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Năm 2024\Trang TTĐT\Công khai NS\11.10.2024\"/>
    </mc:Choice>
  </mc:AlternateContent>
  <xr:revisionPtr revIDLastSave="0" documentId="8_{BF0F6352-3D01-47FF-9854-BF8058412198}" xr6:coauthVersionLast="47" xr6:coauthVersionMax="47" xr10:uidLastSave="{00000000-0000-0000-0000-000000000000}"/>
  <bookViews>
    <workbookView xWindow="-120" yWindow="-120" windowWidth="29040" windowHeight="15840" xr2:uid="{68E439A5-4A49-4A83-A149-C63DFDC12A58}"/>
  </bookViews>
  <sheets>
    <sheet name="Bao cao" sheetId="1" r:id="rId1"/>
  </sheets>
  <definedNames>
    <definedName name="_xlnm.Print_Titles" localSheetId="0">'Bao cao'!$5:$6</definedName>
  </definedNames>
  <calcPr calcId="181029" fullCalcOnLoad="1"/>
</workbook>
</file>

<file path=xl/calcChain.xml><?xml version="1.0" encoding="utf-8"?>
<calcChain xmlns="http://schemas.openxmlformats.org/spreadsheetml/2006/main">
  <c r="F31" i="1" l="1"/>
  <c r="F30" i="1"/>
  <c r="F26" i="1"/>
  <c r="F27" i="1"/>
  <c r="D29" i="1"/>
  <c r="D28" i="1"/>
  <c r="C10" i="1"/>
  <c r="E10" i="1"/>
  <c r="F24" i="1"/>
  <c r="F23" i="1"/>
  <c r="F22" i="1"/>
  <c r="F21" i="1"/>
  <c r="F20" i="1"/>
  <c r="F19" i="1"/>
  <c r="F18" i="1"/>
  <c r="F17" i="1"/>
  <c r="F16" i="1"/>
  <c r="F15" i="1"/>
  <c r="F13" i="1"/>
  <c r="F10" i="1"/>
  <c r="E31" i="1"/>
  <c r="E30" i="1"/>
  <c r="E27" i="1"/>
  <c r="E26" i="1"/>
  <c r="E25" i="1"/>
  <c r="E24" i="1"/>
  <c r="E23" i="1"/>
  <c r="E22" i="1"/>
  <c r="E21" i="1"/>
  <c r="E20" i="1"/>
  <c r="E19" i="1"/>
  <c r="E18" i="1"/>
  <c r="E17" i="1"/>
  <c r="E16" i="1"/>
  <c r="E15" i="1"/>
  <c r="E13" i="1"/>
  <c r="D9" i="1"/>
  <c r="F9" i="1" s="1"/>
  <c r="A16" i="1"/>
  <c r="A17" i="1"/>
  <c r="A18" i="1" s="1"/>
  <c r="A19" i="1" s="1"/>
  <c r="A20" i="1" s="1"/>
  <c r="A21" i="1" s="1"/>
  <c r="A22" i="1" s="1"/>
  <c r="A23" i="1" s="1"/>
  <c r="A24" i="1" s="1"/>
  <c r="E29" i="1"/>
  <c r="E28" i="1"/>
  <c r="F28" i="1"/>
  <c r="C9" i="1"/>
  <c r="C8" i="1" s="1"/>
  <c r="C7" i="1" s="1"/>
  <c r="D8" i="1"/>
  <c r="F8" i="1" s="1"/>
  <c r="F29" i="1"/>
  <c r="E9" i="1"/>
  <c r="D7" i="1" l="1"/>
  <c r="E8" i="1"/>
  <c r="F7" i="1" l="1"/>
  <c r="E7" i="1"/>
</calcChain>
</file>

<file path=xl/sharedStrings.xml><?xml version="1.0" encoding="utf-8"?>
<sst xmlns="http://schemas.openxmlformats.org/spreadsheetml/2006/main" count="44" uniqueCount="44">
  <si>
    <t>UBND TỈNH LẠNG SƠN</t>
  </si>
  <si>
    <t>Biểu số 61/CK-NSNN</t>
  </si>
  <si>
    <t>STT</t>
  </si>
  <si>
    <t>NỘI DUNG</t>
  </si>
  <si>
    <t>SO SÁNH ƯỚC THỰC HIỆN VỚI (%)</t>
  </si>
  <si>
    <t>DỰ TOÁN NĂM</t>
  </si>
  <si>
    <t>CÙNG KỲ NĂM TRƯỚC</t>
  </si>
  <si>
    <t>A</t>
  </si>
  <si>
    <t>B</t>
  </si>
  <si>
    <t>TỔNG CHI NSĐP</t>
  </si>
  <si>
    <t>CHI CÂN ĐỐI NSĐP</t>
  </si>
  <si>
    <t>I</t>
  </si>
  <si>
    <t>Chi đầu tư phát triển</t>
  </si>
  <si>
    <t>Chi đầu tư cho các dự án</t>
  </si>
  <si>
    <t>Chi đầu tư phát triển khác</t>
  </si>
  <si>
    <t>III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</si>
  <si>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</si>
  <si>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</si>
  <si>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</si>
  <si>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</si>
  <si>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</si>
  <si>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</si>
  <si>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</si>
  <si>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</si>
  <si>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</si>
  <si>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</si>
  <si>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bảo đảm xã hội</t>
  </si>
  <si>
    <t>Chi trả nợ lãi các khoản do chính quyền địa phương vay</t>
  </si>
  <si>
    <t>IV</t>
  </si>
  <si>
    <t>Chi bổ sung quỹ dự trữ tài chính</t>
  </si>
  <si>
    <t>V</t>
  </si>
  <si>
    <t>Dự phòng ngân sách</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</si>
  <si>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</si>
  <si>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</si>
  <si>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</si>
  <si>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</si>
  <si>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</si>
  <si>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Đơn vị: triệu đồng</t>
  </si>
  <si>
    <t>Chi đầu tư và hỗ trợ vốn cho các doanh nghiệp cung cấp sản phẩm, dịch vụ công ích do Nhà nước đặt hàng, các tổ chức kinh tế, các tổ chức tài chính của địa phương theo quy định của pháp luật</t>
  </si>
  <si>
    <t>Chi hoạt động của cơ quan quản lý hành chính, đảng, đoàn thể</t>
  </si>
  <si>
    <t>DỰ TOÁN NĂM 2024</t>
  </si>
  <si>
    <t>THỰC HIỆN CHI NGÂN SÁCH ĐỊA PHƯƠNG 9 THÁNG NĂM 2024</t>
  </si>
  <si>
    <t>THỰC HIỆN 9 THÁNG NĂM 2024</t>
  </si>
  <si>
    <t>(Kèm theo Thông báo số 571/TB-UBND ngày 11/10/2024 của 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</si>
</sst>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74" formatCode="_(* #,##0_);_(* \(#,##0\);_(* &quot;-&quot;??_);_(@_)"/>
    <numFmt numFmtId="180" formatCode="_(* #,##0.0_);_(* \(#,##0.0\);_(* &quot;-&quot;??_);_(@_)"/>
  </numFmts>
  <fonts count="14" x14ac:knownFonts="1">
    <font>
      <sz val="11"/>
      <color theme="1"/>
      <name val="Calibri"/>
      <family val="2"/>
      <scheme val="minor"/>
    </font>
    <font>
      <sz val="11"/>
      <color indexed="8"/>
      <name val="Calibri"/>
      <family val="2"/>
    </font>
    <font>
      <b/>
      <sz val="11"/>
      <name val="Times New Roman"/>
      <family val="1"/>
    </font>
    <font>
      <sz val="11"/>
      <name val="Times New Roman"/>
      <family val="1"/>
    </font>
    <font>
      <sz val="12"/>
      <name val=".VnTime"/>
      <family val="2"/>
    </font>
    <font>
      <sz val="10"/>
      <name val="Arial"/>
      <family val="2"/>
    </font>
    <font>
      <sz val="10"/>
      <name val="Arial"/>
      <family val="2"/>
    </font>
    <font>
      <sz val="12"/>
      <name val="Times New Roman"/>
      <family val="1"/>
    </font>
    <font>
      <b/>
      <sz val="12"/>
      <name val="Times New Roman"/>
      <family val="1"/>
    </font>
    <font>
      <b/>
      <sz val="14"/>
      <name val="Times New Roman"/>
      <family val="1"/>
    </font>
    <font>
      <i/>
      <sz val="13"/>
      <name val="Times New Roman"/>
      <family val="1"/>
    </font>
    <font>
      <sz val="10"/>
      <name val="Arial"/>
      <family val="2"/>
    </font>
    <font>
      <sz val="11"/>
      <color theme="1"/>
      <name val="Calibri"/>
      <family val="2"/>
      <scheme val="minor"/>
    </font>
    <font>
      <sz val="11"/>
      <color rgb="FFFF0000"/>
      <name val="Times New Roman"/>
      <family val="1"/>
    </font>
  </fonts>
  <fills count="2">
    <fill>
      <patternFill patternType="none"/>
    </fill>
    <fill>
      <patternFill patternType="gray125"/>
    </fill>
  </fills>
  <borders count="11">
    <border>
      <left/>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bottom style="thin">
        <color indexed="8"/>
      </bottom>
      <diagonal/>
    </border>
    <border>
      <left/>
      <right/>
      <top/>
      <bottom style="thin">
        <color indexed="8"/>
      </bottom>
      <diagonal/>
    </border>
  </borders>
  <cellStyleXfs count="205">
    <xf numFmtId="0" fontId="0" fillId="0" borderId="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0" fontId="5" fillId="0" borderId="0"/>
    <xf numFmtId="0" fontId="4" fillId="0" borderId="0"/>
  </cellStyleXfs>
  <cellXfs count="63">
    <xf numFmtId="0" fontId="0" fillId="0" borderId="0" xfId="0"/>
    <xf numFmtId="0" fontId="3" fillId="0" borderId="0" xfId="0" applyFont="1"/>
    <xf numFmtId="0" fontId="2" fillId="0" borderId="0" xfId="0" applyFont="1"/>
    <xf numFmtId="174" fontId="8" fillId="0" borderId="1" xfId="1"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8" fillId="0" borderId="1" xfId="1" applyNumberFormat="1" applyFont="1" applyBorder="1" applyAlignment="1">
      <alignment horizontal="right" vertical="center" wrapText="1"/>
    </xf>
    <xf numFmtId="3" fontId="7" fillId="0" borderId="1" xfId="1" applyNumberFormat="1" applyFont="1" applyBorder="1" applyAlignment="1">
      <alignment horizontal="right" vertical="center" wrapText="1"/>
    </xf>
    <xf numFmtId="3" fontId="7" fillId="0" borderId="1" xfId="84" applyNumberFormat="1" applyFont="1" applyFill="1" applyBorder="1" applyAlignment="1">
      <alignment horizontal="right" vertical="center" wrapText="1"/>
    </xf>
    <xf numFmtId="3" fontId="7" fillId="0" borderId="1" xfId="101" applyNumberFormat="1" applyFont="1" applyFill="1" applyBorder="1" applyAlignment="1">
      <alignment horizontal="right" vertical="center" wrapText="1"/>
    </xf>
    <xf numFmtId="3" fontId="7" fillId="0" borderId="1" xfId="118" applyNumberFormat="1" applyFont="1" applyFill="1" applyBorder="1" applyAlignment="1">
      <alignment horizontal="right" vertical="center" wrapText="1"/>
    </xf>
    <xf numFmtId="3" fontId="7" fillId="0" borderId="1" xfId="135" applyNumberFormat="1" applyFont="1" applyFill="1" applyBorder="1" applyAlignment="1">
      <alignment horizontal="right" vertical="center" wrapText="1"/>
    </xf>
    <xf numFmtId="3" fontId="7" fillId="0" borderId="1" xfId="152" applyNumberFormat="1" applyFont="1" applyFill="1" applyBorder="1" applyAlignment="1">
      <alignment horizontal="right" vertical="center" wrapText="1"/>
    </xf>
    <xf numFmtId="3" fontId="7" fillId="0" borderId="1" xfId="169" applyNumberFormat="1" applyFont="1" applyFill="1" applyBorder="1" applyAlignment="1">
      <alignment horizontal="right" vertical="center" wrapText="1"/>
    </xf>
    <xf numFmtId="3" fontId="7" fillId="0" borderId="1" xfId="186" applyNumberFormat="1" applyFont="1" applyFill="1" applyBorder="1" applyAlignment="1">
      <alignment horizontal="right" vertical="center" wrapText="1"/>
    </xf>
    <xf numFmtId="3" fontId="8" fillId="0" borderId="1" xfId="2" applyNumberFormat="1" applyFont="1" applyFill="1" applyBorder="1" applyAlignment="1">
      <alignment horizontal="right" vertical="center" wrapText="1"/>
    </xf>
    <xf numFmtId="3" fontId="7" fillId="0" borderId="1" xfId="204" applyNumberFormat="1" applyFont="1" applyFill="1" applyBorder="1" applyAlignment="1">
      <alignment horizontal="right" vertical="center" wrapText="1"/>
    </xf>
    <xf numFmtId="3" fontId="7" fillId="0" borderId="2" xfId="204" applyNumberFormat="1" applyFont="1" applyFill="1" applyBorder="1" applyAlignment="1">
      <alignment horizontal="right" vertical="center" wrapText="1"/>
    </xf>
    <xf numFmtId="43" fontId="7" fillId="0" borderId="2" xfId="1" applyFont="1" applyBorder="1" applyAlignment="1">
      <alignment horizontal="right" vertical="center" wrapText="1"/>
    </xf>
    <xf numFmtId="174" fontId="8" fillId="0" borderId="3" xfId="21" applyNumberFormat="1" applyFont="1" applyBorder="1" applyAlignment="1">
      <alignment horizontal="right" vertical="center" wrapText="1"/>
    </xf>
    <xf numFmtId="174" fontId="8" fillId="0" borderId="1" xfId="21" applyNumberFormat="1" applyFont="1" applyBorder="1" applyAlignment="1">
      <alignment horizontal="right" vertical="center" wrapText="1"/>
    </xf>
    <xf numFmtId="174" fontId="7" fillId="0" borderId="1" xfId="21" applyNumberFormat="1" applyFont="1" applyBorder="1" applyAlignment="1">
      <alignment horizontal="right" vertical="center" wrapText="1"/>
    </xf>
    <xf numFmtId="174" fontId="7" fillId="0" borderId="2" xfId="21" applyNumberFormat="1" applyFont="1" applyBorder="1" applyAlignment="1">
      <alignment horizontal="right" vertical="center" wrapText="1"/>
    </xf>
    <xf numFmtId="174" fontId="7" fillId="0" borderId="1" xfId="21" applyNumberFormat="1" applyFont="1" applyFill="1" applyBorder="1" applyAlignment="1">
      <alignment horizontal="right" vertical="center" wrapText="1"/>
    </xf>
    <xf numFmtId="174" fontId="8" fillId="0" borderId="1" xfId="21" applyNumberFormat="1" applyFont="1" applyFill="1" applyBorder="1" applyAlignment="1">
      <alignment horizontal="right" vertical="center" wrapText="1"/>
    </xf>
    <xf numFmtId="180" fontId="8" fillId="0" borderId="1" xfId="1" applyNumberFormat="1" applyFont="1" applyBorder="1" applyAlignment="1">
      <alignment horizontal="right" vertical="center" wrapText="1"/>
    </xf>
    <xf numFmtId="180" fontId="7" fillId="0" borderId="1" xfId="1" applyNumberFormat="1" applyFont="1" applyBorder="1" applyAlignment="1">
      <alignment horizontal="right" vertical="center" wrapText="1"/>
    </xf>
    <xf numFmtId="180" fontId="8" fillId="0" borderId="3" xfId="1"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6" xfId="0" applyFont="1" applyBorder="1" applyAlignment="1">
      <alignment horizontal="center" vertical="center"/>
    </xf>
    <xf numFmtId="0" fontId="8" fillId="0" borderId="6" xfId="0" applyFont="1" applyBorder="1" applyAlignment="1">
      <alignment horizontal="center" vertical="center"/>
    </xf>
    <xf numFmtId="0" fontId="7" fillId="0" borderId="0" xfId="0" applyFont="1"/>
    <xf numFmtId="0" fontId="8" fillId="0" borderId="7" xfId="0" applyFont="1" applyBorder="1" applyAlignment="1">
      <alignment horizontal="center" vertical="center"/>
    </xf>
    <xf numFmtId="0" fontId="8" fillId="0" borderId="7" xfId="0" applyFont="1" applyBorder="1" applyAlignment="1">
      <alignment vertical="center"/>
    </xf>
    <xf numFmtId="0" fontId="8" fillId="0" borderId="6"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justify" vertical="center" wrapText="1"/>
    </xf>
    <xf numFmtId="0" fontId="7" fillId="0" borderId="6" xfId="0" applyFont="1" applyBorder="1" applyAlignment="1">
      <alignment horizontal="left" vertical="center" wrapText="1"/>
    </xf>
    <xf numFmtId="0" fontId="7" fillId="0" borderId="8" xfId="0" applyFont="1" applyBorder="1" applyAlignment="1">
      <alignment horizontal="center" vertical="center"/>
    </xf>
    <xf numFmtId="0" fontId="7" fillId="0" borderId="8"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7" fillId="0" borderId="6" xfId="0" applyFont="1" applyBorder="1" applyAlignment="1">
      <alignment vertical="center" wrapText="1"/>
    </xf>
    <xf numFmtId="0" fontId="13" fillId="0" borderId="0" xfId="0" applyFont="1"/>
    <xf numFmtId="3" fontId="7" fillId="0" borderId="1" xfId="85" applyNumberFormat="1" applyFont="1" applyFill="1" applyBorder="1" applyAlignment="1">
      <alignment horizontal="right" vertical="center" wrapText="1"/>
    </xf>
    <xf numFmtId="3" fontId="7" fillId="0" borderId="1" xfId="102" applyNumberFormat="1" applyFont="1" applyFill="1" applyBorder="1" applyAlignment="1">
      <alignment horizontal="right" vertical="center" wrapText="1"/>
    </xf>
    <xf numFmtId="3" fontId="7" fillId="0" borderId="1" xfId="119" applyNumberFormat="1" applyFont="1" applyFill="1" applyBorder="1" applyAlignment="1">
      <alignment horizontal="right" vertical="center" wrapText="1"/>
    </xf>
    <xf numFmtId="3" fontId="7" fillId="0" borderId="1" xfId="136" applyNumberFormat="1" applyFont="1" applyFill="1" applyBorder="1" applyAlignment="1">
      <alignment horizontal="right" vertical="center" wrapText="1"/>
    </xf>
    <xf numFmtId="3" fontId="7" fillId="0" borderId="1" xfId="153" applyNumberFormat="1" applyFont="1" applyFill="1" applyBorder="1" applyAlignment="1">
      <alignment horizontal="right" vertical="center" wrapText="1"/>
    </xf>
    <xf numFmtId="3" fontId="7" fillId="0" borderId="1" xfId="170" applyNumberFormat="1" applyFont="1" applyFill="1" applyBorder="1" applyAlignment="1">
      <alignment horizontal="right" vertical="center" wrapText="1"/>
    </xf>
    <xf numFmtId="3" fontId="7" fillId="0" borderId="1" xfId="187" applyNumberFormat="1" applyFont="1" applyFill="1" applyBorder="1" applyAlignment="1">
      <alignment horizontal="right" vertical="center" wrapText="1"/>
    </xf>
    <xf numFmtId="3" fontId="8" fillId="0" borderId="1" xfId="3" applyNumberFormat="1" applyFont="1" applyFill="1" applyBorder="1" applyAlignment="1">
      <alignment horizontal="right" vertical="center" wrapText="1"/>
    </xf>
    <xf numFmtId="174" fontId="8" fillId="0" borderId="3" xfId="22" applyNumberFormat="1" applyFont="1" applyBorder="1" applyAlignment="1">
      <alignment horizontal="right" vertical="center" wrapText="1"/>
    </xf>
    <xf numFmtId="174" fontId="8" fillId="0" borderId="1" xfId="22" applyNumberFormat="1" applyFont="1" applyBorder="1" applyAlignment="1">
      <alignment horizontal="right" vertical="center" wrapText="1"/>
    </xf>
    <xf numFmtId="180" fontId="7" fillId="0" borderId="2" xfId="1"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1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right" vertical="center" wrapText="1"/>
    </xf>
    <xf numFmtId="0" fontId="10" fillId="0" borderId="0" xfId="0" applyFont="1" applyAlignment="1">
      <alignment horizontal="center" vertical="center"/>
    </xf>
    <xf numFmtId="0" fontId="9" fillId="0" borderId="0" xfId="0" applyFont="1" applyAlignment="1">
      <alignment horizontal="center"/>
    </xf>
    <xf numFmtId="0" fontId="2" fillId="0" borderId="4" xfId="0" applyFont="1" applyBorder="1" applyAlignment="1">
      <alignment horizontal="center" vertical="center" wrapText="1"/>
    </xf>
  </cellXfs>
  <cellStyles count="205">
    <cellStyle name="Comma" xfId="1" builtinId="3"/>
    <cellStyle name="Comma 10" xfId="2" xr:uid="{647720AA-B5F5-4C71-B5D8-D2389896E7C6}"/>
    <cellStyle name="Comma 10 2" xfId="3" xr:uid="{F4CFA995-6521-424E-B355-4E352C096547}"/>
    <cellStyle name="Comma 10 2 2" xfId="4" xr:uid="{B834F5D8-D893-494D-982C-8B8A39D77EFB}"/>
    <cellStyle name="Comma 10 2 2 2" xfId="5" xr:uid="{6058C73F-8A30-4B5B-9E1F-E41E5E9D2ADA}"/>
    <cellStyle name="Comma 10 2 2 3" xfId="6" xr:uid="{6036AEE3-7761-4A71-9E00-CF2857609CE8}"/>
    <cellStyle name="Comma 10 2 2 4" xfId="7" xr:uid="{D69D8575-0CD5-4B16-9F43-0C522356D552}"/>
    <cellStyle name="Comma 10 2 3" xfId="8" xr:uid="{FEF68A7C-976E-4C5A-A605-A91DE887B2DC}"/>
    <cellStyle name="Comma 10 2 3 2" xfId="9" xr:uid="{EC02FB6D-E3FC-4859-9611-EF6CC54D99FF}"/>
    <cellStyle name="Comma 10 2 4" xfId="10" xr:uid="{634A22F3-7302-4870-8463-547FB031F2C9}"/>
    <cellStyle name="Comma 10 2 4 2" xfId="11" xr:uid="{BAE5FF74-106F-4672-899B-237EE1809F97}"/>
    <cellStyle name="Comma 10 2 5" xfId="12" xr:uid="{1E9DEC6C-C488-4D4F-98BE-7310F99974D7}"/>
    <cellStyle name="Comma 10 2 6" xfId="13" xr:uid="{E25225DE-C3CF-4C5C-BDF6-89A14EBABC9A}"/>
    <cellStyle name="Comma 10 3" xfId="14" xr:uid="{9AB756FE-163C-4C59-AD8A-F55AE49F560C}"/>
    <cellStyle name="Comma 10 4" xfId="15" xr:uid="{C4BFA489-76D8-4699-BDDE-7824ADCA029D}"/>
    <cellStyle name="Comma 10 5" xfId="16" xr:uid="{7F2B605E-81A1-4729-82B6-928FD6CDE4BD}"/>
    <cellStyle name="Comma 10 5 2" xfId="17" xr:uid="{BDCC7B10-7880-4C3F-AEE9-9B6D1432028C}"/>
    <cellStyle name="Comma 10 6" xfId="18" xr:uid="{82FA9F20-A053-47AE-8924-258A530EE081}"/>
    <cellStyle name="Comma 11 2" xfId="19" xr:uid="{20DAA285-0A9A-4B20-9578-4BB0448EDEAB}"/>
    <cellStyle name="Comma 12 2" xfId="20" xr:uid="{928E31C2-E924-4892-978E-36E5CD727687}"/>
    <cellStyle name="Comma 16" xfId="21" xr:uid="{775C388D-AEE8-4554-A428-7F3B835E02BC}"/>
    <cellStyle name="Comma 16 2" xfId="22" xr:uid="{D8231635-6EC7-46F2-BD8E-DAAC3C79875A}"/>
    <cellStyle name="Comma 16 3" xfId="23" xr:uid="{52BF57FE-EB22-4115-99C4-91C8A1AD9AFE}"/>
    <cellStyle name="Comma 16 4" xfId="24" xr:uid="{6D2884B6-281B-47AB-9693-919EB7C2E11C}"/>
    <cellStyle name="Comma 16 5" xfId="25" xr:uid="{A9069DCD-0FA5-416D-9AD6-0BEEB9C7D83E}"/>
    <cellStyle name="Comma 16 6" xfId="26" xr:uid="{4617DB72-46FC-48CB-9F55-03A53C59DC3E}"/>
    <cellStyle name="Comma 2 10" xfId="27" xr:uid="{F37310EE-639A-47B5-83E6-5D47D105CCCD}"/>
    <cellStyle name="Comma 2 10 2" xfId="28" xr:uid="{F283A7EF-704E-47A3-9D4B-362440A305DB}"/>
    <cellStyle name="Comma 2 10 3" xfId="29" xr:uid="{0C969659-8C32-47E2-A134-582AB9024F4C}"/>
    <cellStyle name="Comma 2 10 4" xfId="30" xr:uid="{B4392BAB-5D64-4E68-9BFA-13719B76B06E}"/>
    <cellStyle name="Comma 2 11" xfId="31" xr:uid="{156E7D1F-1FD0-43ED-ADBF-60333ADEFA37}"/>
    <cellStyle name="Comma 2 11 2" xfId="32" xr:uid="{9CF00623-298D-45AB-ACF2-35665CCAC897}"/>
    <cellStyle name="Comma 2 11 3" xfId="33" xr:uid="{A80106DB-39D9-4118-BF45-6BF0C81EFBAA}"/>
    <cellStyle name="Comma 2 11 4" xfId="34" xr:uid="{28025C57-5919-4AA2-929E-2C59B6967091}"/>
    <cellStyle name="Comma 2 12" xfId="35" xr:uid="{F8A17C27-8373-4A8C-BC4A-1DF514D88494}"/>
    <cellStyle name="Comma 2 12 2" xfId="36" xr:uid="{E1923FB0-F836-47C4-8F50-B45DC550BC9F}"/>
    <cellStyle name="Comma 2 12 3" xfId="37" xr:uid="{A7AD11D7-D739-47A1-A03D-E850FD22E433}"/>
    <cellStyle name="Comma 2 12 4" xfId="38" xr:uid="{65316D92-4347-424D-9A7F-D9EFDB90E143}"/>
    <cellStyle name="Comma 2 13" xfId="39" xr:uid="{5146515F-C371-4342-9BD3-EF5DE6837B57}"/>
    <cellStyle name="Comma 2 13 2" xfId="40" xr:uid="{6D721484-82FA-4994-9A18-F0CA8E5B2FB5}"/>
    <cellStyle name="Comma 2 13 3" xfId="41" xr:uid="{599AAB92-6284-4213-8A51-812286F1D5A0}"/>
    <cellStyle name="Comma 2 13 4" xfId="42" xr:uid="{C0216E04-623B-4F56-91E3-8E582DD5A5A6}"/>
    <cellStyle name="Comma 2 14" xfId="43" xr:uid="{BD5E4BF1-30CD-4FF2-A4DF-59FC0BA80EE9}"/>
    <cellStyle name="Comma 2 14 2" xfId="44" xr:uid="{B5E5D1C1-4EA0-4A15-B479-BE01D62F62B9}"/>
    <cellStyle name="Comma 2 14 3" xfId="45" xr:uid="{95E99D59-6A8D-486A-8B65-FC8241F28258}"/>
    <cellStyle name="Comma 2 14 4" xfId="46" xr:uid="{8E40FAA1-5EAE-452A-B1DB-D2DD38CC4B8A}"/>
    <cellStyle name="Comma 2 15" xfId="47" xr:uid="{9AA2EFDA-5FFA-43FE-8BF7-0AB81B27B218}"/>
    <cellStyle name="Comma 2 15 2" xfId="48" xr:uid="{6C8B5700-FB57-431D-895B-7D0F2FBDC5EF}"/>
    <cellStyle name="Comma 2 15 3" xfId="49" xr:uid="{D17AEE2A-5E89-4F4E-B93B-0831699B792A}"/>
    <cellStyle name="Comma 2 15 4" xfId="50" xr:uid="{2C02C43C-E4B9-4DC7-8FCD-7D9E85E5AA55}"/>
    <cellStyle name="Comma 2 16" xfId="51" xr:uid="{24B9B4B7-9126-4FC4-9E48-8D71E4A40275}"/>
    <cellStyle name="Comma 2 2" xfId="52" xr:uid="{990E58AF-D78E-4415-A444-C7AFFDCE1A1D}"/>
    <cellStyle name="Comma 2 2 2" xfId="53" xr:uid="{5F5B9115-46D9-4507-8593-0245FFBC0B67}"/>
    <cellStyle name="Comma 2 2 3" xfId="54" xr:uid="{D6AA8F5F-7960-40FF-8581-576BC3E8AD65}"/>
    <cellStyle name="Comma 2 2 4" xfId="55" xr:uid="{42CBC38F-5048-4C1C-A548-B886B7CB65A0}"/>
    <cellStyle name="Comma 2 3" xfId="56" xr:uid="{9DF416DB-69B6-4CF7-9068-647225648EA6}"/>
    <cellStyle name="Comma 2 3 2" xfId="57" xr:uid="{F3FD830A-2810-4DD0-9ADB-1E47756FDA22}"/>
    <cellStyle name="Comma 2 3 3" xfId="58" xr:uid="{B3D95D16-7A3D-470A-A7FB-D4CA65594136}"/>
    <cellStyle name="Comma 2 3 4" xfId="59" xr:uid="{F9B57EC9-73C9-4058-B249-3A25541BEA4E}"/>
    <cellStyle name="Comma 2 4" xfId="60" xr:uid="{287FF7A1-510D-4B3F-B101-2A9489F665C6}"/>
    <cellStyle name="Comma 2 4 2" xfId="61" xr:uid="{58AF2AD8-2B28-45C0-88E1-12CAC432F10D}"/>
    <cellStyle name="Comma 2 4 3" xfId="62" xr:uid="{93871B84-D9BF-4338-8DC7-2B7BD4921211}"/>
    <cellStyle name="Comma 2 4 4" xfId="63" xr:uid="{5F30ED52-C782-4509-80C0-3C3F3D08C7FD}"/>
    <cellStyle name="Comma 2 5" xfId="64" xr:uid="{F7CDC41E-3989-49D4-B5B7-F5AD664E03B0}"/>
    <cellStyle name="Comma 2 5 2" xfId="65" xr:uid="{8C10068D-B755-475A-B26D-B80280DD04FD}"/>
    <cellStyle name="Comma 2 5 3" xfId="66" xr:uid="{A21BEC32-3D70-459A-AB68-1919212A289F}"/>
    <cellStyle name="Comma 2 5 4" xfId="67" xr:uid="{2DBFC6D4-BEEE-4ACB-A888-5E37C91B3686}"/>
    <cellStyle name="Comma 2 6" xfId="68" xr:uid="{DEF05D69-7ED7-4122-B404-CCCB83D25D48}"/>
    <cellStyle name="Comma 2 6 2" xfId="69" xr:uid="{B9306CCD-CE78-4FBA-8088-28EC35C25423}"/>
    <cellStyle name="Comma 2 6 3" xfId="70" xr:uid="{773160D6-484B-45A7-8CB6-397CD5541F46}"/>
    <cellStyle name="Comma 2 6 4" xfId="71" xr:uid="{C258C30F-44E7-4AB4-8633-5CD60E7C4563}"/>
    <cellStyle name="Comma 2 7" xfId="72" xr:uid="{86FE9C5E-01E6-4681-A299-4D58880DB0EF}"/>
    <cellStyle name="Comma 2 7 2" xfId="73" xr:uid="{9823ECB8-F8BA-4A8C-9674-C509271399C5}"/>
    <cellStyle name="Comma 2 7 3" xfId="74" xr:uid="{A9A83582-FA4C-40C5-B9B5-571F10ABBE37}"/>
    <cellStyle name="Comma 2 7 4" xfId="75" xr:uid="{B10CCD14-4D32-48AD-8C6E-4287CB5B365B}"/>
    <cellStyle name="Comma 2 8" xfId="76" xr:uid="{C7DBF8E9-3355-4C6F-8C07-69DCE8CD17FE}"/>
    <cellStyle name="Comma 2 8 2" xfId="77" xr:uid="{A3E6C910-D762-4153-A935-67F87B81B4AB}"/>
    <cellStyle name="Comma 2 8 3" xfId="78" xr:uid="{455CBC97-83EC-4F64-B26B-483D289A1B44}"/>
    <cellStyle name="Comma 2 8 4" xfId="79" xr:uid="{61CB739B-9C1F-40C5-A873-E8F6C2406216}"/>
    <cellStyle name="Comma 2 9" xfId="80" xr:uid="{214FB142-67F7-4886-8F93-2727886B1203}"/>
    <cellStyle name="Comma 2 9 2" xfId="81" xr:uid="{7DF344D8-4AE6-4EAA-95F2-E207935985DC}"/>
    <cellStyle name="Comma 2 9 3" xfId="82" xr:uid="{FF4F9C81-915D-474E-92B2-8884B3C841C1}"/>
    <cellStyle name="Comma 2 9 4" xfId="83" xr:uid="{D3F35D5F-479C-4A14-ABAB-08B4FDEFC8C0}"/>
    <cellStyle name="Comma 3" xfId="84" xr:uid="{A2D6403A-8982-4E37-AA92-04219BBF5B3C}"/>
    <cellStyle name="Comma 3 2" xfId="85" xr:uid="{7C5FE350-4D3F-4C53-A281-9CA651A956BE}"/>
    <cellStyle name="Comma 3 2 2" xfId="86" xr:uid="{48679833-2756-4956-B0FE-9EF736082687}"/>
    <cellStyle name="Comma 3 2 2 2" xfId="87" xr:uid="{29A3BB93-6151-4892-B1EC-D880F480F9DF}"/>
    <cellStyle name="Comma 3 2 2 3" xfId="88" xr:uid="{C9897BAF-21FC-482D-A75D-FC021518D52E}"/>
    <cellStyle name="Comma 3 2 2 4" xfId="89" xr:uid="{CB1C056B-447B-4714-9775-B929E91816A6}"/>
    <cellStyle name="Comma 3 2 3" xfId="90" xr:uid="{8A44A615-28E2-4F16-89DA-FDFE5BEBF61F}"/>
    <cellStyle name="Comma 3 2 3 2" xfId="91" xr:uid="{55D5A816-D46E-4A0F-AA21-B68E1247BB3F}"/>
    <cellStyle name="Comma 3 2 4" xfId="92" xr:uid="{3B548327-A35B-4792-9EC7-2FE4D812F472}"/>
    <cellStyle name="Comma 3 2 4 2" xfId="93" xr:uid="{91CDCE41-3C6D-484F-A099-1544D54D3869}"/>
    <cellStyle name="Comma 3 2 5" xfId="94" xr:uid="{877A24FF-FBCD-4AAB-965D-D6E1E5026FF6}"/>
    <cellStyle name="Comma 3 2 6" xfId="95" xr:uid="{82991558-B57A-4674-A82D-E0771DDE05B8}"/>
    <cellStyle name="Comma 3 3" xfId="96" xr:uid="{8141AFB4-C3F6-41B1-A025-FE3FAA370389}"/>
    <cellStyle name="Comma 3 4" xfId="97" xr:uid="{5AEB1CED-81FF-4532-999C-2201F8D4B75F}"/>
    <cellStyle name="Comma 3 5" xfId="98" xr:uid="{1EB24825-21F6-4EB6-AAE0-621184B465BD}"/>
    <cellStyle name="Comma 3 5 2" xfId="99" xr:uid="{7C783D85-2CE2-4534-9050-201B9D4F19F7}"/>
    <cellStyle name="Comma 3 6" xfId="100" xr:uid="{AA885376-EEE7-4C24-82C5-E34F5A931E21}"/>
    <cellStyle name="Comma 4" xfId="101" xr:uid="{CA4B886A-EB7F-49CD-83C3-6AD51706AF07}"/>
    <cellStyle name="Comma 4 2" xfId="102" xr:uid="{751CCB0F-9A1A-476A-A38A-D70C99774A3D}"/>
    <cellStyle name="Comma 4 2 2" xfId="103" xr:uid="{85F08516-062A-4A63-87B7-4938E8069B7F}"/>
    <cellStyle name="Comma 4 2 2 2" xfId="104" xr:uid="{B6329B17-9595-48A6-9CD2-04B663B66D2F}"/>
    <cellStyle name="Comma 4 2 2 3" xfId="105" xr:uid="{1F0C39D0-7F36-4563-BE27-F0E78AB160E3}"/>
    <cellStyle name="Comma 4 2 2 4" xfId="106" xr:uid="{D498E9AC-952C-4B5A-99B0-03F29C8E9A9F}"/>
    <cellStyle name="Comma 4 2 3" xfId="107" xr:uid="{4AF33419-5779-4AC4-87E0-2EBBC7EA80B3}"/>
    <cellStyle name="Comma 4 2 3 2" xfId="108" xr:uid="{51DC2023-8BA1-43C1-8F1C-AE08DBB4483B}"/>
    <cellStyle name="Comma 4 2 4" xfId="109" xr:uid="{4F4C87E7-A921-490F-8D51-16E58474BF30}"/>
    <cellStyle name="Comma 4 2 4 2" xfId="110" xr:uid="{D6AEB079-8206-42CC-AC87-63B249D9E3FF}"/>
    <cellStyle name="Comma 4 2 5" xfId="111" xr:uid="{88683E1C-3E08-44AD-9C98-65CC31A11EAE}"/>
    <cellStyle name="Comma 4 2 6" xfId="112" xr:uid="{B03FBE10-2A18-418B-ACCF-D48CDF229412}"/>
    <cellStyle name="Comma 4 3" xfId="113" xr:uid="{35604DD4-A90E-4CD8-A40E-709D090360F9}"/>
    <cellStyle name="Comma 4 4" xfId="114" xr:uid="{38861E26-0399-4CCC-B50F-5EE8C9FB6DA9}"/>
    <cellStyle name="Comma 4 5" xfId="115" xr:uid="{06470C8B-D1F1-43F8-8DE9-4313555B7638}"/>
    <cellStyle name="Comma 4 5 2" xfId="116" xr:uid="{ABAB2AF6-88F8-4961-93FF-16221D523C9B}"/>
    <cellStyle name="Comma 4 6" xfId="117" xr:uid="{AB368007-7E6F-4CEA-A9AD-E2C5C8EB7199}"/>
    <cellStyle name="Comma 5" xfId="118" xr:uid="{A3F5DEFB-7CAC-4DF1-839F-33231ADA45B7}"/>
    <cellStyle name="Comma 5 2" xfId="119" xr:uid="{FFBB3A2B-F078-44CD-82E4-F3F1BDA11761}"/>
    <cellStyle name="Comma 5 2 2" xfId="120" xr:uid="{69ED0846-D656-4E11-A1FB-03AAC5D3BF2C}"/>
    <cellStyle name="Comma 5 2 2 2" xfId="121" xr:uid="{01112084-0AC3-4EE4-84F7-2FEBAA990354}"/>
    <cellStyle name="Comma 5 2 2 3" xfId="122" xr:uid="{DE8DC794-C839-43BD-8F93-CF4204FD0F16}"/>
    <cellStyle name="Comma 5 2 2 4" xfId="123" xr:uid="{528BB2B0-4C88-4832-B144-E45E28B63FF9}"/>
    <cellStyle name="Comma 5 2 3" xfId="124" xr:uid="{3DFC110E-16C4-40EE-B8D2-F381659902F1}"/>
    <cellStyle name="Comma 5 2 3 2" xfId="125" xr:uid="{7A92C11F-B4DB-4481-AF91-3CBBA289BEFC}"/>
    <cellStyle name="Comma 5 2 4" xfId="126" xr:uid="{7D90B2E4-AC52-4208-A82F-BA40ABA3F9F4}"/>
    <cellStyle name="Comma 5 2 4 2" xfId="127" xr:uid="{A310391F-33AF-43C9-8757-F9A4140E221D}"/>
    <cellStyle name="Comma 5 2 5" xfId="128" xr:uid="{69C67234-F457-4C06-93A0-3A9A6D858308}"/>
    <cellStyle name="Comma 5 2 6" xfId="129" xr:uid="{5DA26B8B-C54A-45CC-A7F1-BA29D8216A95}"/>
    <cellStyle name="Comma 5 3" xfId="130" xr:uid="{9169A04B-095F-4740-A2D8-69CD58ED4C88}"/>
    <cellStyle name="Comma 5 4" xfId="131" xr:uid="{BA1A6497-B3A6-4CEC-8289-1A07E4D88E55}"/>
    <cellStyle name="Comma 5 5" xfId="132" xr:uid="{AEEBDCFB-CABD-4F95-B391-997ED8638937}"/>
    <cellStyle name="Comma 5 5 2" xfId="133" xr:uid="{26E87A48-1894-4E56-9401-D53CD3A99770}"/>
    <cellStyle name="Comma 5 6" xfId="134" xr:uid="{33ECB1BD-BAF0-409F-82A1-D16C349A547D}"/>
    <cellStyle name="Comma 6" xfId="135" xr:uid="{9E9A40B5-3F85-40A6-A8E0-3F3D55D5167A}"/>
    <cellStyle name="Comma 6 2" xfId="136" xr:uid="{B8373C21-DD71-43EE-8B93-B874DE1EB071}"/>
    <cellStyle name="Comma 6 2 2" xfId="137" xr:uid="{6CCC828B-D17E-4ABD-B8DA-AA63D2A40D40}"/>
    <cellStyle name="Comma 6 2 2 2" xfId="138" xr:uid="{E2428C74-2B43-458A-BB09-8D0FD37F8D73}"/>
    <cellStyle name="Comma 6 2 2 3" xfId="139" xr:uid="{11FC1777-7DAD-4A4E-81CE-3AB7D769E051}"/>
    <cellStyle name="Comma 6 2 2 4" xfId="140" xr:uid="{165D6DEE-54EA-4440-9C0B-7076C552317E}"/>
    <cellStyle name="Comma 6 2 3" xfId="141" xr:uid="{28096614-FFD5-4380-8721-93A4F7E16CE7}"/>
    <cellStyle name="Comma 6 2 3 2" xfId="142" xr:uid="{BC5AFA68-4602-4180-9342-E11B51DD8957}"/>
    <cellStyle name="Comma 6 2 4" xfId="143" xr:uid="{2D38063C-0D08-405B-99E4-2EA287B8D39F}"/>
    <cellStyle name="Comma 6 2 4 2" xfId="144" xr:uid="{48930AEA-0361-4BCE-A9FB-980C6A10D506}"/>
    <cellStyle name="Comma 6 2 5" xfId="145" xr:uid="{6C390A4C-D8CF-40CA-AA58-102D46D572BA}"/>
    <cellStyle name="Comma 6 2 6" xfId="146" xr:uid="{2F19EE75-AE31-40C2-921C-58CD03742D11}"/>
    <cellStyle name="Comma 6 3" xfId="147" xr:uid="{B8FC0734-2924-4E21-B819-D750C9037217}"/>
    <cellStyle name="Comma 6 4" xfId="148" xr:uid="{652595EC-9D29-4CD9-B68E-CCC756D147C5}"/>
    <cellStyle name="Comma 6 5" xfId="149" xr:uid="{56E191E8-4627-4FB2-9B85-538A91BC0012}"/>
    <cellStyle name="Comma 6 5 2" xfId="150" xr:uid="{6C68BC89-E16A-4A03-BBF8-8E5C53A4F74A}"/>
    <cellStyle name="Comma 6 6" xfId="151" xr:uid="{47B704F3-6DE0-4545-BFB2-D19BC53276EB}"/>
    <cellStyle name="Comma 7" xfId="152" xr:uid="{6FD1F66C-04B5-485E-9EA4-622D55B00E17}"/>
    <cellStyle name="Comma 7 2" xfId="153" xr:uid="{D04F6CD5-E7AC-4D23-899F-7A95AA55E9A7}"/>
    <cellStyle name="Comma 7 2 2" xfId="154" xr:uid="{FBCC6327-92CB-4806-842D-4C6AB7F7C47C}"/>
    <cellStyle name="Comma 7 2 2 2" xfId="155" xr:uid="{D804C02A-139F-42C2-B579-F42862098EE7}"/>
    <cellStyle name="Comma 7 2 2 3" xfId="156" xr:uid="{997655C3-78E3-49A4-AE8C-6482EEE22737}"/>
    <cellStyle name="Comma 7 2 2 4" xfId="157" xr:uid="{FDEE5210-8F1B-4E87-AA7D-CE1437EC6A28}"/>
    <cellStyle name="Comma 7 2 3" xfId="158" xr:uid="{D1BCDD0E-FF8B-48F7-8765-315BD4E2014F}"/>
    <cellStyle name="Comma 7 2 3 2" xfId="159" xr:uid="{107FD87E-5ACA-4CBF-9CAF-F9AAE4A87AEE}"/>
    <cellStyle name="Comma 7 2 4" xfId="160" xr:uid="{0AC96D3C-DD7B-4CF7-9ED6-29EA08DEBD5E}"/>
    <cellStyle name="Comma 7 2 4 2" xfId="161" xr:uid="{831FE4AD-9CF2-41C0-90AC-9C34209A1DE9}"/>
    <cellStyle name="Comma 7 2 5" xfId="162" xr:uid="{75BBFD67-1540-4F89-8677-49BB1FB6754C}"/>
    <cellStyle name="Comma 7 2 6" xfId="163" xr:uid="{0B9AAA56-D561-4CF4-B8FD-2FF4B2F48BBE}"/>
    <cellStyle name="Comma 7 3" xfId="164" xr:uid="{D600BD10-E27F-49FF-B8CF-1C801DACFE61}"/>
    <cellStyle name="Comma 7 4" xfId="165" xr:uid="{864F7632-EE81-4EDA-A234-D348E6DB736F}"/>
    <cellStyle name="Comma 7 5" xfId="166" xr:uid="{22BC5A2D-F436-4417-B6C3-24CA046C3A9A}"/>
    <cellStyle name="Comma 7 5 2" xfId="167" xr:uid="{24F5E2B3-D660-4427-8E0C-EBA8506DBFD7}"/>
    <cellStyle name="Comma 7 6" xfId="168" xr:uid="{CF8719CA-4F0C-4FF8-8ECE-C49137816C7B}"/>
    <cellStyle name="Comma 8" xfId="169" xr:uid="{F8EA2C34-7256-4CBA-9700-967BB60DD605}"/>
    <cellStyle name="Comma 8 2" xfId="170" xr:uid="{D21595E6-3A8D-4B79-8A13-990689F3385F}"/>
    <cellStyle name="Comma 8 2 2" xfId="171" xr:uid="{7CB19D0F-5A53-41BC-A76C-EEB043F32049}"/>
    <cellStyle name="Comma 8 2 2 2" xfId="172" xr:uid="{93308923-FC14-43B8-8D24-1B24B963C1A6}"/>
    <cellStyle name="Comma 8 2 2 3" xfId="173" xr:uid="{2EAF7780-F355-4E17-A8C1-C51625029592}"/>
    <cellStyle name="Comma 8 2 2 4" xfId="174" xr:uid="{8BF6E8F0-AFE1-4BCA-8598-3F246B40BBFE}"/>
    <cellStyle name="Comma 8 2 3" xfId="175" xr:uid="{3315907B-7D94-4716-A475-E9BE14657EAC}"/>
    <cellStyle name="Comma 8 2 3 2" xfId="176" xr:uid="{801C0E09-3319-4710-A8C7-0403290155AC}"/>
    <cellStyle name="Comma 8 2 4" xfId="177" xr:uid="{5E34F2D9-A721-4415-AF80-F8979D2931BF}"/>
    <cellStyle name="Comma 8 2 4 2" xfId="178" xr:uid="{7300D0C4-3B5F-4B52-A822-3812F896C86D}"/>
    <cellStyle name="Comma 8 2 5" xfId="179" xr:uid="{F2D5A0F4-CF3E-4798-89B7-1051DD2D4B71}"/>
    <cellStyle name="Comma 8 2 6" xfId="180" xr:uid="{3C0904B4-ADE9-4ABF-9FC0-A8A3F13E0385}"/>
    <cellStyle name="Comma 8 3" xfId="181" xr:uid="{B950DE27-9B22-4FDF-828B-989D61316B09}"/>
    <cellStyle name="Comma 8 4" xfId="182" xr:uid="{EA7CE6EC-356C-4F14-A706-F4A0508708BC}"/>
    <cellStyle name="Comma 8 5" xfId="183" xr:uid="{2434787B-CE06-4FD8-9CB9-3440839454BA}"/>
    <cellStyle name="Comma 8 5 2" xfId="184" xr:uid="{86D56801-9A5C-4281-B197-D396B8919DDE}"/>
    <cellStyle name="Comma 8 6" xfId="185" xr:uid="{A7FAEAAD-5FB0-4138-903C-ACCA50217063}"/>
    <cellStyle name="Comma 9" xfId="186" xr:uid="{2E7BD342-D44F-4349-AED0-F0D5863063BA}"/>
    <cellStyle name="Comma 9 2" xfId="187" xr:uid="{1B97E357-C751-427B-A1C5-5E960803385A}"/>
    <cellStyle name="Comma 9 2 2" xfId="188" xr:uid="{362DBC44-F877-416B-B109-D1A49F56B203}"/>
    <cellStyle name="Comma 9 2 2 2" xfId="189" xr:uid="{AF38B402-39C3-4EE8-93B6-5CC09857609B}"/>
    <cellStyle name="Comma 9 2 2 3" xfId="190" xr:uid="{852D3E85-C03A-4745-B245-A88530BEAB23}"/>
    <cellStyle name="Comma 9 2 2 4" xfId="191" xr:uid="{680CBDB8-9FCC-4A45-B36C-E9F7E5B5FDD3}"/>
    <cellStyle name="Comma 9 2 3" xfId="192" xr:uid="{546E54BF-1083-4424-BA83-8060E445D848}"/>
    <cellStyle name="Comma 9 2 3 2" xfId="193" xr:uid="{177F1110-5BA5-4899-9E55-4E2CD9F0C7FD}"/>
    <cellStyle name="Comma 9 2 4" xfId="194" xr:uid="{081E9815-FFFC-4622-AFED-080D4D024360}"/>
    <cellStyle name="Comma 9 2 4 2" xfId="195" xr:uid="{763EF434-A3A3-4F71-9C8C-DC60D90ECC55}"/>
    <cellStyle name="Comma 9 2 5" xfId="196" xr:uid="{1BC4A55D-E5BA-4DAD-8F17-EE525927FE8A}"/>
    <cellStyle name="Comma 9 2 6" xfId="197" xr:uid="{236D34A3-D271-4129-B4FF-C2AA2AEB9B7F}"/>
    <cellStyle name="Comma 9 3" xfId="198" xr:uid="{2B2F4DC8-D38F-4729-AD3E-E9A227C36FAB}"/>
    <cellStyle name="Comma 9 4" xfId="199" xr:uid="{086F4A5C-E738-461E-A3D7-BB8E6E6BE7FD}"/>
    <cellStyle name="Comma 9 5" xfId="200" xr:uid="{40291DD1-F27E-466C-9DA8-76496153BADE}"/>
    <cellStyle name="Comma 9 5 2" xfId="201" xr:uid="{0FD3B2EA-87CD-4BB7-924F-5F884B5D1E81}"/>
    <cellStyle name="Comma 9 6" xfId="202" xr:uid="{423AF1C2-5DA5-4FBD-B316-4B721ED5E527}"/>
    <cellStyle name="Normal" xfId="0" builtinId="0"/>
    <cellStyle name="Normal 2 2" xfId="203" xr:uid="{C69BD385-1892-486C-A690-667ABCC75613}"/>
    <cellStyle name="Normal_BC chi 9T- 2013" xfId="204" xr:uid="{5B12EBCC-0C18-4EBE-9B4F-DE074FFAFE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5F0F-25DA-4980-B4C0-896BA87FB214}">
  <dimension ref="A1:G31"/>
  <sheetViews>
    <sheetView tabSelected="1" zoomScaleNormal="100" zoomScaleSheetLayoutView="100" workbookViewId="0">
      <selection activeCell="J6" sqref="J6"/>
    </sheetView>
  </sheetViews>
  <sheetFormatPr defaultRowHeight="15" x14ac:dyDescent="0.25"/>
  <cols>
    <col min="1" max="1" width="6.7109375" style="1" customWidth="1"/>
    <col min="2" max="2" width="36.85546875" style="1" customWidth="1"/>
    <col min="3" max="4" width="13.140625" style="1" customWidth="1"/>
    <col min="5" max="6" width="10.85546875" style="1" customWidth="1"/>
    <col min="7" max="7" width="11.5703125" style="43" hidden="1" customWidth="1"/>
    <col min="8" max="16384" width="9.140625" style="1"/>
  </cols>
  <sheetData>
    <row r="1" spans="1:7" ht="24.75" customHeight="1" x14ac:dyDescent="0.25">
      <c r="A1" s="58" t="s">
        <v>0</v>
      </c>
      <c r="B1" s="58"/>
      <c r="C1" s="31"/>
      <c r="D1" s="59" t="s">
        <v>1</v>
      </c>
      <c r="E1" s="59"/>
      <c r="F1" s="59"/>
    </row>
    <row r="2" spans="1:7" ht="22.5" customHeight="1" x14ac:dyDescent="0.3">
      <c r="A2" s="61" t="s">
        <v>41</v>
      </c>
      <c r="B2" s="61"/>
      <c r="C2" s="61"/>
      <c r="D2" s="61"/>
      <c r="E2" s="61"/>
      <c r="F2" s="61"/>
    </row>
    <row r="3" spans="1:7" ht="22.5" customHeight="1" x14ac:dyDescent="0.25">
      <c r="A3" s="60" t="s">
        <v>43</v>
      </c>
      <c r="B3" s="60"/>
      <c r="C3" s="60"/>
      <c r="D3" s="60"/>
      <c r="E3" s="60"/>
      <c r="F3" s="60"/>
    </row>
    <row r="4" spans="1:7" ht="18.75" customHeight="1" x14ac:dyDescent="0.25">
      <c r="D4" s="57" t="s">
        <v>37</v>
      </c>
      <c r="E4" s="57"/>
      <c r="F4" s="57"/>
    </row>
    <row r="5" spans="1:7" ht="45.75" customHeight="1" x14ac:dyDescent="0.25">
      <c r="A5" s="55" t="s">
        <v>2</v>
      </c>
      <c r="B5" s="55" t="s">
        <v>3</v>
      </c>
      <c r="C5" s="55" t="s">
        <v>40</v>
      </c>
      <c r="D5" s="55" t="s">
        <v>42</v>
      </c>
      <c r="E5" s="62" t="s">
        <v>4</v>
      </c>
      <c r="F5" s="62"/>
    </row>
    <row r="6" spans="1:7" ht="55.5" customHeight="1" x14ac:dyDescent="0.25">
      <c r="A6" s="56"/>
      <c r="B6" s="56"/>
      <c r="C6" s="56"/>
      <c r="D6" s="56"/>
      <c r="E6" s="27" t="s">
        <v>5</v>
      </c>
      <c r="F6" s="28" t="s">
        <v>6</v>
      </c>
    </row>
    <row r="7" spans="1:7" s="2" customFormat="1" ht="15.75" x14ac:dyDescent="0.2">
      <c r="A7" s="32"/>
      <c r="B7" s="33" t="s">
        <v>9</v>
      </c>
      <c r="C7" s="18">
        <f>C8+C28</f>
        <v>14575972</v>
      </c>
      <c r="D7" s="18">
        <f>D8+D28</f>
        <v>8062365</v>
      </c>
      <c r="E7" s="26">
        <f>D7/C7*100</f>
        <v>55.312709162723415</v>
      </c>
      <c r="F7" s="26">
        <f>D7/G7*100</f>
        <v>113.50858554600762</v>
      </c>
      <c r="G7" s="52">
        <v>7102868</v>
      </c>
    </row>
    <row r="8" spans="1:7" s="2" customFormat="1" ht="15.75" x14ac:dyDescent="0.2">
      <c r="A8" s="30" t="s">
        <v>7</v>
      </c>
      <c r="B8" s="34" t="s">
        <v>10</v>
      </c>
      <c r="C8" s="19">
        <f>C9+C13+C25+C26+C27+97760</f>
        <v>11906442</v>
      </c>
      <c r="D8" s="19">
        <f>D9+D13+D25+D26+D27</f>
        <v>6638577</v>
      </c>
      <c r="E8" s="24">
        <f t="shared" ref="E8:E31" si="0">D8/C8*100</f>
        <v>55.756178042105276</v>
      </c>
      <c r="F8" s="24">
        <f t="shared" ref="F8:F28" si="1">D8/G8*100</f>
        <v>114.06746440512666</v>
      </c>
      <c r="G8" s="53">
        <v>5819869</v>
      </c>
    </row>
    <row r="9" spans="1:7" s="2" customFormat="1" ht="15.75" x14ac:dyDescent="0.2">
      <c r="A9" s="30" t="s">
        <v>11</v>
      </c>
      <c r="B9" s="34" t="s">
        <v>12</v>
      </c>
      <c r="C9" s="19">
        <f>C10</f>
        <v>1946297</v>
      </c>
      <c r="D9" s="19">
        <f>D10</f>
        <v>426607</v>
      </c>
      <c r="E9" s="24">
        <f t="shared" si="0"/>
        <v>21.918905490785836</v>
      </c>
      <c r="F9" s="24">
        <f t="shared" si="1"/>
        <v>74.232284423656509</v>
      </c>
      <c r="G9" s="53">
        <v>574692</v>
      </c>
    </row>
    <row r="10" spans="1:7" ht="15.75" x14ac:dyDescent="0.25">
      <c r="A10" s="29">
        <v>1</v>
      </c>
      <c r="B10" s="35" t="s">
        <v>13</v>
      </c>
      <c r="C10" s="22">
        <f>1411132+535165</f>
        <v>1946297</v>
      </c>
      <c r="D10" s="4">
        <v>426607</v>
      </c>
      <c r="E10" s="25">
        <f t="shared" si="0"/>
        <v>21.918905490785836</v>
      </c>
      <c r="F10" s="25">
        <f t="shared" si="1"/>
        <v>74.232284423656509</v>
      </c>
      <c r="G10" s="4">
        <v>574692</v>
      </c>
    </row>
    <row r="11" spans="1:7" ht="78.75" x14ac:dyDescent="0.25">
      <c r="A11" s="29">
        <v>2</v>
      </c>
      <c r="B11" s="36" t="s">
        <v>38</v>
      </c>
      <c r="C11" s="20"/>
      <c r="D11" s="4"/>
      <c r="E11" s="25"/>
      <c r="F11" s="25"/>
      <c r="G11" s="4"/>
    </row>
    <row r="12" spans="1:7" ht="15.75" x14ac:dyDescent="0.25">
      <c r="A12" s="29">
        <v>3</v>
      </c>
      <c r="B12" s="37" t="s">
        <v>14</v>
      </c>
      <c r="C12" s="20"/>
      <c r="D12" s="4"/>
      <c r="E12" s="25"/>
      <c r="F12" s="25"/>
      <c r="G12" s="4"/>
    </row>
    <row r="13" spans="1:7" s="2" customFormat="1" ht="15.75" x14ac:dyDescent="0.2">
      <c r="A13" s="30" t="s">
        <v>36</v>
      </c>
      <c r="B13" s="34" t="s">
        <v>16</v>
      </c>
      <c r="C13" s="23">
        <v>9631115</v>
      </c>
      <c r="D13" s="5">
        <v>6087350</v>
      </c>
      <c r="E13" s="24">
        <f t="shared" si="0"/>
        <v>63.205039084259717</v>
      </c>
      <c r="F13" s="24">
        <f t="shared" si="1"/>
        <v>117.08430489254233</v>
      </c>
      <c r="G13" s="5">
        <v>5199117</v>
      </c>
    </row>
    <row r="14" spans="1:7" ht="15.75" x14ac:dyDescent="0.25">
      <c r="A14" s="30"/>
      <c r="B14" s="35" t="s">
        <v>17</v>
      </c>
      <c r="C14" s="20"/>
      <c r="D14" s="6"/>
      <c r="E14" s="25"/>
      <c r="F14" s="24"/>
      <c r="G14" s="6"/>
    </row>
    <row r="15" spans="1:7" ht="15.75" x14ac:dyDescent="0.25">
      <c r="A15" s="29">
        <v>1</v>
      </c>
      <c r="B15" s="35" t="s">
        <v>18</v>
      </c>
      <c r="C15" s="20">
        <v>4655193</v>
      </c>
      <c r="D15" s="6">
        <v>3006262</v>
      </c>
      <c r="E15" s="25">
        <f t="shared" si="0"/>
        <v>64.578675900225832</v>
      </c>
      <c r="F15" s="25">
        <f t="shared" si="1"/>
        <v>122.34920939833529</v>
      </c>
      <c r="G15" s="6">
        <v>2457116</v>
      </c>
    </row>
    <row r="16" spans="1:7" ht="15.75" x14ac:dyDescent="0.25">
      <c r="A16" s="29">
        <f>A15+1</f>
        <v>2</v>
      </c>
      <c r="B16" s="35" t="s">
        <v>19</v>
      </c>
      <c r="C16" s="20">
        <v>18330</v>
      </c>
      <c r="D16" s="7">
        <v>12140</v>
      </c>
      <c r="E16" s="25">
        <f t="shared" si="0"/>
        <v>66.230223677032185</v>
      </c>
      <c r="F16" s="25">
        <f t="shared" si="1"/>
        <v>151.95894354737766</v>
      </c>
      <c r="G16" s="44">
        <v>7989</v>
      </c>
    </row>
    <row r="17" spans="1:7" ht="15.75" x14ac:dyDescent="0.25">
      <c r="A17" s="29">
        <f t="shared" ref="A17:A24" si="2">A16+1</f>
        <v>3</v>
      </c>
      <c r="B17" s="35" t="s">
        <v>20</v>
      </c>
      <c r="C17" s="20">
        <v>828003</v>
      </c>
      <c r="D17" s="8">
        <v>618762</v>
      </c>
      <c r="E17" s="25">
        <f t="shared" si="0"/>
        <v>74.729439386089183</v>
      </c>
      <c r="F17" s="25">
        <f t="shared" si="1"/>
        <v>120.97600078205191</v>
      </c>
      <c r="G17" s="45">
        <v>511475</v>
      </c>
    </row>
    <row r="18" spans="1:7" ht="15.75" x14ac:dyDescent="0.25">
      <c r="A18" s="29">
        <f t="shared" si="2"/>
        <v>4</v>
      </c>
      <c r="B18" s="35" t="s">
        <v>21</v>
      </c>
      <c r="C18" s="20">
        <v>125542</v>
      </c>
      <c r="D18" s="9">
        <v>71413</v>
      </c>
      <c r="E18" s="25">
        <f t="shared" si="0"/>
        <v>56.883752051106406</v>
      </c>
      <c r="F18" s="25">
        <f t="shared" si="1"/>
        <v>102.59161889985491</v>
      </c>
      <c r="G18" s="46">
        <v>69609</v>
      </c>
    </row>
    <row r="19" spans="1:7" ht="15.75" x14ac:dyDescent="0.25">
      <c r="A19" s="29">
        <f t="shared" si="2"/>
        <v>5</v>
      </c>
      <c r="B19" s="35" t="s">
        <v>22</v>
      </c>
      <c r="C19" s="20">
        <v>41549</v>
      </c>
      <c r="D19" s="9">
        <v>33790</v>
      </c>
      <c r="E19" s="25">
        <f t="shared" si="0"/>
        <v>81.325663674215988</v>
      </c>
      <c r="F19" s="25">
        <f t="shared" si="1"/>
        <v>110.35271064663618</v>
      </c>
      <c r="G19" s="46">
        <v>30620</v>
      </c>
    </row>
    <row r="20" spans="1:7" ht="15.75" x14ac:dyDescent="0.25">
      <c r="A20" s="29">
        <f t="shared" si="2"/>
        <v>6</v>
      </c>
      <c r="B20" s="35" t="s">
        <v>23</v>
      </c>
      <c r="C20" s="20">
        <v>23484</v>
      </c>
      <c r="D20" s="9">
        <v>21588</v>
      </c>
      <c r="E20" s="25">
        <f t="shared" si="0"/>
        <v>91.926417986714355</v>
      </c>
      <c r="F20" s="25">
        <f t="shared" si="1"/>
        <v>128.05789536125283</v>
      </c>
      <c r="G20" s="46">
        <v>16858</v>
      </c>
    </row>
    <row r="21" spans="1:7" ht="15.75" x14ac:dyDescent="0.25">
      <c r="A21" s="29">
        <f t="shared" si="2"/>
        <v>7</v>
      </c>
      <c r="B21" s="35" t="s">
        <v>24</v>
      </c>
      <c r="C21" s="20">
        <v>114133</v>
      </c>
      <c r="D21" s="10">
        <v>96390</v>
      </c>
      <c r="E21" s="25">
        <f t="shared" si="0"/>
        <v>84.454101793521602</v>
      </c>
      <c r="F21" s="25">
        <f t="shared" si="1"/>
        <v>109.51666780284954</v>
      </c>
      <c r="G21" s="47">
        <v>88014</v>
      </c>
    </row>
    <row r="22" spans="1:7" ht="15.75" x14ac:dyDescent="0.25">
      <c r="A22" s="29">
        <f t="shared" si="2"/>
        <v>8</v>
      </c>
      <c r="B22" s="35" t="s">
        <v>25</v>
      </c>
      <c r="C22" s="20">
        <v>766351</v>
      </c>
      <c r="D22" s="11">
        <v>372299</v>
      </c>
      <c r="E22" s="25">
        <f t="shared" si="0"/>
        <v>48.5807417227876</v>
      </c>
      <c r="F22" s="25">
        <f t="shared" si="1"/>
        <v>89.75818506196056</v>
      </c>
      <c r="G22" s="48">
        <v>414780</v>
      </c>
    </row>
    <row r="23" spans="1:7" ht="15.75" x14ac:dyDescent="0.25">
      <c r="A23" s="29">
        <f t="shared" si="2"/>
        <v>9</v>
      </c>
      <c r="B23" s="35" t="s">
        <v>39</v>
      </c>
      <c r="C23" s="20">
        <v>1593230</v>
      </c>
      <c r="D23" s="12">
        <v>1202988</v>
      </c>
      <c r="E23" s="25">
        <f t="shared" si="0"/>
        <v>75.506235760059752</v>
      </c>
      <c r="F23" s="25">
        <f t="shared" si="1"/>
        <v>109.34465269319567</v>
      </c>
      <c r="G23" s="49">
        <v>1100180</v>
      </c>
    </row>
    <row r="24" spans="1:7" ht="15.75" x14ac:dyDescent="0.25">
      <c r="A24" s="29">
        <f t="shared" si="2"/>
        <v>10</v>
      </c>
      <c r="B24" s="35" t="s">
        <v>26</v>
      </c>
      <c r="C24" s="20">
        <v>361274</v>
      </c>
      <c r="D24" s="13">
        <v>262627</v>
      </c>
      <c r="E24" s="25">
        <f t="shared" si="0"/>
        <v>72.694686027779468</v>
      </c>
      <c r="F24" s="25">
        <f t="shared" si="1"/>
        <v>110.34562444328667</v>
      </c>
      <c r="G24" s="50">
        <v>238004</v>
      </c>
    </row>
    <row r="25" spans="1:7" s="2" customFormat="1" ht="31.5" x14ac:dyDescent="0.2">
      <c r="A25" s="30" t="s">
        <v>15</v>
      </c>
      <c r="B25" s="40" t="s">
        <v>27</v>
      </c>
      <c r="C25" s="19">
        <v>2400</v>
      </c>
      <c r="D25" s="5">
        <v>1444</v>
      </c>
      <c r="E25" s="24">
        <f t="shared" si="0"/>
        <v>60.166666666666671</v>
      </c>
      <c r="F25" s="25"/>
      <c r="G25" s="5"/>
    </row>
    <row r="26" spans="1:7" s="2" customFormat="1" ht="15.75" x14ac:dyDescent="0.2">
      <c r="A26" s="30" t="s">
        <v>28</v>
      </c>
      <c r="B26" s="34" t="s">
        <v>29</v>
      </c>
      <c r="C26" s="19">
        <v>1400</v>
      </c>
      <c r="D26" s="5">
        <v>1400</v>
      </c>
      <c r="E26" s="24">
        <f t="shared" si="0"/>
        <v>100</v>
      </c>
      <c r="F26" s="24">
        <f t="shared" si="1"/>
        <v>100</v>
      </c>
      <c r="G26" s="5">
        <v>1400</v>
      </c>
    </row>
    <row r="27" spans="1:7" s="2" customFormat="1" ht="15.75" x14ac:dyDescent="0.2">
      <c r="A27" s="30" t="s">
        <v>30</v>
      </c>
      <c r="B27" s="34" t="s">
        <v>31</v>
      </c>
      <c r="C27" s="19">
        <v>227470</v>
      </c>
      <c r="D27" s="14">
        <v>121776</v>
      </c>
      <c r="E27" s="24">
        <f t="shared" si="0"/>
        <v>53.534971644612469</v>
      </c>
      <c r="F27" s="24">
        <f t="shared" si="1"/>
        <v>272.67353336318854</v>
      </c>
      <c r="G27" s="51">
        <v>44660</v>
      </c>
    </row>
    <row r="28" spans="1:7" s="2" customFormat="1" ht="31.5" x14ac:dyDescent="0.2">
      <c r="A28" s="30" t="s">
        <v>8</v>
      </c>
      <c r="B28" s="41" t="s">
        <v>32</v>
      </c>
      <c r="C28" s="19">
        <v>2669530</v>
      </c>
      <c r="D28" s="3">
        <f>D29+D30+D31</f>
        <v>1423788</v>
      </c>
      <c r="E28" s="24">
        <f t="shared" si="0"/>
        <v>53.334781778065796</v>
      </c>
      <c r="F28" s="24">
        <f t="shared" si="1"/>
        <v>110.97343022091211</v>
      </c>
      <c r="G28" s="53">
        <v>1282999</v>
      </c>
    </row>
    <row r="29" spans="1:7" ht="18.75" customHeight="1" x14ac:dyDescent="0.25">
      <c r="A29" s="29">
        <v>1</v>
      </c>
      <c r="B29" s="35" t="s">
        <v>33</v>
      </c>
      <c r="C29" s="20">
        <v>1468601</v>
      </c>
      <c r="D29" s="15">
        <f>547303+63965</f>
        <v>611268</v>
      </c>
      <c r="E29" s="25">
        <f t="shared" si="0"/>
        <v>41.62246927518094</v>
      </c>
      <c r="F29" s="25">
        <f>D29/G29*100</f>
        <v>110.62312692736459</v>
      </c>
      <c r="G29" s="15">
        <v>552568</v>
      </c>
    </row>
    <row r="30" spans="1:7" ht="31.5" x14ac:dyDescent="0.25">
      <c r="A30" s="29">
        <v>2</v>
      </c>
      <c r="B30" s="42" t="s">
        <v>34</v>
      </c>
      <c r="C30" s="20">
        <v>1084960</v>
      </c>
      <c r="D30" s="15">
        <v>752303</v>
      </c>
      <c r="E30" s="25">
        <f t="shared" si="0"/>
        <v>69.33923831293319</v>
      </c>
      <c r="F30" s="25">
        <f>D30/G30*100</f>
        <v>112.97961329078281</v>
      </c>
      <c r="G30" s="15">
        <v>665875</v>
      </c>
    </row>
    <row r="31" spans="1:7" ht="31.5" x14ac:dyDescent="0.25">
      <c r="A31" s="38">
        <v>3</v>
      </c>
      <c r="B31" s="39" t="s">
        <v>35</v>
      </c>
      <c r="C31" s="21">
        <v>115969</v>
      </c>
      <c r="D31" s="16">
        <v>60217</v>
      </c>
      <c r="E31" s="17">
        <f t="shared" si="0"/>
        <v>51.92508342746769</v>
      </c>
      <c r="F31" s="54">
        <f>D31/G31*100</f>
        <v>93.278703761075661</v>
      </c>
      <c r="G31" s="16">
        <v>64556</v>
      </c>
    </row>
  </sheetData>
  <mergeCells count="10">
    <mergeCell ref="A5:A6"/>
    <mergeCell ref="B5:B6"/>
    <mergeCell ref="C5:C6"/>
    <mergeCell ref="D5:D6"/>
    <mergeCell ref="D4:F4"/>
    <mergeCell ref="A1:B1"/>
    <mergeCell ref="D1:F1"/>
    <mergeCell ref="A3:F3"/>
    <mergeCell ref="A2:F2"/>
    <mergeCell ref="E5:F5"/>
  </mergeCells>
  <pageMargins left="0.56999999999999995" right="0.46" top="0.44" bottom="0.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Bao cao</vt:lpstr>
      <vt:lpstr>'Bao cao'!Print_Titles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DOAN</dc:creator>
  <cp:lastModifiedBy>khanhstcls@gmail.com</cp:lastModifiedBy>
  <cp:lastPrinted>2024-10-07T09:18:37Z</cp:lastPrinted>
  <dcterms:created xsi:type="dcterms:W3CDTF">2018-12-11T03:32:05Z</dcterms:created>
  <dcterms:modified xsi:type="dcterms:W3CDTF">2024-10-11T09:59:14Z</dcterms:modified>
</cp:coreProperties>
</file>