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090"/>
  </bookViews>
  <sheets>
    <sheet name="B59" sheetId="1" r:id="rId1"/>
  </sheets>
  <definedNames>
    <definedName name="_xlnm.Print_Area" localSheetId="0">'B59'!$A$1:$F$24</definedName>
  </definedNames>
  <calcPr calcId="144525"/>
</workbook>
</file>

<file path=xl/calcChain.xml><?xml version="1.0" encoding="utf-8"?>
<calcChain xmlns="http://schemas.openxmlformats.org/spreadsheetml/2006/main">
  <c r="C8" i="1" l="1"/>
  <c r="G8" i="1"/>
  <c r="C9" i="1"/>
  <c r="G9" i="1"/>
  <c r="D10" i="1"/>
  <c r="E10" i="1" s="1"/>
  <c r="G10" i="1"/>
  <c r="E12" i="1"/>
  <c r="F12" i="1"/>
  <c r="F14" i="1"/>
  <c r="D15" i="1"/>
  <c r="G15" i="1"/>
  <c r="F15" i="1" s="1"/>
  <c r="C16" i="1"/>
  <c r="C15" i="1" s="1"/>
  <c r="E15" i="1" s="1"/>
  <c r="D16" i="1"/>
  <c r="F16" i="1"/>
  <c r="E17" i="1"/>
  <c r="F17" i="1"/>
  <c r="E18" i="1"/>
  <c r="F18" i="1"/>
  <c r="E19" i="1"/>
  <c r="E20" i="1"/>
  <c r="F20" i="1"/>
  <c r="E21" i="1"/>
  <c r="F21" i="1"/>
  <c r="C22" i="1"/>
  <c r="E22" i="1"/>
  <c r="F22" i="1"/>
  <c r="E23" i="1"/>
  <c r="E24" i="1"/>
  <c r="F24" i="1"/>
  <c r="E16" i="1" l="1"/>
  <c r="F10" i="1"/>
  <c r="D9" i="1"/>
  <c r="D8" i="1" l="1"/>
  <c r="E9" i="1"/>
  <c r="F9" i="1"/>
  <c r="E8" i="1" l="1"/>
  <c r="F8" i="1"/>
</calcChain>
</file>

<file path=xl/sharedStrings.xml><?xml version="1.0" encoding="utf-8"?>
<sst xmlns="http://schemas.openxmlformats.org/spreadsheetml/2006/main" count="40" uniqueCount="37">
  <si>
    <t>CHI TRẢ NỢ GỐC</t>
  </si>
  <si>
    <t>D</t>
  </si>
  <si>
    <t>BỘI CHI NSĐP/BỘI THU NSĐP</t>
  </si>
  <si>
    <t>C</t>
  </si>
  <si>
    <t>Chi từ nguồn bổ sung có mục tiêu từ NSTW cho NSĐP</t>
  </si>
  <si>
    <t>II</t>
  </si>
  <si>
    <t>Dự phòng ngân sách</t>
  </si>
  <si>
    <t>Chi bổ sung quỹ dự trữ tài chính</t>
  </si>
  <si>
    <t>Chi trả nợ lãi các khoản do chính quyền địa phương vay</t>
  </si>
  <si>
    <t>Chi thường xuyên</t>
  </si>
  <si>
    <t>Chi đầu tư phát triển</t>
  </si>
  <si>
    <t>Chi cân đối NSĐP</t>
  </si>
  <si>
    <t> I</t>
  </si>
  <si>
    <t>TỔNG CHI NSĐP</t>
  </si>
  <si>
    <t>B</t>
  </si>
  <si>
    <t>Thu chuyển nguồn từ năm trước chuyển sang</t>
  </si>
  <si>
    <t>Thu viện trợ</t>
  </si>
  <si>
    <t>Thu cân đối từ hoạt động xuất khẩu, nhập khẩu</t>
  </si>
  <si>
    <t>Thu từ dầu thô</t>
  </si>
  <si>
    <t>Thu nội địa</t>
  </si>
  <si>
    <t>Thu cân đối NSNN</t>
  </si>
  <si>
    <t>I</t>
  </si>
  <si>
    <t>TỔNG NGUỒN THU NSNN TRÊN ĐỊA BÀN</t>
  </si>
  <si>
    <t>A</t>
  </si>
  <si>
    <t>3=2/1</t>
  </si>
  <si>
    <t>CÙNG KỲ NĂM TRƯỚC</t>
  </si>
  <si>
    <t>DỰ TOÁN NĂM</t>
  </si>
  <si>
    <t>SO SÁNH THỰC HIỆN VỚI (%)</t>
  </si>
  <si>
    <t>THỰC HIỆN 6 THÁNG NĂM 2025</t>
  </si>
  <si>
    <t>DỰ TOÁN NĂM 2025</t>
  </si>
  <si>
    <t>NỘI DUNG</t>
  </si>
  <si>
    <t>STT</t>
  </si>
  <si>
    <t>Đơn vị: triệu đồng</t>
  </si>
  <si>
    <t>(Kèm theo Thông báo số:  382/TB-UBND ngày  14 /7/2025 của Ủy ban nhân dân tỉnh)</t>
  </si>
  <si>
    <t>CÂN ĐỐI NGÂN SÁCH ĐỊA PHƯƠNG 6 THÁNG NĂM 2025</t>
  </si>
  <si>
    <t>Biểu số 59/CK-NSNN</t>
  </si>
  <si>
    <t>UBND TỈNH LẠNG SƠN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</si>
</sst>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"/>
    <numFmt numFmtId="165" formatCode="_(* #,##0_);_(* \(#,##0\);_(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2"/>
      <name val="Times New Roman"/>
      <family val="1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i/>
      <sz val="13"/>
      <name val="Times New Roman"/>
      <family val="1"/>
    </font>
    <font>
      <b/>
      <sz val="14"/>
      <name val="Times New Roman"/>
      <family val="1"/>
    </font>
    <font>
      <sz val="12"/>
      <color theme="1"/>
      <name val="Calibri"/>
      <family val="2"/>
      <scheme val="minor"/>
    </font>
    <font>
      <sz val="12"/>
      <name val=".VnTime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62">
    <xf numFmtId="0" fontId="0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" fontId="6" fillId="0" borderId="1" xfId="1" applyNumberFormat="1" applyFont="1" applyBorder="1" applyAlignment="1">
      <alignment vertical="center" wrapText="1"/>
    </xf>
    <xf numFmtId="164" fontId="6" fillId="0" borderId="1" xfId="0" applyNumberFormat="1" applyFont="1" applyBorder="1" applyAlignment="1">
      <alignment vertical="center" wrapText="1"/>
    </xf>
    <xf numFmtId="164" fontId="6" fillId="0" borderId="1" xfId="1" applyNumberFormat="1" applyFont="1" applyBorder="1" applyAlignment="1">
      <alignment vertical="center" wrapText="1"/>
    </xf>
    <xf numFmtId="3" fontId="7" fillId="0" borderId="1" xfId="2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3" fontId="6" fillId="0" borderId="2" xfId="3" applyNumberFormat="1" applyFont="1" applyFill="1" applyBorder="1" applyAlignment="1">
      <alignment horizontal="right" vertical="center" wrapText="1"/>
    </xf>
    <xf numFmtId="164" fontId="6" fillId="0" borderId="2" xfId="1" applyNumberFormat="1" applyFont="1" applyBorder="1" applyAlignment="1">
      <alignment horizontal="right" vertical="center" wrapText="1"/>
    </xf>
    <xf numFmtId="3" fontId="7" fillId="0" borderId="2" xfId="2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165" fontId="8" fillId="0" borderId="0" xfId="1" applyNumberFormat="1" applyFont="1" applyAlignment="1">
      <alignment vertical="center"/>
    </xf>
    <xf numFmtId="3" fontId="6" fillId="0" borderId="2" xfId="1" applyNumberFormat="1" applyFont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165" fontId="1" fillId="0" borderId="0" xfId="1" applyNumberFormat="1" applyFont="1" applyAlignment="1">
      <alignment vertical="center"/>
    </xf>
    <xf numFmtId="3" fontId="3" fillId="0" borderId="2" xfId="4" applyNumberFormat="1" applyFont="1" applyFill="1" applyBorder="1" applyAlignment="1">
      <alignment horizontal="right" vertical="center" wrapText="1"/>
    </xf>
    <xf numFmtId="164" fontId="3" fillId="0" borderId="2" xfId="1" applyNumberFormat="1" applyFont="1" applyBorder="1" applyAlignment="1">
      <alignment horizontal="right" vertical="center" wrapText="1"/>
    </xf>
    <xf numFmtId="3" fontId="10" fillId="0" borderId="2" xfId="2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3" fontId="3" fillId="0" borderId="2" xfId="1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165" fontId="6" fillId="0" borderId="0" xfId="1" applyNumberFormat="1" applyFont="1" applyBorder="1" applyAlignment="1">
      <alignment vertical="center" wrapText="1"/>
    </xf>
    <xf numFmtId="165" fontId="3" fillId="0" borderId="0" xfId="1" applyNumberFormat="1" applyFont="1" applyBorder="1" applyAlignment="1">
      <alignment vertical="center" wrapText="1"/>
    </xf>
    <xf numFmtId="3" fontId="6" fillId="0" borderId="0" xfId="0" applyNumberFormat="1" applyFont="1" applyAlignment="1">
      <alignment vertical="center"/>
    </xf>
    <xf numFmtId="3" fontId="6" fillId="0" borderId="3" xfId="1" applyNumberFormat="1" applyFont="1" applyBorder="1" applyAlignment="1">
      <alignment horizontal="right" vertical="center" wrapText="1"/>
    </xf>
    <xf numFmtId="164" fontId="6" fillId="0" borderId="3" xfId="1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right"/>
    </xf>
    <xf numFmtId="0" fontId="3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/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</cellXfs>
  <cellStyles count="62">
    <cellStyle name="Comma" xfId="1" builtinId="3"/>
    <cellStyle name="Comma 10" xfId="5"/>
    <cellStyle name="Comma 10 2" xfId="4"/>
    <cellStyle name="Comma 10 2 2" xfId="6"/>
    <cellStyle name="Comma 11" xfId="7"/>
    <cellStyle name="Comma 12" xfId="8"/>
    <cellStyle name="Comma 13" xfId="2"/>
    <cellStyle name="Comma 16" xfId="9"/>
    <cellStyle name="Comma 2 10" xfId="10"/>
    <cellStyle name="Comma 2 10 2" xfId="11"/>
    <cellStyle name="Comma 2 11" xfId="12"/>
    <cellStyle name="Comma 2 11 2" xfId="13"/>
    <cellStyle name="Comma 2 12" xfId="14"/>
    <cellStyle name="Comma 2 12 2" xfId="15"/>
    <cellStyle name="Comma 2 13" xfId="16"/>
    <cellStyle name="Comma 2 13 2" xfId="17"/>
    <cellStyle name="Comma 2 14" xfId="18"/>
    <cellStyle name="Comma 2 14 2" xfId="19"/>
    <cellStyle name="Comma 2 15" xfId="20"/>
    <cellStyle name="Comma 2 15 2" xfId="21"/>
    <cellStyle name="Comma 2 16" xfId="22"/>
    <cellStyle name="Comma 2 16 2" xfId="23"/>
    <cellStyle name="Comma 2 2" xfId="24"/>
    <cellStyle name="Comma 2 2 2" xfId="25"/>
    <cellStyle name="Comma 2 3" xfId="26"/>
    <cellStyle name="Comma 2 3 2" xfId="27"/>
    <cellStyle name="Comma 2 4" xfId="28"/>
    <cellStyle name="Comma 2 4 2" xfId="29"/>
    <cellStyle name="Comma 2 5" xfId="30"/>
    <cellStyle name="Comma 2 5 2" xfId="31"/>
    <cellStyle name="Comma 2 6" xfId="32"/>
    <cellStyle name="Comma 2 6 2" xfId="33"/>
    <cellStyle name="Comma 2 7" xfId="34"/>
    <cellStyle name="Comma 2 7 2" xfId="35"/>
    <cellStyle name="Comma 2 8" xfId="36"/>
    <cellStyle name="Comma 2 8 2" xfId="37"/>
    <cellStyle name="Comma 2 9" xfId="38"/>
    <cellStyle name="Comma 2 9 2" xfId="39"/>
    <cellStyle name="Comma 3" xfId="40"/>
    <cellStyle name="Comma 3 2" xfId="41"/>
    <cellStyle name="Comma 3 2 2" xfId="42"/>
    <cellStyle name="Comma 4" xfId="43"/>
    <cellStyle name="Comma 4 2" xfId="44"/>
    <cellStyle name="Comma 4 2 2" xfId="45"/>
    <cellStyle name="Comma 5" xfId="46"/>
    <cellStyle name="Comma 5 2" xfId="47"/>
    <cellStyle name="Comma 5 2 2" xfId="48"/>
    <cellStyle name="Comma 6" xfId="49"/>
    <cellStyle name="Comma 6 2" xfId="50"/>
    <cellStyle name="Comma 6 2 2" xfId="51"/>
    <cellStyle name="Comma 7" xfId="52"/>
    <cellStyle name="Comma 7 2" xfId="53"/>
    <cellStyle name="Comma 7 2 2" xfId="54"/>
    <cellStyle name="Comma 8" xfId="55"/>
    <cellStyle name="Comma 8 2" xfId="56"/>
    <cellStyle name="Comma 8 2 2" xfId="57"/>
    <cellStyle name="Comma 9" xfId="58"/>
    <cellStyle name="Comma 9 2" xfId="59"/>
    <cellStyle name="Comma 9 2 2" xfId="60"/>
    <cellStyle name="Normal" xfId="0" builtinId="0"/>
    <cellStyle name="Normal 2 2" xfId="3"/>
    <cellStyle name="Normal 2 2 2" xfId="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A3" sqref="A3:F3"/>
    </sheetView>
  </sheetViews>
  <sheetFormatPr defaultRowHeight="15.75"/>
  <cols>
    <col min="1" max="1" width="6.28515625" style="1" customWidth="1"/>
    <col min="2" max="2" width="37.140625" style="1" customWidth="1"/>
    <col min="3" max="3" width="13.28515625" style="1" customWidth="1"/>
    <col min="4" max="4" width="13.85546875" style="1" customWidth="1"/>
    <col min="5" max="5" width="10.28515625" style="1" customWidth="1"/>
    <col min="6" max="6" width="9.85546875" style="1" customWidth="1"/>
    <col min="7" max="7" width="16" style="1" hidden="1" customWidth="1"/>
    <col min="8" max="8" width="9.28515625" style="1" customWidth="1"/>
    <col min="9" max="16384" width="9.140625" style="1"/>
  </cols>
  <sheetData>
    <row r="1" spans="1:9" ht="20.25" customHeight="1">
      <c r="A1" s="45" t="s">
        <v>36</v>
      </c>
      <c r="B1" s="45"/>
      <c r="C1" s="40"/>
      <c r="D1" s="44" t="s">
        <v>35</v>
      </c>
      <c r="E1" s="44"/>
      <c r="F1" s="44"/>
      <c r="G1" s="43"/>
      <c r="H1" s="43"/>
    </row>
    <row r="2" spans="1:9" ht="22.5" customHeight="1">
      <c r="A2" s="42" t="s">
        <v>34</v>
      </c>
      <c r="B2" s="42"/>
      <c r="C2" s="42"/>
      <c r="D2" s="42"/>
      <c r="E2" s="42"/>
      <c r="F2" s="42"/>
      <c r="G2"/>
      <c r="H2"/>
    </row>
    <row r="3" spans="1:9" ht="22.5" customHeight="1">
      <c r="A3" s="41" t="s">
        <v>33</v>
      </c>
      <c r="B3" s="41"/>
      <c r="C3" s="41"/>
      <c r="D3" s="41"/>
      <c r="E3" s="41"/>
      <c r="F3" s="41"/>
      <c r="G3"/>
      <c r="H3"/>
    </row>
    <row r="4" spans="1:9" ht="23.25" customHeight="1">
      <c r="A4" s="40"/>
      <c r="B4" s="40"/>
      <c r="C4" s="40"/>
      <c r="D4" s="39" t="s">
        <v>32</v>
      </c>
      <c r="E4" s="39"/>
      <c r="F4" s="39"/>
      <c r="G4"/>
      <c r="H4"/>
    </row>
    <row r="5" spans="1:9" s="18" customFormat="1" ht="40.5" customHeight="1">
      <c r="A5" s="38" t="s">
        <v>31</v>
      </c>
      <c r="B5" s="38" t="s">
        <v>30</v>
      </c>
      <c r="C5" s="38" t="s">
        <v>29</v>
      </c>
      <c r="D5" s="38" t="s">
        <v>28</v>
      </c>
      <c r="E5" s="38" t="s">
        <v>27</v>
      </c>
      <c r="F5" s="38"/>
      <c r="G5" s="35"/>
      <c r="H5" s="35"/>
    </row>
    <row r="6" spans="1:9" s="18" customFormat="1" ht="57" customHeight="1">
      <c r="A6" s="38"/>
      <c r="B6" s="38"/>
      <c r="C6" s="38"/>
      <c r="D6" s="38"/>
      <c r="E6" s="37" t="s">
        <v>26</v>
      </c>
      <c r="F6" s="37" t="s">
        <v>25</v>
      </c>
      <c r="G6" s="35"/>
      <c r="H6" s="35"/>
    </row>
    <row r="7" spans="1:9" s="18" customFormat="1" ht="18" customHeight="1">
      <c r="A7" s="36" t="s">
        <v>23</v>
      </c>
      <c r="B7" s="36" t="s">
        <v>14</v>
      </c>
      <c r="C7" s="36">
        <v>1</v>
      </c>
      <c r="D7" s="36">
        <v>2</v>
      </c>
      <c r="E7" s="36" t="s">
        <v>24</v>
      </c>
      <c r="F7" s="36">
        <v>4</v>
      </c>
      <c r="G7" s="35"/>
      <c r="H7" s="34"/>
    </row>
    <row r="8" spans="1:9" s="26" customFormat="1" ht="40.5" customHeight="1">
      <c r="A8" s="33" t="s">
        <v>23</v>
      </c>
      <c r="B8" s="32" t="s">
        <v>22</v>
      </c>
      <c r="C8" s="30">
        <f>C9</f>
        <v>9937800</v>
      </c>
      <c r="D8" s="30">
        <f>D9+D14</f>
        <v>14002704</v>
      </c>
      <c r="E8" s="31">
        <f>D8/C8%</f>
        <v>140.90345951820322</v>
      </c>
      <c r="F8" s="31">
        <f>D8/G8%</f>
        <v>165.34724186161574</v>
      </c>
      <c r="G8" s="30">
        <f>G9+G14</f>
        <v>8468665</v>
      </c>
      <c r="H8" s="27"/>
    </row>
    <row r="9" spans="1:9" s="26" customFormat="1" ht="24" customHeight="1">
      <c r="A9" s="15" t="s">
        <v>21</v>
      </c>
      <c r="B9" s="14" t="s">
        <v>20</v>
      </c>
      <c r="C9" s="17">
        <f>C10+C11+C12+C13</f>
        <v>9937800</v>
      </c>
      <c r="D9" s="17">
        <f>D10+D11+D12+D13</f>
        <v>7339692</v>
      </c>
      <c r="E9" s="12">
        <f>D9/C9%</f>
        <v>73.856306224717741</v>
      </c>
      <c r="F9" s="12">
        <f>D9/G9%</f>
        <v>146.95084227989184</v>
      </c>
      <c r="G9" s="17">
        <f>G10+G11+G12+G13</f>
        <v>4994658</v>
      </c>
      <c r="H9" s="27"/>
      <c r="I9" s="29"/>
    </row>
    <row r="10" spans="1:9" s="2" customFormat="1" ht="24" customHeight="1">
      <c r="A10" s="24">
        <v>1</v>
      </c>
      <c r="B10" s="23" t="s">
        <v>19</v>
      </c>
      <c r="C10" s="25">
        <v>3487800</v>
      </c>
      <c r="D10" s="25">
        <f>1898616+15537</f>
        <v>1914153</v>
      </c>
      <c r="E10" s="21">
        <f>D10/C10%</f>
        <v>54.881386547393774</v>
      </c>
      <c r="F10" s="21">
        <f>D10/G10%</f>
        <v>129.18418004972585</v>
      </c>
      <c r="G10" s="25">
        <f>1478530+3194</f>
        <v>1481724</v>
      </c>
      <c r="H10" s="28"/>
    </row>
    <row r="11" spans="1:9" s="2" customFormat="1" ht="24" customHeight="1">
      <c r="A11" s="24">
        <v>2</v>
      </c>
      <c r="B11" s="23" t="s">
        <v>18</v>
      </c>
      <c r="C11" s="25"/>
      <c r="D11" s="25"/>
      <c r="E11" s="21"/>
      <c r="F11" s="21"/>
      <c r="G11" s="25"/>
      <c r="H11" s="28"/>
    </row>
    <row r="12" spans="1:9" s="2" customFormat="1" ht="34.5" customHeight="1">
      <c r="A12" s="24">
        <v>3</v>
      </c>
      <c r="B12" s="23" t="s">
        <v>17</v>
      </c>
      <c r="C12" s="25">
        <v>6450000</v>
      </c>
      <c r="D12" s="25">
        <v>5425539</v>
      </c>
      <c r="E12" s="21">
        <f>D12/C12%</f>
        <v>84.116883720930232</v>
      </c>
      <c r="F12" s="21">
        <f>D12/G12%</f>
        <v>154.44466078782011</v>
      </c>
      <c r="G12" s="25">
        <v>3512934</v>
      </c>
      <c r="H12" s="28"/>
    </row>
    <row r="13" spans="1:9" s="2" customFormat="1" ht="24" customHeight="1">
      <c r="A13" s="24">
        <v>4</v>
      </c>
      <c r="B13" s="23" t="s">
        <v>16</v>
      </c>
      <c r="C13" s="25"/>
      <c r="D13" s="25"/>
      <c r="E13" s="21"/>
      <c r="F13" s="21"/>
      <c r="G13" s="25">
        <v>0</v>
      </c>
      <c r="H13" s="28"/>
    </row>
    <row r="14" spans="1:9" s="26" customFormat="1" ht="36" customHeight="1">
      <c r="A14" s="15" t="s">
        <v>5</v>
      </c>
      <c r="B14" s="14" t="s">
        <v>15</v>
      </c>
      <c r="C14" s="17"/>
      <c r="D14" s="17">
        <v>6663012</v>
      </c>
      <c r="E14" s="12"/>
      <c r="F14" s="12">
        <f>D14/G14%</f>
        <v>191.7961593053785</v>
      </c>
      <c r="G14" s="17">
        <v>3474007</v>
      </c>
      <c r="H14" s="27"/>
    </row>
    <row r="15" spans="1:9" s="10" customFormat="1" ht="24" customHeight="1">
      <c r="A15" s="15" t="s">
        <v>14</v>
      </c>
      <c r="B15" s="14" t="s">
        <v>13</v>
      </c>
      <c r="C15" s="13">
        <f>C16+C22</f>
        <v>18881437</v>
      </c>
      <c r="D15" s="17">
        <f>D16+D22</f>
        <v>8815755</v>
      </c>
      <c r="E15" s="12">
        <f>D15/C15%</f>
        <v>46.690063897149358</v>
      </c>
      <c r="F15" s="12">
        <f>D15/G15%</f>
        <v>181.79280817892408</v>
      </c>
      <c r="G15" s="17">
        <f>G16+G22</f>
        <v>4849342</v>
      </c>
      <c r="H15" s="16"/>
    </row>
    <row r="16" spans="1:9" s="10" customFormat="1" ht="24" customHeight="1">
      <c r="A16" s="15" t="s">
        <v>12</v>
      </c>
      <c r="B16" s="14" t="s">
        <v>11</v>
      </c>
      <c r="C16" s="13">
        <f>C17+C18+C19+C20+C21</f>
        <v>14302035</v>
      </c>
      <c r="D16" s="13">
        <f>D17+D18+D19+D20+D21</f>
        <v>7011418</v>
      </c>
      <c r="E16" s="12">
        <f>D16/C16%</f>
        <v>49.02391862416782</v>
      </c>
      <c r="F16" s="12">
        <f>D16/G16%</f>
        <v>171.26400001563294</v>
      </c>
      <c r="G16" s="17">
        <v>4093924</v>
      </c>
      <c r="H16" s="16"/>
    </row>
    <row r="17" spans="1:8" s="18" customFormat="1" ht="24" customHeight="1">
      <c r="A17" s="24">
        <v>1</v>
      </c>
      <c r="B17" s="23" t="s">
        <v>10</v>
      </c>
      <c r="C17" s="22">
        <v>2238800</v>
      </c>
      <c r="D17" s="25">
        <v>346237</v>
      </c>
      <c r="E17" s="21">
        <f>D17/C17%</f>
        <v>15.46529390745042</v>
      </c>
      <c r="F17" s="21">
        <f>D17/G17%</f>
        <v>120.67959540755508</v>
      </c>
      <c r="G17" s="25">
        <v>286906</v>
      </c>
      <c r="H17" s="19"/>
    </row>
    <row r="18" spans="1:8" s="18" customFormat="1" ht="24" customHeight="1">
      <c r="A18" s="24">
        <v>2</v>
      </c>
      <c r="B18" s="23" t="s">
        <v>9</v>
      </c>
      <c r="C18" s="22">
        <v>11790056</v>
      </c>
      <c r="D18" s="25">
        <v>6629583</v>
      </c>
      <c r="E18" s="21">
        <f>D18/C18%</f>
        <v>56.230292714470572</v>
      </c>
      <c r="F18" s="21">
        <f>D18/G18%</f>
        <v>175.45003249867145</v>
      </c>
      <c r="G18" s="25">
        <v>3778616</v>
      </c>
      <c r="H18" s="19"/>
    </row>
    <row r="19" spans="1:8" s="18" customFormat="1" ht="36" customHeight="1">
      <c r="A19" s="24">
        <v>3</v>
      </c>
      <c r="B19" s="23" t="s">
        <v>8</v>
      </c>
      <c r="C19" s="22">
        <v>3000</v>
      </c>
      <c r="D19" s="25">
        <v>937</v>
      </c>
      <c r="E19" s="21">
        <f>D19/C19%</f>
        <v>31.233333333333334</v>
      </c>
      <c r="F19" s="21"/>
      <c r="G19" s="25">
        <v>947</v>
      </c>
      <c r="H19" s="19"/>
    </row>
    <row r="20" spans="1:8" s="18" customFormat="1" ht="24" customHeight="1">
      <c r="A20" s="24">
        <v>4</v>
      </c>
      <c r="B20" s="23" t="s">
        <v>7</v>
      </c>
      <c r="C20" s="22">
        <v>1400</v>
      </c>
      <c r="D20" s="25">
        <v>1400</v>
      </c>
      <c r="E20" s="21">
        <f>D20/C20%</f>
        <v>100</v>
      </c>
      <c r="F20" s="21">
        <f>D20/G20%</f>
        <v>100</v>
      </c>
      <c r="G20" s="25">
        <v>1400</v>
      </c>
      <c r="H20" s="19"/>
    </row>
    <row r="21" spans="1:8" s="18" customFormat="1" ht="24" customHeight="1">
      <c r="A21" s="24">
        <v>5</v>
      </c>
      <c r="B21" s="23" t="s">
        <v>6</v>
      </c>
      <c r="C21" s="22">
        <v>268779</v>
      </c>
      <c r="D21" s="20">
        <v>33261</v>
      </c>
      <c r="E21" s="21">
        <f>D21/C21%</f>
        <v>12.374850713783443</v>
      </c>
      <c r="F21" s="21">
        <f>D21/G21%</f>
        <v>127.65687967760506</v>
      </c>
      <c r="G21" s="20">
        <v>26055</v>
      </c>
      <c r="H21" s="19"/>
    </row>
    <row r="22" spans="1:8" s="10" customFormat="1" ht="39" customHeight="1">
      <c r="A22" s="15" t="s">
        <v>5</v>
      </c>
      <c r="B22" s="14" t="s">
        <v>4</v>
      </c>
      <c r="C22" s="13">
        <f>4389402+190000</f>
        <v>4579402</v>
      </c>
      <c r="D22" s="17">
        <v>1804337</v>
      </c>
      <c r="E22" s="12">
        <f>D22/C22%</f>
        <v>39.401148883631535</v>
      </c>
      <c r="F22" s="12">
        <f>D22/G22%</f>
        <v>238.85279408221672</v>
      </c>
      <c r="G22" s="17">
        <v>755418</v>
      </c>
      <c r="H22" s="16"/>
    </row>
    <row r="23" spans="1:8" s="10" customFormat="1" ht="24" customHeight="1">
      <c r="A23" s="15" t="s">
        <v>3</v>
      </c>
      <c r="B23" s="14" t="s">
        <v>2</v>
      </c>
      <c r="C23" s="13">
        <v>25300</v>
      </c>
      <c r="D23" s="11">
        <v>2333</v>
      </c>
      <c r="E23" s="12">
        <f>D23/C23%</f>
        <v>9.2213438735177871</v>
      </c>
      <c r="F23" s="12"/>
      <c r="G23" s="11">
        <v>0</v>
      </c>
    </row>
    <row r="24" spans="1:8" s="2" customFormat="1" ht="24" customHeight="1">
      <c r="A24" s="9" t="s">
        <v>1</v>
      </c>
      <c r="B24" s="8" t="s">
        <v>0</v>
      </c>
      <c r="C24" s="7">
        <v>10100</v>
      </c>
      <c r="D24" s="4">
        <v>5436</v>
      </c>
      <c r="E24" s="6">
        <f>D24/C24%</f>
        <v>53.821782178217823</v>
      </c>
      <c r="F24" s="5">
        <f>D24/G24%</f>
        <v>98.854337152209496</v>
      </c>
      <c r="G24" s="4">
        <v>5499</v>
      </c>
      <c r="H24" s="3"/>
    </row>
  </sheetData>
  <mergeCells count="10">
    <mergeCell ref="A1:B1"/>
    <mergeCell ref="D1:F1"/>
    <mergeCell ref="A3:F3"/>
    <mergeCell ref="A2:F2"/>
    <mergeCell ref="D4:F4"/>
    <mergeCell ref="A5:A6"/>
    <mergeCell ref="B5:B6"/>
    <mergeCell ref="C5:C6"/>
    <mergeCell ref="D5:D6"/>
    <mergeCell ref="E5:F5"/>
  </mergeCells>
  <printOptions horizontalCentered="1"/>
  <pageMargins left="0.59055118110236227" right="0.19685039370078741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B59</vt:lpstr>
      <vt:lpstr>'B59'!Print_Area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NHLAN-NS</dc:creator>
  <cp:lastModifiedBy>NHLAN-NS</cp:lastModifiedBy>
  <dcterms:created xsi:type="dcterms:W3CDTF">2025-07-16T01:32:57Z</dcterms:created>
  <dcterms:modified xsi:type="dcterms:W3CDTF">2025-07-16T01:33:36Z</dcterms:modified>
</cp:coreProperties>
</file>