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5030A9DA-523A-4BF8-9404-C06B9B8DA8D3}" xr6:coauthVersionLast="47" xr6:coauthVersionMax="47" xr10:uidLastSave="{00000000-0000-0000-0000-000000000000}"/>
  <bookViews>
    <workbookView xWindow="-120" yWindow="-120" windowWidth="29040" windowHeight="15840" firstSheet="24" activeTab="24"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48" sheetId="36"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11">'[1]PNT-QUOT-#3'!#REF!</definedName>
    <definedName name="\0" localSheetId="0">'[1]PNT-QUOT-#3'!#REF!</definedName>
    <definedName name="\0" localSheetId="3">'[1]PNT-QUOT-#3'!#REF!</definedName>
    <definedName name="\0">'[1]PNT-QUOT-#3'!#REF!</definedName>
    <definedName name="\d" localSheetId="11">'[2]???????-BLDG'!#REF!</definedName>
    <definedName name="\d" localSheetId="0">'[2]???????-BLDG'!#REF!</definedName>
    <definedName name="\d" localSheetId="3">'[2]???????-BLDG'!#REF!</definedName>
    <definedName name="\d">'[2]???????-BLDG'!#REF!</definedName>
    <definedName name="\e" localSheetId="11">'[2]???????-BLDG'!#REF!</definedName>
    <definedName name="\e" localSheetId="0">'[2]???????-BLDG'!#REF!</definedName>
    <definedName name="\e" localSheetId="3">'[2]???????-BLDG'!#REF!</definedName>
    <definedName name="\e">'[2]???????-BLDG'!#REF!</definedName>
    <definedName name="\f" localSheetId="11">'[2]???????-BLDG'!#REF!</definedName>
    <definedName name="\f" localSheetId="0">'[2]???????-BLDG'!#REF!</definedName>
    <definedName name="\f" localSheetId="3">'[2]???????-BLDG'!#REF!</definedName>
    <definedName name="\f">'[2]???????-BLDG'!#REF!</definedName>
    <definedName name="\g" localSheetId="11">'[2]???????-BLDG'!#REF!</definedName>
    <definedName name="\g" localSheetId="0">'[2]???????-BLDG'!#REF!</definedName>
    <definedName name="\g" localSheetId="3">'[2]???????-BLDG'!#REF!</definedName>
    <definedName name="\g">'[2]???????-BLDG'!#REF!</definedName>
    <definedName name="\h" localSheetId="11">'[2]???????-BLDG'!#REF!</definedName>
    <definedName name="\h" localSheetId="0">'[2]???????-BLDG'!#REF!</definedName>
    <definedName name="\h" localSheetId="3">'[2]???????-BLDG'!#REF!</definedName>
    <definedName name="\h">'[2]???????-BLDG'!#REF!</definedName>
    <definedName name="\i" localSheetId="11">'[2]???????-BLDG'!#REF!</definedName>
    <definedName name="\i" localSheetId="0">'[2]???????-BLDG'!#REF!</definedName>
    <definedName name="\i" localSheetId="3">'[2]???????-BLDG'!#REF!</definedName>
    <definedName name="\i">'[2]???????-BLDG'!#REF!</definedName>
    <definedName name="\j" localSheetId="11">'[2]???????-BLDG'!#REF!</definedName>
    <definedName name="\j" localSheetId="0">'[2]???????-BLDG'!#REF!</definedName>
    <definedName name="\j" localSheetId="3">'[2]???????-BLDG'!#REF!</definedName>
    <definedName name="\j">'[2]???????-BLDG'!#REF!</definedName>
    <definedName name="\k" localSheetId="11">'[2]???????-BLDG'!#REF!</definedName>
    <definedName name="\k" localSheetId="0">'[2]???????-BLDG'!#REF!</definedName>
    <definedName name="\k" localSheetId="3">'[2]???????-BLDG'!#REF!</definedName>
    <definedName name="\k">'[2]???????-BLDG'!#REF!</definedName>
    <definedName name="\l" localSheetId="11">'[2]???????-BLDG'!#REF!</definedName>
    <definedName name="\l" localSheetId="0">'[2]???????-BLDG'!#REF!</definedName>
    <definedName name="\l" localSheetId="3">'[2]???????-BLDG'!#REF!</definedName>
    <definedName name="\l">'[2]???????-BLDG'!#REF!</definedName>
    <definedName name="\m" localSheetId="11">'[2]???????-BLDG'!#REF!</definedName>
    <definedName name="\m" localSheetId="0">'[2]???????-BLDG'!#REF!</definedName>
    <definedName name="\m" localSheetId="3">'[2]???????-BLDG'!#REF!</definedName>
    <definedName name="\m">'[2]???????-BLDG'!#REF!</definedName>
    <definedName name="\n" localSheetId="11">'[2]???????-BLDG'!#REF!</definedName>
    <definedName name="\n" localSheetId="0">'[2]???????-BLDG'!#REF!</definedName>
    <definedName name="\n" localSheetId="3">'[2]???????-BLDG'!#REF!</definedName>
    <definedName name="\n">'[2]???????-BLDG'!#REF!</definedName>
    <definedName name="\o" localSheetId="11">'[2]???????-BLDG'!#REF!</definedName>
    <definedName name="\o" localSheetId="0">'[2]???????-BLDG'!#REF!</definedName>
    <definedName name="\o" localSheetId="3">'[2]???????-BLDG'!#REF!</definedName>
    <definedName name="\o">'[2]???????-BLDG'!#REF!</definedName>
    <definedName name="\z" localSheetId="11">'[1]COAT&amp;WRAP-QIOT-#3'!#REF!</definedName>
    <definedName name="\z" localSheetId="0">'[1]COAT&amp;WRAP-QIOT-#3'!#REF!</definedName>
    <definedName name="\z" localSheetId="3">'[1]COAT&amp;WRAP-QIOT-#3'!#REF!</definedName>
    <definedName name="\z">'[1]COAT&amp;WRAP-QIOT-#3'!#REF!</definedName>
    <definedName name="_" localSheetId="11">#REF!</definedName>
    <definedName name="_" localSheetId="0">#REF!</definedName>
    <definedName name="_" localSheetId="3">#REF!</definedName>
    <definedName name="_">#REF!</definedName>
    <definedName name="_________btm10" localSheetId="11">#REF!</definedName>
    <definedName name="_________btm10" localSheetId="0">#REF!</definedName>
    <definedName name="_________btm10" localSheetId="3">#REF!</definedName>
    <definedName name="_________btm10">#REF!</definedName>
    <definedName name="_________NCL100" localSheetId="11">#REF!</definedName>
    <definedName name="_________NCL100" localSheetId="3">#REF!</definedName>
    <definedName name="_________NCL100">#REF!</definedName>
    <definedName name="_________NCL200" localSheetId="11">#REF!</definedName>
    <definedName name="_________NCL200" localSheetId="3">#REF!</definedName>
    <definedName name="_________NCL200">#REF!</definedName>
    <definedName name="_________NCL250" localSheetId="11">#REF!</definedName>
    <definedName name="_________NCL250" localSheetId="3">#REF!</definedName>
    <definedName name="_________NCL250">#REF!</definedName>
    <definedName name="_________nin190" localSheetId="11">#REF!</definedName>
    <definedName name="_________nin190" localSheetId="3">#REF!</definedName>
    <definedName name="_________nin190">#REF!</definedName>
    <definedName name="_________SN3" localSheetId="11">#REF!</definedName>
    <definedName name="_________SN3" localSheetId="3">#REF!</definedName>
    <definedName name="_________SN3">#REF!</definedName>
    <definedName name="_________TL3" localSheetId="11">#REF!</definedName>
    <definedName name="_________TL3" localSheetId="3">#REF!</definedName>
    <definedName name="_________TL3">#REF!</definedName>
    <definedName name="_________VL100" localSheetId="11">#REF!</definedName>
    <definedName name="_________VL100" localSheetId="3">#REF!</definedName>
    <definedName name="_________VL100">#REF!</definedName>
    <definedName name="_________VL200" localSheetId="11">#REF!</definedName>
    <definedName name="_________VL200" localSheetId="3">#REF!</definedName>
    <definedName name="_________VL200">#REF!</definedName>
    <definedName name="_________VL250" localSheetId="11">#REF!</definedName>
    <definedName name="_________VL250" localSheetId="3">#REF!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#REF!</definedName>
    <definedName name="_______CON1" localSheetId="11">#REF!</definedName>
    <definedName name="_______CON1" localSheetId="3">#REF!</definedName>
    <definedName name="_______CON1">#REF!</definedName>
    <definedName name="_______CON2" localSheetId="11">#REF!</definedName>
    <definedName name="_______CON2" localSheetId="3">#REF!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#REF!</definedName>
    <definedName name="_______ddn600" localSheetId="11">#REF!</definedName>
    <definedName name="_______ddn600" localSheetId="3">#REF!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#REF!</definedName>
    <definedName name="_______Knc36" localSheetId="11">#REF!</definedName>
    <definedName name="_______Knc36" localSheetId="3">#REF!</definedName>
    <definedName name="_______Knc36">#REF!</definedName>
    <definedName name="_______Knc57" localSheetId="11">#REF!</definedName>
    <definedName name="_______Knc57" localSheetId="3">#REF!</definedName>
    <definedName name="_______Knc57">#REF!</definedName>
    <definedName name="_______Kvl36" localSheetId="11">#REF!</definedName>
    <definedName name="_______Kvl36" localSheetId="3">#REF!</definedName>
    <definedName name="_______Kvl36">#REF!</definedName>
    <definedName name="_______MAC12" localSheetId="11">#REF!</definedName>
    <definedName name="_______MAC12" localSheetId="3">#REF!</definedName>
    <definedName name="_______MAC12">#REF!</definedName>
    <definedName name="_______MAC46" localSheetId="11">#REF!</definedName>
    <definedName name="_______MAC46" localSheetId="3">#REF!</definedName>
    <definedName name="_______MAC46">#REF!</definedName>
    <definedName name="_______NCL100" localSheetId="11">#REF!</definedName>
    <definedName name="_______NCL100" localSheetId="3">#REF!</definedName>
    <definedName name="_______NCL100">#REF!</definedName>
    <definedName name="_______NCL200" localSheetId="11">#REF!</definedName>
    <definedName name="_______NCL200" localSheetId="3">#REF!</definedName>
    <definedName name="_______NCL200">#REF!</definedName>
    <definedName name="_______NCL250" localSheetId="11">#REF!</definedName>
    <definedName name="_______NCL250" localSheetId="3">#REF!</definedName>
    <definedName name="_______NCL250">#REF!</definedName>
    <definedName name="_______NET2" localSheetId="11">#REF!</definedName>
    <definedName name="_______NET2" localSheetId="3">#REF!</definedName>
    <definedName name="_______NET2">#REF!</definedName>
    <definedName name="_______nin190" localSheetId="11">#REF!</definedName>
    <definedName name="_______nin190" localSheetId="3">#REF!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#REF!</definedName>
    <definedName name="_______SC2" localSheetId="11">#REF!</definedName>
    <definedName name="_______SC2" localSheetId="3">#REF!</definedName>
    <definedName name="_______SC2">#REF!</definedName>
    <definedName name="_______sc3" localSheetId="11">#REF!</definedName>
    <definedName name="_______sc3" localSheetId="3">#REF!</definedName>
    <definedName name="_______sc3">#REF!</definedName>
    <definedName name="_______SN3" localSheetId="11">#REF!</definedName>
    <definedName name="_______SN3" localSheetId="3">#REF!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#REF!</definedName>
    <definedName name="_______TL2" localSheetId="11">#REF!</definedName>
    <definedName name="_______TL2" localSheetId="3">#REF!</definedName>
    <definedName name="_______TL2">#REF!</definedName>
    <definedName name="_______TL3" localSheetId="11">#REF!</definedName>
    <definedName name="_______TL3" localSheetId="3">#REF!</definedName>
    <definedName name="_______TL3">#REF!</definedName>
    <definedName name="_______TLA120" localSheetId="11">#REF!</definedName>
    <definedName name="_______TLA120" localSheetId="3">#REF!</definedName>
    <definedName name="_______TLA120">#REF!</definedName>
    <definedName name="_______TLA35" localSheetId="11">#REF!</definedName>
    <definedName name="_______TLA35" localSheetId="3">#REF!</definedName>
    <definedName name="_______TLA35">#REF!</definedName>
    <definedName name="_______TLA50" localSheetId="11">#REF!</definedName>
    <definedName name="_______TLA50" localSheetId="3">#REF!</definedName>
    <definedName name="_______TLA50">#REF!</definedName>
    <definedName name="_______TLA70" localSheetId="11">#REF!</definedName>
    <definedName name="_______TLA70" localSheetId="3">#REF!</definedName>
    <definedName name="_______TLA70">#REF!</definedName>
    <definedName name="_______TLA95" localSheetId="11">#REF!</definedName>
    <definedName name="_______TLA95" localSheetId="3">#REF!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#REF!</definedName>
    <definedName name="_______VL200" localSheetId="11">#REF!</definedName>
    <definedName name="_______VL200" localSheetId="3">#REF!</definedName>
    <definedName name="_______VL200">#REF!</definedName>
    <definedName name="_______VL250" localSheetId="11">#REF!</definedName>
    <definedName name="_______VL250" localSheetId="3">#REF!</definedName>
    <definedName name="_______VL250">#REF!</definedName>
    <definedName name="______a16550" localSheetId="11">'[3]CT -THVLNC'!#REF!</definedName>
    <definedName name="______a16550" localSheetId="3">'[3]CT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#REF!</definedName>
    <definedName name="______CON2" localSheetId="11">#REF!</definedName>
    <definedName name="______CON2" localSheetId="3">#REF!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#REF!</definedName>
    <definedName name="______ddn600" localSheetId="11">#REF!</definedName>
    <definedName name="______ddn600" localSheetId="3">#REF!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#REF!</definedName>
    <definedName name="______Knc36" localSheetId="11">#REF!</definedName>
    <definedName name="______Knc36" localSheetId="3">#REF!</definedName>
    <definedName name="______Knc36">#REF!</definedName>
    <definedName name="______Knc57" localSheetId="11">#REF!</definedName>
    <definedName name="______Knc57" localSheetId="3">#REF!</definedName>
    <definedName name="______Knc57">#REF!</definedName>
    <definedName name="______Kvl36" localSheetId="11">#REF!</definedName>
    <definedName name="______Kvl36" localSheetId="3">#REF!</definedName>
    <definedName name="______Kvl36">#REF!</definedName>
    <definedName name="______MAC12" localSheetId="11">#REF!</definedName>
    <definedName name="______MAC12" localSheetId="3">#REF!</definedName>
    <definedName name="______MAC12">#REF!</definedName>
    <definedName name="______MAC46" localSheetId="11">#REF!</definedName>
    <definedName name="______MAC46" localSheetId="3">#REF!</definedName>
    <definedName name="______MAC46">#REF!</definedName>
    <definedName name="______NET2" localSheetId="11">#REF!</definedName>
    <definedName name="______NET2" localSheetId="3">#REF!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#REF!</definedName>
    <definedName name="______SC2" localSheetId="11">#REF!</definedName>
    <definedName name="______SC2" localSheetId="3">#REF!</definedName>
    <definedName name="______SC2">#REF!</definedName>
    <definedName name="______sc3" localSheetId="11">#REF!</definedName>
    <definedName name="______sc3" localSheetId="3">#REF!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#REF!</definedName>
    <definedName name="______TL2" localSheetId="11">#REF!</definedName>
    <definedName name="______TL2" localSheetId="3">#REF!</definedName>
    <definedName name="______TL2">#REF!</definedName>
    <definedName name="______TLA120" localSheetId="11">#REF!</definedName>
    <definedName name="______TLA120" localSheetId="3">#REF!</definedName>
    <definedName name="______TLA120">#REF!</definedName>
    <definedName name="______TLA35" localSheetId="11">#REF!</definedName>
    <definedName name="______TLA35" localSheetId="3">#REF!</definedName>
    <definedName name="______TLA35">#REF!</definedName>
    <definedName name="______TLA50" localSheetId="11">#REF!</definedName>
    <definedName name="______TLA50" localSheetId="3">#REF!</definedName>
    <definedName name="______TLA50">#REF!</definedName>
    <definedName name="______TLA70" localSheetId="11">#REF!</definedName>
    <definedName name="______TLA70" localSheetId="3">#REF!</definedName>
    <definedName name="______TLA70">#REF!</definedName>
    <definedName name="______TLA95" localSheetId="11">#REF!</definedName>
    <definedName name="______TLA95" localSheetId="3">#REF!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#REF!</definedName>
    <definedName name="_____CON2" localSheetId="11">#REF!</definedName>
    <definedName name="_____CON2" localSheetId="3">#REF!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#REF!</definedName>
    <definedName name="_____ddn600" localSheetId="11">#REF!</definedName>
    <definedName name="_____ddn600" localSheetId="3">#REF!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#REF!</definedName>
    <definedName name="_____Knc36" localSheetId="11">#REF!</definedName>
    <definedName name="_____Knc36" localSheetId="3">#REF!</definedName>
    <definedName name="_____Knc36">#REF!</definedName>
    <definedName name="_____Knc57" localSheetId="11">#REF!</definedName>
    <definedName name="_____Knc57" localSheetId="3">#REF!</definedName>
    <definedName name="_____Knc57">#REF!</definedName>
    <definedName name="_____Kvl36" localSheetId="11">#REF!</definedName>
    <definedName name="_____Kvl36" localSheetId="3">#REF!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#REF!</definedName>
    <definedName name="_____MAC46" localSheetId="11">#REF!</definedName>
    <definedName name="_____MAC46" localSheetId="3">#REF!</definedName>
    <definedName name="_____MAC46">#REF!</definedName>
    <definedName name="_____NCL100" localSheetId="11">#REF!</definedName>
    <definedName name="_____NCL100" localSheetId="3">#REF!</definedName>
    <definedName name="_____NCL100">#REF!</definedName>
    <definedName name="_____NCL200" localSheetId="11">#REF!</definedName>
    <definedName name="_____NCL200" localSheetId="3">#REF!</definedName>
    <definedName name="_____NCL200">#REF!</definedName>
    <definedName name="_____NCL250" localSheetId="11">#REF!</definedName>
    <definedName name="_____NCL250" localSheetId="3">#REF!</definedName>
    <definedName name="_____NCL250">#REF!</definedName>
    <definedName name="_____NET2" localSheetId="11">#REF!</definedName>
    <definedName name="_____NET2" localSheetId="3">#REF!</definedName>
    <definedName name="_____NET2">#REF!</definedName>
    <definedName name="_____nin190" localSheetId="11">#REF!</definedName>
    <definedName name="_____nin190" localSheetId="3">#REF!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#REF!</definedName>
    <definedName name="_____SC2" localSheetId="11">#REF!</definedName>
    <definedName name="_____SC2" localSheetId="3">#REF!</definedName>
    <definedName name="_____SC2">#REF!</definedName>
    <definedName name="_____sc3" localSheetId="11">#REF!</definedName>
    <definedName name="_____sc3" localSheetId="3">#REF!</definedName>
    <definedName name="_____sc3">#REF!</definedName>
    <definedName name="_____SN3" localSheetId="11">#REF!</definedName>
    <definedName name="_____SN3" localSheetId="3">#REF!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#REF!</definedName>
    <definedName name="_____TL2" localSheetId="11">#REF!</definedName>
    <definedName name="_____TL2" localSheetId="3">#REF!</definedName>
    <definedName name="_____TL2">#REF!</definedName>
    <definedName name="_____TL3" localSheetId="11">#REF!</definedName>
    <definedName name="_____TL3" localSheetId="3">#REF!</definedName>
    <definedName name="_____TL3">#REF!</definedName>
    <definedName name="_____TLA120" localSheetId="11">#REF!</definedName>
    <definedName name="_____TLA120" localSheetId="3">#REF!</definedName>
    <definedName name="_____TLA120">#REF!</definedName>
    <definedName name="_____TLA35" localSheetId="11">#REF!</definedName>
    <definedName name="_____TLA35" localSheetId="3">#REF!</definedName>
    <definedName name="_____TLA35">#REF!</definedName>
    <definedName name="_____TLA50" localSheetId="11">#REF!</definedName>
    <definedName name="_____TLA50" localSheetId="3">#REF!</definedName>
    <definedName name="_____TLA50">#REF!</definedName>
    <definedName name="_____TLA70" localSheetId="11">#REF!</definedName>
    <definedName name="_____TLA70" localSheetId="3">#REF!</definedName>
    <definedName name="_____TLA70">#REF!</definedName>
    <definedName name="_____TLA95" localSheetId="11">#REF!</definedName>
    <definedName name="_____TLA95" localSheetId="3">#REF!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#REF!</definedName>
    <definedName name="_____VL200" localSheetId="11">#REF!</definedName>
    <definedName name="_____VL200" localSheetId="3">#REF!</definedName>
    <definedName name="_____VL200">#REF!</definedName>
    <definedName name="_____VL250" localSheetId="11">#REF!</definedName>
    <definedName name="_____VL250" localSheetId="3">#REF!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#REF!</definedName>
    <definedName name="____CON2" localSheetId="11">#REF!</definedName>
    <definedName name="____CON2" localSheetId="3">#REF!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#REF!</definedName>
    <definedName name="____ddn600" localSheetId="11">#REF!</definedName>
    <definedName name="____ddn600" localSheetId="3">#REF!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#REF!</definedName>
    <definedName name="____Knc1">'[6]149-2'!$C$133</definedName>
    <definedName name="____Knc36" localSheetId="11">#REF!</definedName>
    <definedName name="____Knc36" localSheetId="3">#REF!</definedName>
    <definedName name="____Knc36">#REF!</definedName>
    <definedName name="____Knc57" localSheetId="11">#REF!</definedName>
    <definedName name="____Knc57" localSheetId="3">#REF!</definedName>
    <definedName name="____Knc57">#REF!</definedName>
    <definedName name="____Kvl36" localSheetId="11">#REF!</definedName>
    <definedName name="____Kvl36" localSheetId="3">#REF!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#REF!</definedName>
    <definedName name="____MAC46" localSheetId="11">#REF!</definedName>
    <definedName name="____MAC46" localSheetId="3">#REF!</definedName>
    <definedName name="____MAC46">#REF!</definedName>
    <definedName name="____NCL100" localSheetId="11">#REF!</definedName>
    <definedName name="____NCL100" localSheetId="3">#REF!</definedName>
    <definedName name="____NCL100">#REF!</definedName>
    <definedName name="____NCL200" localSheetId="11">#REF!</definedName>
    <definedName name="____NCL200" localSheetId="3">#REF!</definedName>
    <definedName name="____NCL200">#REF!</definedName>
    <definedName name="____NCL250" localSheetId="11">#REF!</definedName>
    <definedName name="____NCL250" localSheetId="3">#REF!</definedName>
    <definedName name="____NCL250">#REF!</definedName>
    <definedName name="____NET2" localSheetId="11">#REF!</definedName>
    <definedName name="____NET2" localSheetId="3">#REF!</definedName>
    <definedName name="____NET2">#REF!</definedName>
    <definedName name="____nin190" localSheetId="11">#REF!</definedName>
    <definedName name="____nin190" localSheetId="3">#REF!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#REF!</definedName>
    <definedName name="____SC2" localSheetId="11">#REF!</definedName>
    <definedName name="____SC2" localSheetId="3">#REF!</definedName>
    <definedName name="____SC2">#REF!</definedName>
    <definedName name="____sc3" localSheetId="11">#REF!</definedName>
    <definedName name="____sc3" localSheetId="3">#REF!</definedName>
    <definedName name="____sc3">#REF!</definedName>
    <definedName name="____SN3" localSheetId="11">#REF!</definedName>
    <definedName name="____SN3" localSheetId="3">#REF!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#REF!</definedName>
    <definedName name="____TL2" localSheetId="11">#REF!</definedName>
    <definedName name="____TL2" localSheetId="3">#REF!</definedName>
    <definedName name="____TL2">#REF!</definedName>
    <definedName name="____TL3" localSheetId="11">#REF!</definedName>
    <definedName name="____TL3" localSheetId="3">#REF!</definedName>
    <definedName name="____TL3">#REF!</definedName>
    <definedName name="____TLA120" localSheetId="11">#REF!</definedName>
    <definedName name="____TLA120" localSheetId="3">#REF!</definedName>
    <definedName name="____TLA120">#REF!</definedName>
    <definedName name="____TLA35" localSheetId="11">#REF!</definedName>
    <definedName name="____TLA35" localSheetId="3">#REF!</definedName>
    <definedName name="____TLA35">#REF!</definedName>
    <definedName name="____TLA50" localSheetId="11">#REF!</definedName>
    <definedName name="____TLA50" localSheetId="3">#REF!</definedName>
    <definedName name="____TLA50">#REF!</definedName>
    <definedName name="____TLA70" localSheetId="11">#REF!</definedName>
    <definedName name="____TLA70" localSheetId="3">#REF!</definedName>
    <definedName name="____TLA70">#REF!</definedName>
    <definedName name="____TLA95" localSheetId="11">#REF!</definedName>
    <definedName name="____TLA95" localSheetId="3">#REF!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#REF!</definedName>
    <definedName name="____VL200" localSheetId="11">#REF!</definedName>
    <definedName name="____VL200" localSheetId="3">#REF!</definedName>
    <definedName name="____VL200">#REF!</definedName>
    <definedName name="____VL250" localSheetId="11">#REF!</definedName>
    <definedName name="____VL250" localSheetId="3">#REF!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#REF!</definedName>
    <definedName name="___CON2" localSheetId="11">#REF!</definedName>
    <definedName name="___CON2" localSheetId="3">#REF!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#REF!</definedName>
    <definedName name="___ddn600" localSheetId="11">#REF!</definedName>
    <definedName name="___ddn600" localSheetId="3">#REF!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#REF!</definedName>
    <definedName name="___Knc1">'[6]149-2'!$C$133</definedName>
    <definedName name="___Knc36" localSheetId="11">#REF!</definedName>
    <definedName name="___Knc36" localSheetId="3">#REF!</definedName>
    <definedName name="___Knc36">#REF!</definedName>
    <definedName name="___Knc57" localSheetId="11">#REF!</definedName>
    <definedName name="___Knc57" localSheetId="3">#REF!</definedName>
    <definedName name="___Knc57">#REF!</definedName>
    <definedName name="___Kvl36" localSheetId="11">#REF!</definedName>
    <definedName name="___Kvl36" localSheetId="3">#REF!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#REF!</definedName>
    <definedName name="___MAC46" localSheetId="11">#REF!</definedName>
    <definedName name="___MAC46" localSheetId="3">#REF!</definedName>
    <definedName name="___MAC46">#REF!</definedName>
    <definedName name="___NCL100" localSheetId="11">#REF!</definedName>
    <definedName name="___NCL100" localSheetId="3">#REF!</definedName>
    <definedName name="___NCL100">#REF!</definedName>
    <definedName name="___NCL200" localSheetId="11">#REF!</definedName>
    <definedName name="___NCL200" localSheetId="3">#REF!</definedName>
    <definedName name="___NCL200">#REF!</definedName>
    <definedName name="___NCL250" localSheetId="11">#REF!</definedName>
    <definedName name="___NCL250" localSheetId="3">#REF!</definedName>
    <definedName name="___NCL250">#REF!</definedName>
    <definedName name="___NET2" localSheetId="11">#REF!</definedName>
    <definedName name="___NET2" localSheetId="3">#REF!</definedName>
    <definedName name="___NET2">#REF!</definedName>
    <definedName name="___nin190" localSheetId="11">#REF!</definedName>
    <definedName name="___nin190" localSheetId="3">#REF!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#REF!</definedName>
    <definedName name="___SC2" localSheetId="11">#REF!</definedName>
    <definedName name="___SC2" localSheetId="3">#REF!</definedName>
    <definedName name="___SC2">#REF!</definedName>
    <definedName name="___sc3" localSheetId="11">#REF!</definedName>
    <definedName name="___sc3" localSheetId="3">#REF!</definedName>
    <definedName name="___sc3">#REF!</definedName>
    <definedName name="___SN3" localSheetId="11">#REF!</definedName>
    <definedName name="___SN3" localSheetId="3">#REF!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#REF!</definedName>
    <definedName name="___TL2" localSheetId="11">#REF!</definedName>
    <definedName name="___TL2" localSheetId="3">#REF!</definedName>
    <definedName name="___TL2">#REF!</definedName>
    <definedName name="___TL3" localSheetId="11">#REF!</definedName>
    <definedName name="___TL3" localSheetId="3">#REF!</definedName>
    <definedName name="___TL3">#REF!</definedName>
    <definedName name="___TLA120" localSheetId="11">#REF!</definedName>
    <definedName name="___TLA120" localSheetId="3">#REF!</definedName>
    <definedName name="___TLA120">#REF!</definedName>
    <definedName name="___TLA35" localSheetId="11">#REF!</definedName>
    <definedName name="___TLA35" localSheetId="3">#REF!</definedName>
    <definedName name="___TLA35">#REF!</definedName>
    <definedName name="___TLA50" localSheetId="11">#REF!</definedName>
    <definedName name="___TLA50" localSheetId="3">#REF!</definedName>
    <definedName name="___TLA50">#REF!</definedName>
    <definedName name="___TLA70" localSheetId="11">#REF!</definedName>
    <definedName name="___TLA70" localSheetId="3">#REF!</definedName>
    <definedName name="___TLA70">#REF!</definedName>
    <definedName name="___TLA95" localSheetId="11">#REF!</definedName>
    <definedName name="___TLA95" localSheetId="3">#REF!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#REF!</definedName>
    <definedName name="___VL200" localSheetId="11">#REF!</definedName>
    <definedName name="___VL200" localSheetId="3">#REF!</definedName>
    <definedName name="___VL200">#REF!</definedName>
    <definedName name="___VL250" localSheetId="11">#REF!</definedName>
    <definedName name="___VL250" localSheetId="3">#REF!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#REF!</definedName>
    <definedName name="__20" localSheetId="11">#REF!</definedName>
    <definedName name="__20" localSheetId="3">#REF!</definedName>
    <definedName name="__20">#REF!</definedName>
    <definedName name="__28" localSheetId="11">#REF!</definedName>
    <definedName name="__28" localSheetId="3">#REF!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#REF!</definedName>
    <definedName name="_0_28" localSheetId="11">#REF!</definedName>
    <definedName name="_0_28" localSheetId="3">#REF!</definedName>
    <definedName name="_0_28">#REF!</definedName>
    <definedName name="_0051" localSheetId="11">#REF!</definedName>
    <definedName name="_0051" localSheetId="3">#REF!</definedName>
    <definedName name="_0051">#REF!</definedName>
    <definedName name="_0051_20" localSheetId="11">#REF!</definedName>
    <definedName name="_0051_20" localSheetId="3">#REF!</definedName>
    <definedName name="_0051_20">#REF!</definedName>
    <definedName name="_0051_28" localSheetId="11">#REF!</definedName>
    <definedName name="_0051_28" localSheetId="3">#REF!</definedName>
    <definedName name="_0051_28">#REF!</definedName>
    <definedName name="_0061" localSheetId="11">#REF!</definedName>
    <definedName name="_0061" localSheetId="3">#REF!</definedName>
    <definedName name="_0061">#REF!</definedName>
    <definedName name="_0061_20" localSheetId="11">#REF!</definedName>
    <definedName name="_0061_20" localSheetId="3">#REF!</definedName>
    <definedName name="_0061_20">#REF!</definedName>
    <definedName name="_0061_28" localSheetId="11">#REF!</definedName>
    <definedName name="_0061_28" localSheetId="3">#REF!</definedName>
    <definedName name="_0061_28">#REF!</definedName>
    <definedName name="_0061a" localSheetId="11">#REF!</definedName>
    <definedName name="_0061a" localSheetId="3">#REF!</definedName>
    <definedName name="_0061a">#REF!</definedName>
    <definedName name="_0061a_20" localSheetId="11">#REF!</definedName>
    <definedName name="_0061a_20" localSheetId="3">#REF!</definedName>
    <definedName name="_0061a_20">#REF!</definedName>
    <definedName name="_0061a_28" localSheetId="11">#REF!</definedName>
    <definedName name="_0061a_28" localSheetId="3">#REF!</definedName>
    <definedName name="_0061a_28">#REF!</definedName>
    <definedName name="_0062a" localSheetId="11">#REF!</definedName>
    <definedName name="_0062a" localSheetId="3">#REF!</definedName>
    <definedName name="_0062a">#REF!</definedName>
    <definedName name="_0062a_20" localSheetId="11">#REF!</definedName>
    <definedName name="_0062a_20" localSheetId="3">#REF!</definedName>
    <definedName name="_0062a_20">#REF!</definedName>
    <definedName name="_0062a_28" localSheetId="11">#REF!</definedName>
    <definedName name="_0062a_28" localSheetId="3">#REF!</definedName>
    <definedName name="_0062a_28">#REF!</definedName>
    <definedName name="_0062b" localSheetId="11">#REF!</definedName>
    <definedName name="_0062b" localSheetId="3">#REF!</definedName>
    <definedName name="_0062b">#REF!</definedName>
    <definedName name="_0062b_20" localSheetId="11">#REF!</definedName>
    <definedName name="_0062b_20" localSheetId="3">#REF!</definedName>
    <definedName name="_0062b_20">#REF!</definedName>
    <definedName name="_0062b_28" localSheetId="11">#REF!</definedName>
    <definedName name="_0062b_28" localSheetId="3">#REF!</definedName>
    <definedName name="_0062b_28">#REF!</definedName>
    <definedName name="_0062c" localSheetId="11">#REF!</definedName>
    <definedName name="_0062c" localSheetId="3">#REF!</definedName>
    <definedName name="_0062c">#REF!</definedName>
    <definedName name="_0062c_20" localSheetId="11">#REF!</definedName>
    <definedName name="_0062c_20" localSheetId="3">#REF!</definedName>
    <definedName name="_0062c_20">#REF!</definedName>
    <definedName name="_0062c_28" localSheetId="11">#REF!</definedName>
    <definedName name="_0062c_28" localSheetId="3">#REF!</definedName>
    <definedName name="_0062c_28">#REF!</definedName>
    <definedName name="_0063" localSheetId="11">#REF!</definedName>
    <definedName name="_0063" localSheetId="3">#REF!</definedName>
    <definedName name="_0063">#REF!</definedName>
    <definedName name="_0063_20" localSheetId="11">#REF!</definedName>
    <definedName name="_0063_20" localSheetId="3">#REF!</definedName>
    <definedName name="_0063_20">#REF!</definedName>
    <definedName name="_0063_28" localSheetId="11">#REF!</definedName>
    <definedName name="_0063_28" localSheetId="3">#REF!</definedName>
    <definedName name="_0063_28">#REF!</definedName>
    <definedName name="_0063a" localSheetId="11">#REF!</definedName>
    <definedName name="_0063a" localSheetId="3">#REF!</definedName>
    <definedName name="_0063a">#REF!</definedName>
    <definedName name="_0063a_20" localSheetId="11">#REF!</definedName>
    <definedName name="_0063a_20" localSheetId="3">#REF!</definedName>
    <definedName name="_0063a_20">#REF!</definedName>
    <definedName name="_0063a_28" localSheetId="11">#REF!</definedName>
    <definedName name="_0063a_28" localSheetId="3">#REF!</definedName>
    <definedName name="_0063a_28">#REF!</definedName>
    <definedName name="_0064" localSheetId="11">#REF!</definedName>
    <definedName name="_0064" localSheetId="3">#REF!</definedName>
    <definedName name="_0064">#REF!</definedName>
    <definedName name="_0064_20" localSheetId="11">#REF!</definedName>
    <definedName name="_0064_20" localSheetId="3">#REF!</definedName>
    <definedName name="_0064_20">#REF!</definedName>
    <definedName name="_0064_28" localSheetId="11">#REF!</definedName>
    <definedName name="_0064_28" localSheetId="3">#REF!</definedName>
    <definedName name="_0064_28">#REF!</definedName>
    <definedName name="_0081" localSheetId="11">#REF!</definedName>
    <definedName name="_0081" localSheetId="3">#REF!</definedName>
    <definedName name="_0081">#REF!</definedName>
    <definedName name="_0081_20" localSheetId="11">#REF!</definedName>
    <definedName name="_0081_20" localSheetId="3">#REF!</definedName>
    <definedName name="_0081_20">#REF!</definedName>
    <definedName name="_0081_28" localSheetId="11">#REF!</definedName>
    <definedName name="_0081_28" localSheetId="3">#REF!</definedName>
    <definedName name="_0081_28">#REF!</definedName>
    <definedName name="_0082" localSheetId="11">#REF!</definedName>
    <definedName name="_0082" localSheetId="3">#REF!</definedName>
    <definedName name="_0082">#REF!</definedName>
    <definedName name="_0082_20" localSheetId="11">#REF!</definedName>
    <definedName name="_0082_20" localSheetId="3">#REF!</definedName>
    <definedName name="_0082_20">#REF!</definedName>
    <definedName name="_0082_28" localSheetId="11">#REF!</definedName>
    <definedName name="_0082_28" localSheetId="3">#REF!</definedName>
    <definedName name="_0082_28">#REF!</definedName>
    <definedName name="_01_01_99" localSheetId="11">#REF!</definedName>
    <definedName name="_01_01_99" localSheetId="3">#REF!</definedName>
    <definedName name="_01_01_99">#REF!</definedName>
    <definedName name="_01_02_99" localSheetId="11">#REF!</definedName>
    <definedName name="_01_02_99" localSheetId="3">#REF!</definedName>
    <definedName name="_01_02_99">#REF!</definedName>
    <definedName name="_01_03_99" localSheetId="11">#REF!</definedName>
    <definedName name="_01_03_99" localSheetId="3">#REF!</definedName>
    <definedName name="_01_03_99">#REF!</definedName>
    <definedName name="_01_04_99" localSheetId="11">#REF!</definedName>
    <definedName name="_01_04_99" localSheetId="3">#REF!</definedName>
    <definedName name="_01_04_99">#REF!</definedName>
    <definedName name="_01_05_99" localSheetId="11">#REF!</definedName>
    <definedName name="_01_05_99" localSheetId="3">#REF!</definedName>
    <definedName name="_01_05_99">#REF!</definedName>
    <definedName name="_01_06_99" localSheetId="11">#REF!</definedName>
    <definedName name="_01_06_99" localSheetId="3">#REF!</definedName>
    <definedName name="_01_06_99">#REF!</definedName>
    <definedName name="_01_07_99" localSheetId="11">#REF!</definedName>
    <definedName name="_01_07_99" localSheetId="3">#REF!</definedName>
    <definedName name="_01_07_99">#REF!</definedName>
    <definedName name="_01_08_1999" localSheetId="11">#REF!</definedName>
    <definedName name="_01_08_1999" localSheetId="3">#REF!</definedName>
    <definedName name="_01_08_1999">#REF!</definedName>
    <definedName name="_010" localSheetId="11">#REF!</definedName>
    <definedName name="_010" localSheetId="3">#REF!</definedName>
    <definedName name="_010">#REF!</definedName>
    <definedName name="_010_20" localSheetId="11">#REF!</definedName>
    <definedName name="_010_20" localSheetId="3">#REF!</definedName>
    <definedName name="_010_20">#REF!</definedName>
    <definedName name="_010_28" localSheetId="11">#REF!</definedName>
    <definedName name="_010_28" localSheetId="3">#REF!</definedName>
    <definedName name="_010_28">#REF!</definedName>
    <definedName name="_06" localSheetId="11">#REF!</definedName>
    <definedName name="_06" localSheetId="3">#REF!</definedName>
    <definedName name="_06">#REF!</definedName>
    <definedName name="_06_20" localSheetId="11">#REF!</definedName>
    <definedName name="_06_20" localSheetId="3">#REF!</definedName>
    <definedName name="_06_20">#REF!</definedName>
    <definedName name="_06_28" localSheetId="11">#REF!</definedName>
    <definedName name="_06_28" localSheetId="3">#REF!</definedName>
    <definedName name="_06_28">#REF!</definedName>
    <definedName name="_07" localSheetId="11">#REF!</definedName>
    <definedName name="_07" localSheetId="3">#REF!</definedName>
    <definedName name="_07">#REF!</definedName>
    <definedName name="_07_20" localSheetId="11">#REF!</definedName>
    <definedName name="_07_20" localSheetId="3">#REF!</definedName>
    <definedName name="_07_20">#REF!</definedName>
    <definedName name="_07_28" localSheetId="11">#REF!</definedName>
    <definedName name="_07_28" localSheetId="3">#REF!</definedName>
    <definedName name="_07_28">#REF!</definedName>
    <definedName name="_1">"$#REF!.$A$1:$CE$46"</definedName>
    <definedName name="_1_26" localSheetId="11">#REF!</definedName>
    <definedName name="_1_26" localSheetId="3">#REF!</definedName>
    <definedName name="_1_26">#REF!</definedName>
    <definedName name="_1_28" localSheetId="11">#REF!</definedName>
    <definedName name="_1_28" localSheetId="3">#REF!</definedName>
    <definedName name="_1_28">#REF!</definedName>
    <definedName name="_1_3">"$#REF!.$A$1:$CE$46"</definedName>
    <definedName name="_10_f_28_1" localSheetId="11">#REF!</definedName>
    <definedName name="_10_f_28_1" localSheetId="3">#REF!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#REF!</definedName>
    <definedName name="_13_h_1">NA()</definedName>
    <definedName name="_14_h_28_1" localSheetId="11">#REF!</definedName>
    <definedName name="_14_h_28_1" localSheetId="3">#REF!</definedName>
    <definedName name="_14_h_28_1">#REF!</definedName>
    <definedName name="_15_i_1">NA()</definedName>
    <definedName name="_16_i_28_1" localSheetId="11">#REF!</definedName>
    <definedName name="_16_i_28_1" localSheetId="3">#REF!</definedName>
    <definedName name="_16_i_28_1">#REF!</definedName>
    <definedName name="_17_j_1">NA()</definedName>
    <definedName name="_18_j_28_1" localSheetId="11">#REF!</definedName>
    <definedName name="_18_j_28_1" localSheetId="3">#REF!</definedName>
    <definedName name="_18_j_28_1">#REF!</definedName>
    <definedName name="_19_k_1">NA()</definedName>
    <definedName name="_1BA1025" localSheetId="11">#REF!</definedName>
    <definedName name="_1BA1025" localSheetId="3">#REF!</definedName>
    <definedName name="_1BA1025">#REF!</definedName>
    <definedName name="_1BA1037" localSheetId="11">#REF!</definedName>
    <definedName name="_1BA1037" localSheetId="3">#REF!</definedName>
    <definedName name="_1BA1037">#REF!</definedName>
    <definedName name="_1BA1050" localSheetId="11">#REF!</definedName>
    <definedName name="_1BA1050" localSheetId="3">#REF!</definedName>
    <definedName name="_1BA1050">#REF!</definedName>
    <definedName name="_1BA1075" localSheetId="11">#REF!</definedName>
    <definedName name="_1BA1075" localSheetId="3">#REF!</definedName>
    <definedName name="_1BA1075">#REF!</definedName>
    <definedName name="_1BA1100" localSheetId="11">#REF!</definedName>
    <definedName name="_1BA1100" localSheetId="3">#REF!</definedName>
    <definedName name="_1BA1100">#REF!</definedName>
    <definedName name="_1BA2500" localSheetId="11">#REF!</definedName>
    <definedName name="_1BA2500" localSheetId="3">#REF!</definedName>
    <definedName name="_1BA2500">#REF!</definedName>
    <definedName name="_1BA3025" localSheetId="11">#REF!</definedName>
    <definedName name="_1BA3025" localSheetId="3">#REF!</definedName>
    <definedName name="_1BA3025">#REF!</definedName>
    <definedName name="_1BA3037" localSheetId="11">#REF!</definedName>
    <definedName name="_1BA3037" localSheetId="3">#REF!</definedName>
    <definedName name="_1BA3037">#REF!</definedName>
    <definedName name="_1BA3050" localSheetId="11">#REF!</definedName>
    <definedName name="_1BA3050" localSheetId="3">#REF!</definedName>
    <definedName name="_1BA3050">#REF!</definedName>
    <definedName name="_1BA305G" localSheetId="11">#REF!</definedName>
    <definedName name="_1BA305G" localSheetId="3">#REF!</definedName>
    <definedName name="_1BA305G">#REF!</definedName>
    <definedName name="_1BA3075" localSheetId="11">#REF!</definedName>
    <definedName name="_1BA3075" localSheetId="3">#REF!</definedName>
    <definedName name="_1BA3075">#REF!</definedName>
    <definedName name="_1BA3100" localSheetId="11">#REF!</definedName>
    <definedName name="_1BA3100" localSheetId="3">#REF!</definedName>
    <definedName name="_1BA3100">#REF!</definedName>
    <definedName name="_1BA3160" localSheetId="11">#REF!</definedName>
    <definedName name="_1BA3160" localSheetId="3">#REF!</definedName>
    <definedName name="_1BA3160">#REF!</definedName>
    <definedName name="_1BA3250" localSheetId="11">#REF!</definedName>
    <definedName name="_1BA3250" localSheetId="3">#REF!</definedName>
    <definedName name="_1BA3250">#REF!</definedName>
    <definedName name="_1BA3320" localSheetId="11">#REF!</definedName>
    <definedName name="_1BA3320" localSheetId="3">#REF!</definedName>
    <definedName name="_1BA3320">#REF!</definedName>
    <definedName name="_1BA3400" localSheetId="11">#REF!</definedName>
    <definedName name="_1BA3400" localSheetId="3">#REF!</definedName>
    <definedName name="_1BA3400">#REF!</definedName>
    <definedName name="_1BA400P" localSheetId="11">#REF!</definedName>
    <definedName name="_1BA400P" localSheetId="3">#REF!</definedName>
    <definedName name="_1BA400P">#REF!</definedName>
    <definedName name="_1CAP001" localSheetId="11">#REF!</definedName>
    <definedName name="_1CAP001" localSheetId="3">#REF!</definedName>
    <definedName name="_1CAP001">#REF!</definedName>
    <definedName name="_1CAP002" localSheetId="11">#REF!</definedName>
    <definedName name="_1CAP002" localSheetId="3">#REF!</definedName>
    <definedName name="_1CAP002">#REF!</definedName>
    <definedName name="_1CAP003" localSheetId="11">#REF!</definedName>
    <definedName name="_1CAP003" localSheetId="3">#REF!</definedName>
    <definedName name="_1CAP003">#REF!</definedName>
    <definedName name="_1CAPTU1" localSheetId="11">#REF!</definedName>
    <definedName name="_1CAPTU1" localSheetId="3">#REF!</definedName>
    <definedName name="_1CAPTU1">#REF!</definedName>
    <definedName name="_1CDHT01" localSheetId="11">#REF!</definedName>
    <definedName name="_1CDHT01" localSheetId="3">#REF!</definedName>
    <definedName name="_1CDHT01">#REF!</definedName>
    <definedName name="_1CDHT02" localSheetId="11">#REF!</definedName>
    <definedName name="_1CDHT02" localSheetId="3">#REF!</definedName>
    <definedName name="_1CDHT02">#REF!</definedName>
    <definedName name="_1CHANG1" localSheetId="11">#REF!</definedName>
    <definedName name="_1CHANG1" localSheetId="3">#REF!</definedName>
    <definedName name="_1CHANG1">#REF!</definedName>
    <definedName name="_1DA0801" localSheetId="11">#REF!</definedName>
    <definedName name="_1DA0801" localSheetId="3">#REF!</definedName>
    <definedName name="_1DA0801">#REF!</definedName>
    <definedName name="_1DA0802" localSheetId="11">#REF!</definedName>
    <definedName name="_1DA0802" localSheetId="3">#REF!</definedName>
    <definedName name="_1DA0802">#REF!</definedName>
    <definedName name="_1DA1201" localSheetId="11">#REF!</definedName>
    <definedName name="_1DA1201" localSheetId="3">#REF!</definedName>
    <definedName name="_1DA1201">#REF!</definedName>
    <definedName name="_1DA2001" localSheetId="11">#REF!</definedName>
    <definedName name="_1DA2001" localSheetId="3">#REF!</definedName>
    <definedName name="_1DA2001">#REF!</definedName>
    <definedName name="_1DA2401" localSheetId="11">#REF!</definedName>
    <definedName name="_1DA2401" localSheetId="3">#REF!</definedName>
    <definedName name="_1DA2401">#REF!</definedName>
    <definedName name="_1DA2402" localSheetId="11">#REF!</definedName>
    <definedName name="_1DA2402" localSheetId="3">#REF!</definedName>
    <definedName name="_1DA2402">#REF!</definedName>
    <definedName name="_1DA3201" localSheetId="11">#REF!</definedName>
    <definedName name="_1DA3201" localSheetId="3">#REF!</definedName>
    <definedName name="_1DA3201">#REF!</definedName>
    <definedName name="_1DA3202" localSheetId="11">#REF!</definedName>
    <definedName name="_1DA3202" localSheetId="3">#REF!</definedName>
    <definedName name="_1DA3202">#REF!</definedName>
    <definedName name="_1DA3203" localSheetId="11">#REF!</definedName>
    <definedName name="_1DA3203" localSheetId="3">#REF!</definedName>
    <definedName name="_1DA3203">#REF!</definedName>
    <definedName name="_1DA3204" localSheetId="11">#REF!</definedName>
    <definedName name="_1DA3204" localSheetId="3">#REF!</definedName>
    <definedName name="_1DA3204">#REF!</definedName>
    <definedName name="_1DAU001" localSheetId="11">#REF!</definedName>
    <definedName name="_1DAU001" localSheetId="3">#REF!</definedName>
    <definedName name="_1DAU001">#REF!</definedName>
    <definedName name="_1DAU002" localSheetId="11">#REF!</definedName>
    <definedName name="_1DAU002" localSheetId="3">#REF!</definedName>
    <definedName name="_1DAU002">#REF!</definedName>
    <definedName name="_1DAU003" localSheetId="11">#REF!</definedName>
    <definedName name="_1DAU003" localSheetId="3">#REF!</definedName>
    <definedName name="_1DAU003">#REF!</definedName>
    <definedName name="_1DCTT48" localSheetId="11">#REF!</definedName>
    <definedName name="_1DCTT48" localSheetId="3">#REF!</definedName>
    <definedName name="_1DCTT48">#REF!</definedName>
    <definedName name="_1DDAY03" localSheetId="11">#REF!</definedName>
    <definedName name="_1DDAY03" localSheetId="3">#REF!</definedName>
    <definedName name="_1DDAY03">#REF!</definedName>
    <definedName name="_1DDTT01" localSheetId="11">#REF!</definedName>
    <definedName name="_1DDTT01" localSheetId="3">#REF!</definedName>
    <definedName name="_1DDTT01">#REF!</definedName>
    <definedName name="_1DK1001" localSheetId="11">#REF!</definedName>
    <definedName name="_1DK1001" localSheetId="3">#REF!</definedName>
    <definedName name="_1DK1001">#REF!</definedName>
    <definedName name="_1DK3001" localSheetId="11">#REF!</definedName>
    <definedName name="_1DK3001" localSheetId="3">#REF!</definedName>
    <definedName name="_1DK3001">#REF!</definedName>
    <definedName name="_1FCO101" localSheetId="11">#REF!</definedName>
    <definedName name="_1FCO101" localSheetId="3">#REF!</definedName>
    <definedName name="_1FCO101">#REF!</definedName>
    <definedName name="_1GIA101" localSheetId="11">#REF!</definedName>
    <definedName name="_1GIA101" localSheetId="3">#REF!</definedName>
    <definedName name="_1GIA101">#REF!</definedName>
    <definedName name="_1KD22B1" localSheetId="11">#REF!</definedName>
    <definedName name="_1KD22B1" localSheetId="3">#REF!</definedName>
    <definedName name="_1KD22B1">#REF!</definedName>
    <definedName name="_1KDM22T" localSheetId="11">#REF!</definedName>
    <definedName name="_1KDM22T" localSheetId="3">#REF!</definedName>
    <definedName name="_1KDM22T">#REF!</definedName>
    <definedName name="_1KEP001" localSheetId="11">#REF!</definedName>
    <definedName name="_1KEP001" localSheetId="3">#REF!</definedName>
    <definedName name="_1KEP001">#REF!</definedName>
    <definedName name="_1LA1001" localSheetId="11">#REF!</definedName>
    <definedName name="_1LA1001" localSheetId="3">#REF!</definedName>
    <definedName name="_1LA1001">#REF!</definedName>
    <definedName name="_1LCAP01" localSheetId="11">#REF!</definedName>
    <definedName name="_1LCAP01" localSheetId="3">#REF!</definedName>
    <definedName name="_1LCAP01">#REF!</definedName>
    <definedName name="_1MCCBO2" localSheetId="11">#REF!</definedName>
    <definedName name="_1MCCBO2" localSheetId="3">#REF!</definedName>
    <definedName name="_1MCCBO2">#REF!</definedName>
    <definedName name="_1NEO001" localSheetId="11">#REF!</definedName>
    <definedName name="_1NEO001" localSheetId="3">#REF!</definedName>
    <definedName name="_1NEO001">#REF!</definedName>
    <definedName name="_1PKCAP1" localSheetId="11">#REF!</definedName>
    <definedName name="_1PKCAP1" localSheetId="3">#REF!</definedName>
    <definedName name="_1PKCAP1">#REF!</definedName>
    <definedName name="_1PKIEN1" localSheetId="11">#REF!</definedName>
    <definedName name="_1PKIEN1" localSheetId="3">#REF!</definedName>
    <definedName name="_1PKIEN1">#REF!</definedName>
    <definedName name="_1PKTT01" localSheetId="11">#REF!</definedName>
    <definedName name="_1PKTT01" localSheetId="3">#REF!</definedName>
    <definedName name="_1PKTT01">#REF!</definedName>
    <definedName name="_1SDUNG1" localSheetId="11">#REF!</definedName>
    <definedName name="_1SDUNG1" localSheetId="3">#REF!</definedName>
    <definedName name="_1SDUNG1">#REF!</definedName>
    <definedName name="_1STREO1" localSheetId="11">#REF!</definedName>
    <definedName name="_1STREO1" localSheetId="3">#REF!</definedName>
    <definedName name="_1STREO1">#REF!</definedName>
    <definedName name="_1STREO2" localSheetId="11">#REF!</definedName>
    <definedName name="_1STREO2" localSheetId="3">#REF!</definedName>
    <definedName name="_1STREO2">#REF!</definedName>
    <definedName name="_1STREO3" localSheetId="11">#REF!</definedName>
    <definedName name="_1STREO3" localSheetId="3">#REF!</definedName>
    <definedName name="_1STREO3">#REF!</definedName>
    <definedName name="_1TCD101" localSheetId="11">#REF!</definedName>
    <definedName name="_1TCD101" localSheetId="3">#REF!</definedName>
    <definedName name="_1TCD101">#REF!</definedName>
    <definedName name="_1TCD201" localSheetId="11">#REF!</definedName>
    <definedName name="_1TCD201" localSheetId="3">#REF!</definedName>
    <definedName name="_1TCD201">#REF!</definedName>
    <definedName name="_1TD1001" localSheetId="11">#REF!</definedName>
    <definedName name="_1TD1001" localSheetId="3">#REF!</definedName>
    <definedName name="_1TD1001">#REF!</definedName>
    <definedName name="_1TD1002" localSheetId="11">#REF!</definedName>
    <definedName name="_1TD1002" localSheetId="3">#REF!</definedName>
    <definedName name="_1TD1002">#REF!</definedName>
    <definedName name="_1TD2001" localSheetId="11">#REF!</definedName>
    <definedName name="_1TD2001" localSheetId="3">#REF!</definedName>
    <definedName name="_1TD2001">#REF!</definedName>
    <definedName name="_1TIHT01" localSheetId="11">#REF!</definedName>
    <definedName name="_1TIHT01" localSheetId="3">#REF!</definedName>
    <definedName name="_1TIHT01">#REF!</definedName>
    <definedName name="_1TIHT02" localSheetId="11">#REF!</definedName>
    <definedName name="_1TIHT02" localSheetId="3">#REF!</definedName>
    <definedName name="_1TIHT02">#REF!</definedName>
    <definedName name="_1TIHT03" localSheetId="11">#REF!</definedName>
    <definedName name="_1TIHT03" localSheetId="3">#REF!</definedName>
    <definedName name="_1TIHT03">#REF!</definedName>
    <definedName name="_1TIHT04" localSheetId="11">#REF!</definedName>
    <definedName name="_1TIHT04" localSheetId="3">#REF!</definedName>
    <definedName name="_1TIHT04">#REF!</definedName>
    <definedName name="_1TIHT05" localSheetId="11">#REF!</definedName>
    <definedName name="_1TIHT05" localSheetId="3">#REF!</definedName>
    <definedName name="_1TIHT05">#REF!</definedName>
    <definedName name="_1TRU121" localSheetId="11">#REF!</definedName>
    <definedName name="_1TRU121" localSheetId="3">#REF!</definedName>
    <definedName name="_1TRU121">#REF!</definedName>
    <definedName name="_1UCLEV1" localSheetId="11">#REF!</definedName>
    <definedName name="_1UCLEV1" localSheetId="3">#REF!</definedName>
    <definedName name="_1UCLEV1">#REF!</definedName>
    <definedName name="_2">"$#REF!.$CG$5:$DI$46"</definedName>
    <definedName name="_2_0_1">NA()</definedName>
    <definedName name="_2_26" localSheetId="11">#REF!</definedName>
    <definedName name="_2_26" localSheetId="3">#REF!</definedName>
    <definedName name="_2_26">#REF!</definedName>
    <definedName name="_2_28" localSheetId="11">#REF!</definedName>
    <definedName name="_2_28" localSheetId="3">#REF!</definedName>
    <definedName name="_2_28">#REF!</definedName>
    <definedName name="_2_3">"$#REF!.$CG$5:$DI$46"</definedName>
    <definedName name="_20_k_28_1" localSheetId="11">#REF!</definedName>
    <definedName name="_20_k_28_1" localSheetId="3">#REF!</definedName>
    <definedName name="_20_k_28_1">#REF!</definedName>
    <definedName name="_21_l_1">NA()</definedName>
    <definedName name="_22_l_28_1" localSheetId="11">#REF!</definedName>
    <definedName name="_22_l_28_1" localSheetId="3">#REF!</definedName>
    <definedName name="_22_l_28_1">#REF!</definedName>
    <definedName name="_23_m_1">NA()</definedName>
    <definedName name="_24_m_28_1" localSheetId="11">#REF!</definedName>
    <definedName name="_24_m_28_1" localSheetId="3">#REF!</definedName>
    <definedName name="_24_m_28_1">#REF!</definedName>
    <definedName name="_25_n_1">NA()</definedName>
    <definedName name="_26_n_28_1" localSheetId="11">#REF!</definedName>
    <definedName name="_26_n_28_1" localSheetId="3">#REF!</definedName>
    <definedName name="_26_n_28_1">#REF!</definedName>
    <definedName name="_27_o_1">NA()</definedName>
    <definedName name="_28_o_28_1" localSheetId="11">#REF!</definedName>
    <definedName name="_28_o_28_1" localSheetId="3">#REF!</definedName>
    <definedName name="_28_o_28_1">#REF!</definedName>
    <definedName name="_29_v_1" localSheetId="11">#REF!</definedName>
    <definedName name="_29_v_1" localSheetId="3">#REF!</definedName>
    <definedName name="_29_v_1">#REF!</definedName>
    <definedName name="_2BLA100" localSheetId="11">#REF!</definedName>
    <definedName name="_2BLA100" localSheetId="3">#REF!</definedName>
    <definedName name="_2BLA100">#REF!</definedName>
    <definedName name="_2CHAG01" localSheetId="11">#REF!</definedName>
    <definedName name="_2CHAG01" localSheetId="3">#REF!</definedName>
    <definedName name="_2CHAG01">#REF!</definedName>
    <definedName name="_2CHAG02" localSheetId="11">#REF!</definedName>
    <definedName name="_2CHAG02" localSheetId="3">#REF!</definedName>
    <definedName name="_2CHAG02">#REF!</definedName>
    <definedName name="_2CHDG01" localSheetId="11">#REF!</definedName>
    <definedName name="_2CHDG01" localSheetId="3">#REF!</definedName>
    <definedName name="_2CHDG01">#REF!</definedName>
    <definedName name="_2CHDG02" localSheetId="11">#REF!</definedName>
    <definedName name="_2CHDG02" localSheetId="3">#REF!</definedName>
    <definedName name="_2CHDG02">#REF!</definedName>
    <definedName name="_2CHGI01" localSheetId="11">#REF!</definedName>
    <definedName name="_2CHGI01" localSheetId="3">#REF!</definedName>
    <definedName name="_2CHGI01">#REF!</definedName>
    <definedName name="_2CHSG01" localSheetId="11">#REF!</definedName>
    <definedName name="_2CHSG01" localSheetId="3">#REF!</definedName>
    <definedName name="_2CHSG01">#REF!</definedName>
    <definedName name="_2COTT48" localSheetId="11">#REF!</definedName>
    <definedName name="_2COTT48" localSheetId="3">#REF!</definedName>
    <definedName name="_2COTT48">#REF!</definedName>
    <definedName name="_2DA0801" localSheetId="11">#REF!</definedName>
    <definedName name="_2DA0801" localSheetId="3">#REF!</definedName>
    <definedName name="_2DA0801">#REF!</definedName>
    <definedName name="_2DA0802" localSheetId="11">#REF!</definedName>
    <definedName name="_2DA0802" localSheetId="3">#REF!</definedName>
    <definedName name="_2DA0802">#REF!</definedName>
    <definedName name="_2DA2001" localSheetId="11">#REF!</definedName>
    <definedName name="_2DA2001" localSheetId="3">#REF!</definedName>
    <definedName name="_2DA2001">#REF!</definedName>
    <definedName name="_2DA2002" localSheetId="11">#REF!</definedName>
    <definedName name="_2DA2002" localSheetId="3">#REF!</definedName>
    <definedName name="_2DA2002">#REF!</definedName>
    <definedName name="_2DA2401" localSheetId="11">#REF!</definedName>
    <definedName name="_2DA2401" localSheetId="3">#REF!</definedName>
    <definedName name="_2DA2401">#REF!</definedName>
    <definedName name="_2DA2402" localSheetId="11">#REF!</definedName>
    <definedName name="_2DA2402" localSheetId="3">#REF!</definedName>
    <definedName name="_2DA2402">#REF!</definedName>
    <definedName name="_2DA2403" localSheetId="11">#REF!</definedName>
    <definedName name="_2DA2403" localSheetId="3">#REF!</definedName>
    <definedName name="_2DA2403">#REF!</definedName>
    <definedName name="_2DA2404" localSheetId="11">#REF!</definedName>
    <definedName name="_2DA2404" localSheetId="3">#REF!</definedName>
    <definedName name="_2DA2404">#REF!</definedName>
    <definedName name="_2DA2405" localSheetId="11">#REF!</definedName>
    <definedName name="_2DA2405" localSheetId="3">#REF!</definedName>
    <definedName name="_2DA2405">#REF!</definedName>
    <definedName name="_2DA2406" localSheetId="11">#REF!</definedName>
    <definedName name="_2DA2406" localSheetId="3">#REF!</definedName>
    <definedName name="_2DA2406">#REF!</definedName>
    <definedName name="_2DA3202" localSheetId="11">#REF!</definedName>
    <definedName name="_2DA3202" localSheetId="3">#REF!</definedName>
    <definedName name="_2DA3202">#REF!</definedName>
    <definedName name="_2DAL201" localSheetId="11">#REF!</definedName>
    <definedName name="_2DAL201" localSheetId="3">#REF!</definedName>
    <definedName name="_2DAL201">#REF!</definedName>
    <definedName name="_2DCT001" localSheetId="11">#REF!</definedName>
    <definedName name="_2DCT001" localSheetId="3">#REF!</definedName>
    <definedName name="_2DCT001">#REF!</definedName>
    <definedName name="_2DDAY01" localSheetId="11">#REF!</definedName>
    <definedName name="_2DDAY01" localSheetId="3">#REF!</definedName>
    <definedName name="_2DDAY01">#REF!</definedName>
    <definedName name="_2DS1P01" localSheetId="11">#REF!</definedName>
    <definedName name="_2DS1P01" localSheetId="3">#REF!</definedName>
    <definedName name="_2DS1P01">#REF!</definedName>
    <definedName name="_2DS3P01" localSheetId="11">#REF!</definedName>
    <definedName name="_2DS3P01" localSheetId="3">#REF!</definedName>
    <definedName name="_2DS3P01">#REF!</definedName>
    <definedName name="_2FCO100" localSheetId="11">#REF!</definedName>
    <definedName name="_2FCO100" localSheetId="3">#REF!</definedName>
    <definedName name="_2FCO100">#REF!</definedName>
    <definedName name="_2FCO200" localSheetId="11">#REF!</definedName>
    <definedName name="_2FCO200" localSheetId="3">#REF!</definedName>
    <definedName name="_2FCO200">#REF!</definedName>
    <definedName name="_2KD0221" localSheetId="11">#REF!</definedName>
    <definedName name="_2KD0221" localSheetId="3">#REF!</definedName>
    <definedName name="_2KD0221">#REF!</definedName>
    <definedName name="_2KD0223" localSheetId="11">#REF!</definedName>
    <definedName name="_2KD0223" localSheetId="3">#REF!</definedName>
    <definedName name="_2KD0223">#REF!</definedName>
    <definedName name="_2KD0481" localSheetId="11">#REF!</definedName>
    <definedName name="_2KD0481" localSheetId="3">#REF!</definedName>
    <definedName name="_2KD0481">#REF!</definedName>
    <definedName name="_2KD0500" localSheetId="11">#REF!</definedName>
    <definedName name="_2KD0500" localSheetId="3">#REF!</definedName>
    <definedName name="_2KD0500">#REF!</definedName>
    <definedName name="_2KD0501" localSheetId="11">#REF!</definedName>
    <definedName name="_2KD0501" localSheetId="3">#REF!</definedName>
    <definedName name="_2KD0501">#REF!</definedName>
    <definedName name="_2KD0502" localSheetId="11">#REF!</definedName>
    <definedName name="_2KD0502" localSheetId="3">#REF!</definedName>
    <definedName name="_2KD0502">#REF!</definedName>
    <definedName name="_2KD0700" localSheetId="11">#REF!</definedName>
    <definedName name="_2KD0700" localSheetId="3">#REF!</definedName>
    <definedName name="_2KD0700">#REF!</definedName>
    <definedName name="_2KD0701" localSheetId="11">#REF!</definedName>
    <definedName name="_2KD0701" localSheetId="3">#REF!</definedName>
    <definedName name="_2KD0701">#REF!</definedName>
    <definedName name="_2KD0702" localSheetId="11">#REF!</definedName>
    <definedName name="_2KD0702" localSheetId="3">#REF!</definedName>
    <definedName name="_2KD0702">#REF!</definedName>
    <definedName name="_2KD0950" localSheetId="11">#REF!</definedName>
    <definedName name="_2KD0950" localSheetId="3">#REF!</definedName>
    <definedName name="_2KD0950">#REF!</definedName>
    <definedName name="_2KD0951" localSheetId="11">#REF!</definedName>
    <definedName name="_2KD0951" localSheetId="3">#REF!</definedName>
    <definedName name="_2KD0951">#REF!</definedName>
    <definedName name="_2KD1501" localSheetId="11">#REF!</definedName>
    <definedName name="_2KD1501" localSheetId="3">#REF!</definedName>
    <definedName name="_2KD1501">#REF!</definedName>
    <definedName name="_2KD1502" localSheetId="11">#REF!</definedName>
    <definedName name="_2KD1502" localSheetId="3">#REF!</definedName>
    <definedName name="_2KD1502">#REF!</definedName>
    <definedName name="_2KD22B1" localSheetId="11">#REF!</definedName>
    <definedName name="_2KD22B1" localSheetId="3">#REF!</definedName>
    <definedName name="_2KD22B1">#REF!</definedName>
    <definedName name="_2KD2401" localSheetId="11">#REF!</definedName>
    <definedName name="_2KD2401" localSheetId="3">#REF!</definedName>
    <definedName name="_2KD2401">#REF!</definedName>
    <definedName name="_2KD48B1" localSheetId="11">#REF!</definedName>
    <definedName name="_2KD48B1" localSheetId="3">#REF!</definedName>
    <definedName name="_2KD48B1">#REF!</definedName>
    <definedName name="_2LA1001" localSheetId="11">#REF!</definedName>
    <definedName name="_2LA1001" localSheetId="3">#REF!</definedName>
    <definedName name="_2LA1001">#REF!</definedName>
    <definedName name="_2LBCO01" localSheetId="11">#REF!</definedName>
    <definedName name="_2LBCO01" localSheetId="3">#REF!</definedName>
    <definedName name="_2LBCO01">#REF!</definedName>
    <definedName name="_2LBS001" localSheetId="11">#REF!</definedName>
    <definedName name="_2LBS001" localSheetId="3">#REF!</definedName>
    <definedName name="_2LBS001">#REF!</definedName>
    <definedName name="_2MONG01" localSheetId="11">#REF!</definedName>
    <definedName name="_2MONG01" localSheetId="3">#REF!</definedName>
    <definedName name="_2MONG01">#REF!</definedName>
    <definedName name="_2NEO001" localSheetId="11">#REF!</definedName>
    <definedName name="_2NEO001" localSheetId="3">#REF!</definedName>
    <definedName name="_2NEO001">#REF!</definedName>
    <definedName name="_2NHANH1" localSheetId="11">#REF!</definedName>
    <definedName name="_2NHANH1" localSheetId="3">#REF!</definedName>
    <definedName name="_2NHANH1">#REF!</definedName>
    <definedName name="_2OILS01" localSheetId="11">#REF!</definedName>
    <definedName name="_2OILS01" localSheetId="3">#REF!</definedName>
    <definedName name="_2OILS01">#REF!</definedName>
    <definedName name="_2PKTT01" localSheetId="11">#REF!</definedName>
    <definedName name="_2PKTT01" localSheetId="3">#REF!</definedName>
    <definedName name="_2PKTT01">#REF!</definedName>
    <definedName name="_2RECLO1" localSheetId="11">#REF!</definedName>
    <definedName name="_2RECLO1" localSheetId="3">#REF!</definedName>
    <definedName name="_2RECLO1">#REF!</definedName>
    <definedName name="_2SDINH1" localSheetId="11">#REF!</definedName>
    <definedName name="_2SDINH1" localSheetId="3">#REF!</definedName>
    <definedName name="_2SDINH1">#REF!</definedName>
    <definedName name="_2SDUNG1" localSheetId="11">#REF!</definedName>
    <definedName name="_2SDUNG1" localSheetId="3">#REF!</definedName>
    <definedName name="_2SDUNG1">#REF!</definedName>
    <definedName name="_2SDUNG4" localSheetId="11">#REF!</definedName>
    <definedName name="_2SDUNG4" localSheetId="3">#REF!</definedName>
    <definedName name="_2SDUNG4">#REF!</definedName>
    <definedName name="_2STREO1" localSheetId="11">#REF!</definedName>
    <definedName name="_2STREO1" localSheetId="3">#REF!</definedName>
    <definedName name="_2STREO1">#REF!</definedName>
    <definedName name="_2STREO2" localSheetId="11">#REF!</definedName>
    <definedName name="_2STREO2" localSheetId="3">#REF!</definedName>
    <definedName name="_2STREO2">#REF!</definedName>
    <definedName name="_2STREO3" localSheetId="11">#REF!</definedName>
    <definedName name="_2STREO3" localSheetId="3">#REF!</definedName>
    <definedName name="_2STREO3">#REF!</definedName>
    <definedName name="_2STREO4" localSheetId="11">#REF!</definedName>
    <definedName name="_2STREO4" localSheetId="3">#REF!</definedName>
    <definedName name="_2STREO4">#REF!</definedName>
    <definedName name="_2STREO7" localSheetId="11">#REF!</definedName>
    <definedName name="_2STREO7" localSheetId="3">#REF!</definedName>
    <definedName name="_2STREO7">#REF!</definedName>
    <definedName name="_2SUDO01" localSheetId="11">#REF!</definedName>
    <definedName name="_2SUDO01" localSheetId="3">#REF!</definedName>
    <definedName name="_2SUDO01">#REF!</definedName>
    <definedName name="_2TDIA01" localSheetId="11">#REF!</definedName>
    <definedName name="_2TDIA01" localSheetId="3">#REF!</definedName>
    <definedName name="_2TDIA01">#REF!</definedName>
    <definedName name="_2TDTD01" localSheetId="11">#REF!</definedName>
    <definedName name="_2TDTD01" localSheetId="3">#REF!</definedName>
    <definedName name="_2TDTD01">#REF!</definedName>
    <definedName name="_2TRU121" localSheetId="11">#REF!</definedName>
    <definedName name="_2TRU121" localSheetId="3">#REF!</definedName>
    <definedName name="_2TRU121">#REF!</definedName>
    <definedName name="_2TRU122" localSheetId="11">#REF!</definedName>
    <definedName name="_2TRU122" localSheetId="3">#REF!</definedName>
    <definedName name="_2TRU122">#REF!</definedName>
    <definedName name="_2TRU141" localSheetId="11">#REF!</definedName>
    <definedName name="_2TRU141" localSheetId="3">#REF!</definedName>
    <definedName name="_2TRU141">#REF!</definedName>
    <definedName name="_2TU3100" localSheetId="11">#REF!</definedName>
    <definedName name="_2TU3100" localSheetId="3">#REF!</definedName>
    <definedName name="_2TU3100">#REF!</definedName>
    <definedName name="_2TU6100" localSheetId="11">#REF!</definedName>
    <definedName name="_2TU6100" localSheetId="3">#REF!</definedName>
    <definedName name="_2TU6100">#REF!</definedName>
    <definedName name="_2UCLEV1" localSheetId="11">#REF!</definedName>
    <definedName name="_2UCLEV1" localSheetId="3">#REF!</definedName>
    <definedName name="_2UCLEV1">#REF!</definedName>
    <definedName name="_2UCLEV2" localSheetId="11">#REF!</definedName>
    <definedName name="_2UCLEV2" localSheetId="3">#REF!</definedName>
    <definedName name="_2UCLEV2">#REF!</definedName>
    <definedName name="_2VTLT01" localSheetId="11">#REF!</definedName>
    <definedName name="_2VTLT01" localSheetId="3">#REF!</definedName>
    <definedName name="_2VTLT01">#REF!</definedName>
    <definedName name="_3_a_1" localSheetId="11">#REF!</definedName>
    <definedName name="_3_a_1" localSheetId="3">#REF!</definedName>
    <definedName name="_3_a_1">#REF!</definedName>
    <definedName name="_30_v_28_1" localSheetId="11">#REF!</definedName>
    <definedName name="_30_v_28_1" localSheetId="3">#REF!</definedName>
    <definedName name="_30_v_28_1">#REF!</definedName>
    <definedName name="_31_z_1">NA()</definedName>
    <definedName name="_32_z_28_1" localSheetId="11">#REF!</definedName>
    <definedName name="_32_z_28_1" localSheetId="3">#REF!</definedName>
    <definedName name="_32_z_28_1">#REF!</definedName>
    <definedName name="_33A_26_1" localSheetId="11">#REF!</definedName>
    <definedName name="_33A_26_1" localSheetId="3">#REF!</definedName>
    <definedName name="_33A_26_1">#REF!</definedName>
    <definedName name="_34A_28_1" localSheetId="11">#REF!</definedName>
    <definedName name="_34A_28_1" localSheetId="3">#REF!</definedName>
    <definedName name="_34A_28_1">#REF!</definedName>
    <definedName name="_35d_1_1" localSheetId="11">#REF!</definedName>
    <definedName name="_35d_1_1" localSheetId="3">#REF!</definedName>
    <definedName name="_35d_1_1">#REF!</definedName>
    <definedName name="_36d_2_1" localSheetId="11">#REF!</definedName>
    <definedName name="_36d_2_1" localSheetId="3">#REF!</definedName>
    <definedName name="_36d_2_1">#REF!</definedName>
    <definedName name="_37DDD_1_1" localSheetId="11">#REF!</definedName>
    <definedName name="_37DDD_1_1" localSheetId="3">#REF!</definedName>
    <definedName name="_37DDD_1_1">#REF!</definedName>
    <definedName name="_38Excel_BuiltIn__FilterDatabase_1" localSheetId="11">#REF!</definedName>
    <definedName name="_38Excel_BuiltIn__FilterDatabase_1" localSheetId="3">#REF!</definedName>
    <definedName name="_38Excel_BuiltIn__FilterDatabase_1">#REF!</definedName>
    <definedName name="_39Excel_BuiltIn_Criteria_1">NA()</definedName>
    <definedName name="_3ABC501" localSheetId="11">#REF!</definedName>
    <definedName name="_3ABC501" localSheetId="3">#REF!</definedName>
    <definedName name="_3ABC501">#REF!</definedName>
    <definedName name="_3ABC701" localSheetId="11">#REF!</definedName>
    <definedName name="_3ABC701" localSheetId="3">#REF!</definedName>
    <definedName name="_3ABC701">#REF!</definedName>
    <definedName name="_3ABC951" localSheetId="11">#REF!</definedName>
    <definedName name="_3ABC951" localSheetId="3">#REF!</definedName>
    <definedName name="_3ABC951">#REF!</definedName>
    <definedName name="_3BLXMD" localSheetId="11">#REF!</definedName>
    <definedName name="_3BLXMD" localSheetId="3">#REF!</definedName>
    <definedName name="_3BLXMD">#REF!</definedName>
    <definedName name="_3BRANCH" localSheetId="11">#REF!</definedName>
    <definedName name="_3BRANCH" localSheetId="3">#REF!</definedName>
    <definedName name="_3BRANCH">#REF!</definedName>
    <definedName name="_3BTHT01" localSheetId="11">#REF!</definedName>
    <definedName name="_3BTHT01" localSheetId="3">#REF!</definedName>
    <definedName name="_3BTHT01">#REF!</definedName>
    <definedName name="_3BTHT02" localSheetId="11">#REF!</definedName>
    <definedName name="_3BTHT02" localSheetId="3">#REF!</definedName>
    <definedName name="_3BTHT02">#REF!</definedName>
    <definedName name="_3BTHT11" localSheetId="11">#REF!</definedName>
    <definedName name="_3BTHT11" localSheetId="3">#REF!</definedName>
    <definedName name="_3BTHT11">#REF!</definedName>
    <definedName name="_3CHAG01" localSheetId="11">#REF!</definedName>
    <definedName name="_3CHAG01" localSheetId="3">#REF!</definedName>
    <definedName name="_3CHAG01">#REF!</definedName>
    <definedName name="_3CHAG02" localSheetId="11">#REF!</definedName>
    <definedName name="_3CHAG02" localSheetId="3">#REF!</definedName>
    <definedName name="_3CHAG02">#REF!</definedName>
    <definedName name="_3CHAG03" localSheetId="11">#REF!</definedName>
    <definedName name="_3CHAG03" localSheetId="3">#REF!</definedName>
    <definedName name="_3CHAG03">#REF!</definedName>
    <definedName name="_3CHAG04" localSheetId="11">#REF!</definedName>
    <definedName name="_3CHAG04" localSheetId="3">#REF!</definedName>
    <definedName name="_3CHAG04">#REF!</definedName>
    <definedName name="_3CHDG01" localSheetId="11">#REF!</definedName>
    <definedName name="_3CHDG01" localSheetId="3">#REF!</definedName>
    <definedName name="_3CHDG01">#REF!</definedName>
    <definedName name="_3CHDG02" localSheetId="11">#REF!</definedName>
    <definedName name="_3CHDG02" localSheetId="3">#REF!</definedName>
    <definedName name="_3CHDG02">#REF!</definedName>
    <definedName name="_3CHDG03" localSheetId="11">#REF!</definedName>
    <definedName name="_3CHDG03" localSheetId="3">#REF!</definedName>
    <definedName name="_3CHDG03">#REF!</definedName>
    <definedName name="_3CHDG04" localSheetId="11">#REF!</definedName>
    <definedName name="_3CHDG04" localSheetId="3">#REF!</definedName>
    <definedName name="_3CHDG04">#REF!</definedName>
    <definedName name="_3CHSG01" localSheetId="11">#REF!</definedName>
    <definedName name="_3CHSG01" localSheetId="3">#REF!</definedName>
    <definedName name="_3CHSG01">#REF!</definedName>
    <definedName name="_3CHSG02" localSheetId="11">#REF!</definedName>
    <definedName name="_3CHSG02" localSheetId="3">#REF!</definedName>
    <definedName name="_3CHSG02">#REF!</definedName>
    <definedName name="_3CLHT01" localSheetId="11">#REF!</definedName>
    <definedName name="_3CLHT01" localSheetId="3">#REF!</definedName>
    <definedName name="_3CLHT01">#REF!</definedName>
    <definedName name="_3CLHT02" localSheetId="11">#REF!</definedName>
    <definedName name="_3CLHT02" localSheetId="3">#REF!</definedName>
    <definedName name="_3CLHT02">#REF!</definedName>
    <definedName name="_3CLHT03" localSheetId="11">#REF!</definedName>
    <definedName name="_3CLHT03" localSheetId="3">#REF!</definedName>
    <definedName name="_3CLHT03">#REF!</definedName>
    <definedName name="_3COABC1" localSheetId="11">#REF!</definedName>
    <definedName name="_3COABC1" localSheetId="3">#REF!</definedName>
    <definedName name="_3COABC1">#REF!</definedName>
    <definedName name="_3CPHA01" localSheetId="11">#REF!</definedName>
    <definedName name="_3CPHA01" localSheetId="3">#REF!</definedName>
    <definedName name="_3CPHA01">#REF!</definedName>
    <definedName name="_3DA0001" localSheetId="11">#REF!</definedName>
    <definedName name="_3DA0001" localSheetId="3">#REF!</definedName>
    <definedName name="_3DA0001">#REF!</definedName>
    <definedName name="_3DA0002" localSheetId="11">#REF!</definedName>
    <definedName name="_3DA0002" localSheetId="3">#REF!</definedName>
    <definedName name="_3DA0002">#REF!</definedName>
    <definedName name="_3DCT001" localSheetId="11">#REF!</definedName>
    <definedName name="_3DCT001" localSheetId="3">#REF!</definedName>
    <definedName name="_3DCT001">#REF!</definedName>
    <definedName name="_3DUPLEX" localSheetId="11">#REF!</definedName>
    <definedName name="_3DUPLEX" localSheetId="3">#REF!</definedName>
    <definedName name="_3DUPLEX">#REF!</definedName>
    <definedName name="_3FERRU1" localSheetId="11">#REF!</definedName>
    <definedName name="_3FERRU1" localSheetId="3">#REF!</definedName>
    <definedName name="_3FERRU1">#REF!</definedName>
    <definedName name="_3FERRU2" localSheetId="11">#REF!</definedName>
    <definedName name="_3FERRU2" localSheetId="3">#REF!</definedName>
    <definedName name="_3FERRU2">#REF!</definedName>
    <definedName name="_3KD3501" localSheetId="11">#REF!</definedName>
    <definedName name="_3KD3501" localSheetId="3">#REF!</definedName>
    <definedName name="_3KD3501">#REF!</definedName>
    <definedName name="_3KD3502" localSheetId="11">#REF!</definedName>
    <definedName name="_3KD3502" localSheetId="3">#REF!</definedName>
    <definedName name="_3KD3502">#REF!</definedName>
    <definedName name="_3KD3511" localSheetId="11">#REF!</definedName>
    <definedName name="_3KD3511" localSheetId="3">#REF!</definedName>
    <definedName name="_3KD3511">#REF!</definedName>
    <definedName name="_3KD3801" localSheetId="11">#REF!</definedName>
    <definedName name="_3KD3801" localSheetId="3">#REF!</definedName>
    <definedName name="_3KD3801">#REF!</definedName>
    <definedName name="_3KD4801" localSheetId="11">#REF!</definedName>
    <definedName name="_3KD4801" localSheetId="3">#REF!</definedName>
    <definedName name="_3KD4801">#REF!</definedName>
    <definedName name="_3KD5011" localSheetId="11">#REF!</definedName>
    <definedName name="_3KD5011" localSheetId="3">#REF!</definedName>
    <definedName name="_3KD5011">#REF!</definedName>
    <definedName name="_3KD7501" localSheetId="11">#REF!</definedName>
    <definedName name="_3KD7501" localSheetId="3">#REF!</definedName>
    <definedName name="_3KD7501">#REF!</definedName>
    <definedName name="_3KD9501" localSheetId="11">#REF!</definedName>
    <definedName name="_3KD9501" localSheetId="3">#REF!</definedName>
    <definedName name="_3KD9501">#REF!</definedName>
    <definedName name="_3LABC01" localSheetId="11">#REF!</definedName>
    <definedName name="_3LABC01" localSheetId="3">#REF!</definedName>
    <definedName name="_3LABC01">#REF!</definedName>
    <definedName name="_3LONG01" localSheetId="11">#REF!</definedName>
    <definedName name="_3LONG01" localSheetId="3">#REF!</definedName>
    <definedName name="_3LONG01">#REF!</definedName>
    <definedName name="_3LONG02" localSheetId="11">#REF!</definedName>
    <definedName name="_3LONG02" localSheetId="3">#REF!</definedName>
    <definedName name="_3LONG02">#REF!</definedName>
    <definedName name="_3LONG03" localSheetId="11">#REF!</definedName>
    <definedName name="_3LONG03" localSheetId="3">#REF!</definedName>
    <definedName name="_3LONG03">#REF!</definedName>
    <definedName name="_3LONG04" localSheetId="11">#REF!</definedName>
    <definedName name="_3LONG04" localSheetId="3">#REF!</definedName>
    <definedName name="_3LONG04">#REF!</definedName>
    <definedName name="_3LSON01" localSheetId="11">#REF!</definedName>
    <definedName name="_3LSON01" localSheetId="3">#REF!</definedName>
    <definedName name="_3LSON01">#REF!</definedName>
    <definedName name="_3LSON02" localSheetId="11">#REF!</definedName>
    <definedName name="_3LSON02" localSheetId="3">#REF!</definedName>
    <definedName name="_3LSON02">#REF!</definedName>
    <definedName name="_3LSON03" localSheetId="11">#REF!</definedName>
    <definedName name="_3LSON03" localSheetId="3">#REF!</definedName>
    <definedName name="_3LSON03">#REF!</definedName>
    <definedName name="_3LSON04" localSheetId="11">#REF!</definedName>
    <definedName name="_3LSON04" localSheetId="3">#REF!</definedName>
    <definedName name="_3LSON04">#REF!</definedName>
    <definedName name="_3LSON05" localSheetId="11">#REF!</definedName>
    <definedName name="_3LSON05" localSheetId="3">#REF!</definedName>
    <definedName name="_3LSON05">#REF!</definedName>
    <definedName name="_3LSON06" localSheetId="11">#REF!</definedName>
    <definedName name="_3LSON06" localSheetId="3">#REF!</definedName>
    <definedName name="_3LSON06">#REF!</definedName>
    <definedName name="_3LSON07" localSheetId="11">#REF!</definedName>
    <definedName name="_3LSON07" localSheetId="3">#REF!</definedName>
    <definedName name="_3LSON07">#REF!</definedName>
    <definedName name="_3LSON08" localSheetId="11">#REF!</definedName>
    <definedName name="_3LSON08" localSheetId="3">#REF!</definedName>
    <definedName name="_3LSON08">#REF!</definedName>
    <definedName name="_3LSON09" localSheetId="11">#REF!</definedName>
    <definedName name="_3LSON09" localSheetId="3">#REF!</definedName>
    <definedName name="_3LSON09">#REF!</definedName>
    <definedName name="_3LSON10" localSheetId="11">#REF!</definedName>
    <definedName name="_3LSON10" localSheetId="3">#REF!</definedName>
    <definedName name="_3LSON10">#REF!</definedName>
    <definedName name="_3LSON11" localSheetId="11">#REF!</definedName>
    <definedName name="_3LSON11" localSheetId="3">#REF!</definedName>
    <definedName name="_3LSON11">#REF!</definedName>
    <definedName name="_3LSON12" localSheetId="11">#REF!</definedName>
    <definedName name="_3LSON12" localSheetId="3">#REF!</definedName>
    <definedName name="_3LSON12">#REF!</definedName>
    <definedName name="_3LSON13" localSheetId="11">#REF!</definedName>
    <definedName name="_3LSON13" localSheetId="3">#REF!</definedName>
    <definedName name="_3LSON13">#REF!</definedName>
    <definedName name="_3LSON14" localSheetId="11">#REF!</definedName>
    <definedName name="_3LSON14" localSheetId="3">#REF!</definedName>
    <definedName name="_3LSON14">#REF!</definedName>
    <definedName name="_3LSON15" localSheetId="11">#REF!</definedName>
    <definedName name="_3LSON15" localSheetId="3">#REF!</definedName>
    <definedName name="_3LSON15">#REF!</definedName>
    <definedName name="_3LSON16" localSheetId="11">#REF!</definedName>
    <definedName name="_3LSON16" localSheetId="3">#REF!</definedName>
    <definedName name="_3LSON16">#REF!</definedName>
    <definedName name="_3LSON17" localSheetId="11">#REF!</definedName>
    <definedName name="_3LSON17" localSheetId="3">#REF!</definedName>
    <definedName name="_3LSON17">#REF!</definedName>
    <definedName name="_3LSON18" localSheetId="11">#REF!</definedName>
    <definedName name="_3LSON18" localSheetId="3">#REF!</definedName>
    <definedName name="_3LSON18">#REF!</definedName>
    <definedName name="_3LSON19" localSheetId="11">#REF!</definedName>
    <definedName name="_3LSON19" localSheetId="3">#REF!</definedName>
    <definedName name="_3LSON19">#REF!</definedName>
    <definedName name="_3MONG01" localSheetId="11">#REF!</definedName>
    <definedName name="_3MONG01" localSheetId="3">#REF!</definedName>
    <definedName name="_3MONG01">#REF!</definedName>
    <definedName name="_3NEO001" localSheetId="11">#REF!</definedName>
    <definedName name="_3NEO001" localSheetId="3">#REF!</definedName>
    <definedName name="_3NEO001">#REF!</definedName>
    <definedName name="_3NEO002" localSheetId="11">#REF!</definedName>
    <definedName name="_3NEO002" localSheetId="3">#REF!</definedName>
    <definedName name="_3NEO002">#REF!</definedName>
    <definedName name="_3PKABC1" localSheetId="11">#REF!</definedName>
    <definedName name="_3PKABC1" localSheetId="3">#REF!</definedName>
    <definedName name="_3PKABC1">#REF!</definedName>
    <definedName name="_3PKHT01" localSheetId="11">#REF!</definedName>
    <definedName name="_3PKHT01" localSheetId="3">#REF!</definedName>
    <definedName name="_3PKHT01">#REF!</definedName>
    <definedName name="_3QUARTD" localSheetId="11">#REF!</definedName>
    <definedName name="_3QUARTD" localSheetId="3">#REF!</definedName>
    <definedName name="_3QUARTD">#REF!</definedName>
    <definedName name="_3RACK31" localSheetId="11">#REF!</definedName>
    <definedName name="_3RACK31" localSheetId="3">#REF!</definedName>
    <definedName name="_3RACK31">#REF!</definedName>
    <definedName name="_3RACK41" localSheetId="11">#REF!</definedName>
    <definedName name="_3RACK41" localSheetId="3">#REF!</definedName>
    <definedName name="_3RACK41">#REF!</definedName>
    <definedName name="_3TDIA01" localSheetId="11">#REF!</definedName>
    <definedName name="_3TDIA01" localSheetId="3">#REF!</definedName>
    <definedName name="_3TDIA01">#REF!</definedName>
    <definedName name="_3TDIA02" localSheetId="11">#REF!</definedName>
    <definedName name="_3TDIA02" localSheetId="3">#REF!</definedName>
    <definedName name="_3TDIA02">#REF!</definedName>
    <definedName name="_3TRU091" localSheetId="11">#REF!</definedName>
    <definedName name="_3TRU091" localSheetId="3">#REF!</definedName>
    <definedName name="_3TRU091">#REF!</definedName>
    <definedName name="_3TRU101" localSheetId="11">#REF!</definedName>
    <definedName name="_3TRU101" localSheetId="3">#REF!</definedName>
    <definedName name="_3TRU101">#REF!</definedName>
    <definedName name="_3TRU102" localSheetId="11">#REF!</definedName>
    <definedName name="_3TRU102" localSheetId="3">#REF!</definedName>
    <definedName name="_3TRU102">#REF!</definedName>
    <definedName name="_3TRU121" localSheetId="11">#REF!</definedName>
    <definedName name="_3TRU121" localSheetId="3">#REF!</definedName>
    <definedName name="_3TRU121">#REF!</definedName>
    <definedName name="_3TRU731" localSheetId="11">#REF!</definedName>
    <definedName name="_3TRU731" localSheetId="3">#REF!</definedName>
    <definedName name="_3TRU731">#REF!</definedName>
    <definedName name="_3TRU841" localSheetId="11">#REF!</definedName>
    <definedName name="_3TRU841" localSheetId="3">#REF!</definedName>
    <definedName name="_3TRU841">#REF!</definedName>
    <definedName name="_3TRU842" localSheetId="11">#REF!</definedName>
    <definedName name="_3TRU842" localSheetId="3">#REF!</definedName>
    <definedName name="_3TRU842">#REF!</definedName>
    <definedName name="_3TRU843" localSheetId="11">#REF!</definedName>
    <definedName name="_3TRU843" localSheetId="3">#REF!</definedName>
    <definedName name="_3TRU843">#REF!</definedName>
    <definedName name="_3TU0601" localSheetId="11">#REF!</definedName>
    <definedName name="_3TU0601" localSheetId="3">#REF!</definedName>
    <definedName name="_3TU0601">#REF!</definedName>
    <definedName name="_3TU0602" localSheetId="11">#REF!</definedName>
    <definedName name="_3TU0602" localSheetId="3">#REF!</definedName>
    <definedName name="_3TU0602">#REF!</definedName>
    <definedName name="_3TU0603" localSheetId="11">#REF!</definedName>
    <definedName name="_3TU0603" localSheetId="3">#REF!</definedName>
    <definedName name="_3TU0603">#REF!</definedName>
    <definedName name="_3TU0609" localSheetId="11">#REF!</definedName>
    <definedName name="_3TU0609" localSheetId="3">#REF!</definedName>
    <definedName name="_3TU0609">#REF!</definedName>
    <definedName name="_3TU0901" localSheetId="11">#REF!</definedName>
    <definedName name="_3TU0901" localSheetId="3">#REF!</definedName>
    <definedName name="_3TU0901">#REF!</definedName>
    <definedName name="_3TU0902" localSheetId="11">#REF!</definedName>
    <definedName name="_3TU0902" localSheetId="3">#REF!</definedName>
    <definedName name="_3TU0902">#REF!</definedName>
    <definedName name="_3TU0903" localSheetId="11">#REF!</definedName>
    <definedName name="_3TU0903" localSheetId="3">#REF!</definedName>
    <definedName name="_3TU0903">#REF!</definedName>
    <definedName name="_4_B_1" localSheetId="11">#REF!</definedName>
    <definedName name="_4_B_1" localSheetId="3">#REF!</definedName>
    <definedName name="_4_B_1">#REF!</definedName>
    <definedName name="_4001a" localSheetId="11">#REF!</definedName>
    <definedName name="_4001a" localSheetId="3">#REF!</definedName>
    <definedName name="_4001a">#REF!</definedName>
    <definedName name="_4001a_20" localSheetId="11">#REF!</definedName>
    <definedName name="_4001a_20" localSheetId="3">#REF!</definedName>
    <definedName name="_4001a_20">#REF!</definedName>
    <definedName name="_4001a_28" localSheetId="11">#REF!</definedName>
    <definedName name="_4001a_28" localSheetId="3">#REF!</definedName>
    <definedName name="_4001a_28">#REF!</definedName>
    <definedName name="_4001b" localSheetId="11">#REF!</definedName>
    <definedName name="_4001b" localSheetId="3">#REF!</definedName>
    <definedName name="_4001b">#REF!</definedName>
    <definedName name="_4001b_20" localSheetId="11">#REF!</definedName>
    <definedName name="_4001b_20" localSheetId="3">#REF!</definedName>
    <definedName name="_4001b_20">#REF!</definedName>
    <definedName name="_4001b_28" localSheetId="11">#REF!</definedName>
    <definedName name="_4001b_28" localSheetId="3">#REF!</definedName>
    <definedName name="_4001b_28">#REF!</definedName>
    <definedName name="_4002a" localSheetId="11">#REF!</definedName>
    <definedName name="_4002a" localSheetId="3">#REF!</definedName>
    <definedName name="_4002a">#REF!</definedName>
    <definedName name="_4002a_20" localSheetId="11">#REF!</definedName>
    <definedName name="_4002a_20" localSheetId="3">#REF!</definedName>
    <definedName name="_4002a_20">#REF!</definedName>
    <definedName name="_4002a_28" localSheetId="11">#REF!</definedName>
    <definedName name="_4002a_28" localSheetId="3">#REF!</definedName>
    <definedName name="_4002a_28">#REF!</definedName>
    <definedName name="_4002b" localSheetId="11">#REF!</definedName>
    <definedName name="_4002b" localSheetId="3">#REF!</definedName>
    <definedName name="_4002b">#REF!</definedName>
    <definedName name="_4002b_20" localSheetId="11">#REF!</definedName>
    <definedName name="_4002b_20" localSheetId="3">#REF!</definedName>
    <definedName name="_4002b_20">#REF!</definedName>
    <definedName name="_4002b_28" localSheetId="11">#REF!</definedName>
    <definedName name="_4002b_28" localSheetId="3">#REF!</definedName>
    <definedName name="_4002b_28">#REF!</definedName>
    <definedName name="_4003a" localSheetId="11">#REF!</definedName>
    <definedName name="_4003a" localSheetId="3">#REF!</definedName>
    <definedName name="_4003a">#REF!</definedName>
    <definedName name="_4003a_20" localSheetId="11">#REF!</definedName>
    <definedName name="_4003a_20" localSheetId="3">#REF!</definedName>
    <definedName name="_4003a_20">#REF!</definedName>
    <definedName name="_4003a_28" localSheetId="11">#REF!</definedName>
    <definedName name="_4003a_28" localSheetId="3">#REF!</definedName>
    <definedName name="_4003a_28">#REF!</definedName>
    <definedName name="_4003b" localSheetId="11">#REF!</definedName>
    <definedName name="_4003b" localSheetId="3">#REF!</definedName>
    <definedName name="_4003b">#REF!</definedName>
    <definedName name="_4003b_20" localSheetId="11">#REF!</definedName>
    <definedName name="_4003b_20" localSheetId="3">#REF!</definedName>
    <definedName name="_4003b_20">#REF!</definedName>
    <definedName name="_4003b_28" localSheetId="11">#REF!</definedName>
    <definedName name="_4003b_28" localSheetId="3">#REF!</definedName>
    <definedName name="_4003b_28">#REF!</definedName>
    <definedName name="_4004" localSheetId="11">#REF!</definedName>
    <definedName name="_4004" localSheetId="3">#REF!</definedName>
    <definedName name="_4004">#REF!</definedName>
    <definedName name="_4004_20" localSheetId="11">#REF!</definedName>
    <definedName name="_4004_20" localSheetId="3">#REF!</definedName>
    <definedName name="_4004_20">#REF!</definedName>
    <definedName name="_4004_28" localSheetId="11">#REF!</definedName>
    <definedName name="_4004_28" localSheetId="3">#REF!</definedName>
    <definedName name="_4004_28">#REF!</definedName>
    <definedName name="_4005" localSheetId="11">#REF!</definedName>
    <definedName name="_4005" localSheetId="3">#REF!</definedName>
    <definedName name="_4005">#REF!</definedName>
    <definedName name="_4005_20" localSheetId="11">#REF!</definedName>
    <definedName name="_4005_20" localSheetId="3">#REF!</definedName>
    <definedName name="_4005_20">#REF!</definedName>
    <definedName name="_4005_28" localSheetId="11">#REF!</definedName>
    <definedName name="_4005_28" localSheetId="3">#REF!</definedName>
    <definedName name="_4005_28">#REF!</definedName>
    <definedName name="_4006" localSheetId="11">#REF!</definedName>
    <definedName name="_4006" localSheetId="3">#REF!</definedName>
    <definedName name="_4006">#REF!</definedName>
    <definedName name="_4006_20" localSheetId="11">#REF!</definedName>
    <definedName name="_4006_20" localSheetId="3">#REF!</definedName>
    <definedName name="_4006_20">#REF!</definedName>
    <definedName name="_4006_28" localSheetId="11">#REF!</definedName>
    <definedName name="_4006_28" localSheetId="3">#REF!</definedName>
    <definedName name="_4006_28">#REF!</definedName>
    <definedName name="_4007" localSheetId="11">#REF!</definedName>
    <definedName name="_4007" localSheetId="3">#REF!</definedName>
    <definedName name="_4007">#REF!</definedName>
    <definedName name="_4007_20" localSheetId="11">#REF!</definedName>
    <definedName name="_4007_20" localSheetId="3">#REF!</definedName>
    <definedName name="_4007_20">#REF!</definedName>
    <definedName name="_4007_28" localSheetId="11">#REF!</definedName>
    <definedName name="_4007_28" localSheetId="3">#REF!</definedName>
    <definedName name="_4007_28">#REF!</definedName>
    <definedName name="_4013" localSheetId="11">#REF!</definedName>
    <definedName name="_4013" localSheetId="3">#REF!</definedName>
    <definedName name="_4013">#REF!</definedName>
    <definedName name="_4013_20" localSheetId="11">#REF!</definedName>
    <definedName name="_4013_20" localSheetId="3">#REF!</definedName>
    <definedName name="_4013_20">#REF!</definedName>
    <definedName name="_4013_28" localSheetId="11">#REF!</definedName>
    <definedName name="_4013_28" localSheetId="3">#REF!</definedName>
    <definedName name="_4013_28">#REF!</definedName>
    <definedName name="_4041" localSheetId="11">#REF!</definedName>
    <definedName name="_4041" localSheetId="3">#REF!</definedName>
    <definedName name="_4041">#REF!</definedName>
    <definedName name="_4041_20" localSheetId="11">#REF!</definedName>
    <definedName name="_4041_20" localSheetId="3">#REF!</definedName>
    <definedName name="_4041_20">#REF!</definedName>
    <definedName name="_4041_28" localSheetId="11">#REF!</definedName>
    <definedName name="_4041_28" localSheetId="3">#REF!</definedName>
    <definedName name="_4041_28">#REF!</definedName>
    <definedName name="_4042" localSheetId="11">#REF!</definedName>
    <definedName name="_4042" localSheetId="3">#REF!</definedName>
    <definedName name="_4042">#REF!</definedName>
    <definedName name="_4042_20" localSheetId="11">#REF!</definedName>
    <definedName name="_4042_20" localSheetId="3">#REF!</definedName>
    <definedName name="_4042_20">#REF!</definedName>
    <definedName name="_4042_28" localSheetId="11">#REF!</definedName>
    <definedName name="_4042_28" localSheetId="3">#REF!</definedName>
    <definedName name="_4042_28">#REF!</definedName>
    <definedName name="_4043" localSheetId="11">#REF!</definedName>
    <definedName name="_4043" localSheetId="3">#REF!</definedName>
    <definedName name="_4043">#REF!</definedName>
    <definedName name="_4043_20" localSheetId="11">#REF!</definedName>
    <definedName name="_4043_20" localSheetId="3">#REF!</definedName>
    <definedName name="_4043_20">#REF!</definedName>
    <definedName name="_4043_28" localSheetId="11">#REF!</definedName>
    <definedName name="_4043_28" localSheetId="3">#REF!</definedName>
    <definedName name="_4043_28">#REF!</definedName>
    <definedName name="_4044" localSheetId="11">#REF!</definedName>
    <definedName name="_4044" localSheetId="3">#REF!</definedName>
    <definedName name="_4044">#REF!</definedName>
    <definedName name="_4044_20" localSheetId="11">#REF!</definedName>
    <definedName name="_4044_20" localSheetId="3">#REF!</definedName>
    <definedName name="_4044_20">#REF!</definedName>
    <definedName name="_4044_28" localSheetId="11">#REF!</definedName>
    <definedName name="_4044_28" localSheetId="3">#REF!</definedName>
    <definedName name="_4044_28">#REF!</definedName>
    <definedName name="_4051" localSheetId="11">#REF!</definedName>
    <definedName name="_4051" localSheetId="3">#REF!</definedName>
    <definedName name="_4051">#REF!</definedName>
    <definedName name="_4051_20" localSheetId="11">#REF!</definedName>
    <definedName name="_4051_20" localSheetId="3">#REF!</definedName>
    <definedName name="_4051_20">#REF!</definedName>
    <definedName name="_4051_28" localSheetId="11">#REF!</definedName>
    <definedName name="_4051_28" localSheetId="3">#REF!</definedName>
    <definedName name="_4051_28">#REF!</definedName>
    <definedName name="_4052" localSheetId="11">#REF!</definedName>
    <definedName name="_4052" localSheetId="3">#REF!</definedName>
    <definedName name="_4052">#REF!</definedName>
    <definedName name="_4052_20" localSheetId="11">#REF!</definedName>
    <definedName name="_4052_20" localSheetId="3">#REF!</definedName>
    <definedName name="_4052_20">#REF!</definedName>
    <definedName name="_4052_28" localSheetId="11">#REF!</definedName>
    <definedName name="_4052_28" localSheetId="3">#REF!</definedName>
    <definedName name="_4052_28">#REF!</definedName>
    <definedName name="_4053" localSheetId="11">#REF!</definedName>
    <definedName name="_4053" localSheetId="3">#REF!</definedName>
    <definedName name="_4053">#REF!</definedName>
    <definedName name="_4053_20" localSheetId="11">#REF!</definedName>
    <definedName name="_4053_20" localSheetId="3">#REF!</definedName>
    <definedName name="_4053_20">#REF!</definedName>
    <definedName name="_4053_28" localSheetId="11">#REF!</definedName>
    <definedName name="_4053_28" localSheetId="3">#REF!</definedName>
    <definedName name="_4053_28">#REF!</definedName>
    <definedName name="_4054" localSheetId="11">#REF!</definedName>
    <definedName name="_4054" localSheetId="3">#REF!</definedName>
    <definedName name="_4054">#REF!</definedName>
    <definedName name="_4054_20" localSheetId="11">#REF!</definedName>
    <definedName name="_4054_20" localSheetId="3">#REF!</definedName>
    <definedName name="_4054_20">#REF!</definedName>
    <definedName name="_4054_28" localSheetId="11">#REF!</definedName>
    <definedName name="_4054_28" localSheetId="3">#REF!</definedName>
    <definedName name="_4054_28">#REF!</definedName>
    <definedName name="_4055" localSheetId="11">#REF!</definedName>
    <definedName name="_4055" localSheetId="3">#REF!</definedName>
    <definedName name="_4055">#REF!</definedName>
    <definedName name="_4055_20" localSheetId="11">#REF!</definedName>
    <definedName name="_4055_20" localSheetId="3">#REF!</definedName>
    <definedName name="_4055_20">#REF!</definedName>
    <definedName name="_4055_28" localSheetId="11">#REF!</definedName>
    <definedName name="_4055_28" localSheetId="3">#REF!</definedName>
    <definedName name="_4055_28">#REF!</definedName>
    <definedName name="_4056" localSheetId="11">#REF!</definedName>
    <definedName name="_4056" localSheetId="3">#REF!</definedName>
    <definedName name="_4056">#REF!</definedName>
    <definedName name="_4056_20" localSheetId="11">#REF!</definedName>
    <definedName name="_4056_20" localSheetId="3">#REF!</definedName>
    <definedName name="_4056_20">#REF!</definedName>
    <definedName name="_4056_28" localSheetId="11">#REF!</definedName>
    <definedName name="_4056_28" localSheetId="3">#REF!</definedName>
    <definedName name="_4056_28">#REF!</definedName>
    <definedName name="_4057" localSheetId="11">#REF!</definedName>
    <definedName name="_4057" localSheetId="3">#REF!</definedName>
    <definedName name="_4057">#REF!</definedName>
    <definedName name="_4057_20" localSheetId="11">#REF!</definedName>
    <definedName name="_4057_20" localSheetId="3">#REF!</definedName>
    <definedName name="_4057_20">#REF!</definedName>
    <definedName name="_4057_28" localSheetId="11">#REF!</definedName>
    <definedName name="_4057_28" localSheetId="3">#REF!</definedName>
    <definedName name="_4057_28">#REF!</definedName>
    <definedName name="_4061" localSheetId="11">#REF!</definedName>
    <definedName name="_4061" localSheetId="3">#REF!</definedName>
    <definedName name="_4061">#REF!</definedName>
    <definedName name="_4061_20" localSheetId="11">#REF!</definedName>
    <definedName name="_4061_20" localSheetId="3">#REF!</definedName>
    <definedName name="_4061_20">#REF!</definedName>
    <definedName name="_4061_28" localSheetId="11">#REF!</definedName>
    <definedName name="_4061_28" localSheetId="3">#REF!</definedName>
    <definedName name="_4061_28">#REF!</definedName>
    <definedName name="_4062" localSheetId="11">#REF!</definedName>
    <definedName name="_4062" localSheetId="3">#REF!</definedName>
    <definedName name="_4062">#REF!</definedName>
    <definedName name="_4062_20" localSheetId="11">#REF!</definedName>
    <definedName name="_4062_20" localSheetId="3">#REF!</definedName>
    <definedName name="_4062_20">#REF!</definedName>
    <definedName name="_4062_28" localSheetId="11">#REF!</definedName>
    <definedName name="_4062_28" localSheetId="3">#REF!</definedName>
    <definedName name="_4062_28">#REF!</definedName>
    <definedName name="_4063" localSheetId="11">#REF!</definedName>
    <definedName name="_4063" localSheetId="3">#REF!</definedName>
    <definedName name="_4063">#REF!</definedName>
    <definedName name="_4063_20" localSheetId="11">#REF!</definedName>
    <definedName name="_4063_20" localSheetId="3">#REF!</definedName>
    <definedName name="_4063_20">#REF!</definedName>
    <definedName name="_4063_28" localSheetId="11">#REF!</definedName>
    <definedName name="_4063_28" localSheetId="3">#REF!</definedName>
    <definedName name="_4063_28">#REF!</definedName>
    <definedName name="_4064" localSheetId="11">#REF!</definedName>
    <definedName name="_4064" localSheetId="3">#REF!</definedName>
    <definedName name="_4064">#REF!</definedName>
    <definedName name="_4064_20" localSheetId="11">#REF!</definedName>
    <definedName name="_4064_20" localSheetId="3">#REF!</definedName>
    <definedName name="_4064_20">#REF!</definedName>
    <definedName name="_4064_28" localSheetId="11">#REF!</definedName>
    <definedName name="_4064_28" localSheetId="3">#REF!</definedName>
    <definedName name="_4064_28">#REF!</definedName>
    <definedName name="_4065" localSheetId="11">#REF!</definedName>
    <definedName name="_4065" localSheetId="3">#REF!</definedName>
    <definedName name="_4065">#REF!</definedName>
    <definedName name="_4065_20" localSheetId="11">#REF!</definedName>
    <definedName name="_4065_20" localSheetId="3">#REF!</definedName>
    <definedName name="_4065_20">#REF!</definedName>
    <definedName name="_4065_28" localSheetId="11">#REF!</definedName>
    <definedName name="_4065_28" localSheetId="3">#REF!</definedName>
    <definedName name="_4065_28">#REF!</definedName>
    <definedName name="_4066" localSheetId="11">#REF!</definedName>
    <definedName name="_4066" localSheetId="3">#REF!</definedName>
    <definedName name="_4066">#REF!</definedName>
    <definedName name="_4066_20" localSheetId="11">#REF!</definedName>
    <definedName name="_4066_20" localSheetId="3">#REF!</definedName>
    <definedName name="_4066_20">#REF!</definedName>
    <definedName name="_4066_28" localSheetId="11">#REF!</definedName>
    <definedName name="_4066_28" localSheetId="3">#REF!</definedName>
    <definedName name="_4066_28">#REF!</definedName>
    <definedName name="_4071" localSheetId="11">#REF!</definedName>
    <definedName name="_4071" localSheetId="3">#REF!</definedName>
    <definedName name="_4071">#REF!</definedName>
    <definedName name="_4071_20" localSheetId="11">#REF!</definedName>
    <definedName name="_4071_20" localSheetId="3">#REF!</definedName>
    <definedName name="_4071_20">#REF!</definedName>
    <definedName name="_4071_28" localSheetId="11">#REF!</definedName>
    <definedName name="_4071_28" localSheetId="3">#REF!</definedName>
    <definedName name="_4071_28">#REF!</definedName>
    <definedName name="_4072" localSheetId="11">#REF!</definedName>
    <definedName name="_4072" localSheetId="3">#REF!</definedName>
    <definedName name="_4072">#REF!</definedName>
    <definedName name="_4072_20" localSheetId="11">#REF!</definedName>
    <definedName name="_4072_20" localSheetId="3">#REF!</definedName>
    <definedName name="_4072_20">#REF!</definedName>
    <definedName name="_4072_28" localSheetId="11">#REF!</definedName>
    <definedName name="_4072_28" localSheetId="3">#REF!</definedName>
    <definedName name="_4072_28">#REF!</definedName>
    <definedName name="_4073" localSheetId="11">#REF!</definedName>
    <definedName name="_4073" localSheetId="3">#REF!</definedName>
    <definedName name="_4073">#REF!</definedName>
    <definedName name="_4073_20" localSheetId="11">#REF!</definedName>
    <definedName name="_4073_20" localSheetId="3">#REF!</definedName>
    <definedName name="_4073_20">#REF!</definedName>
    <definedName name="_4073_28" localSheetId="11">#REF!</definedName>
    <definedName name="_4073_28" localSheetId="3">#REF!</definedName>
    <definedName name="_4073_28">#REF!</definedName>
    <definedName name="_4074" localSheetId="11">#REF!</definedName>
    <definedName name="_4074" localSheetId="3">#REF!</definedName>
    <definedName name="_4074">#REF!</definedName>
    <definedName name="_4074_20" localSheetId="11">#REF!</definedName>
    <definedName name="_4074_20" localSheetId="3">#REF!</definedName>
    <definedName name="_4074_20">#REF!</definedName>
    <definedName name="_4074_28" localSheetId="11">#REF!</definedName>
    <definedName name="_4074_28" localSheetId="3">#REF!</definedName>
    <definedName name="_4074_28">#REF!</definedName>
    <definedName name="_4075" localSheetId="11">#REF!</definedName>
    <definedName name="_4075" localSheetId="3">#REF!</definedName>
    <definedName name="_4075">#REF!</definedName>
    <definedName name="_4075_20" localSheetId="11">#REF!</definedName>
    <definedName name="_4075_20" localSheetId="3">#REF!</definedName>
    <definedName name="_4075_20">#REF!</definedName>
    <definedName name="_4075_28" localSheetId="11">#REF!</definedName>
    <definedName name="_4075_28" localSheetId="3">#REF!</definedName>
    <definedName name="_4075_28">#REF!</definedName>
    <definedName name="_4076" localSheetId="11">#REF!</definedName>
    <definedName name="_4076" localSheetId="3">#REF!</definedName>
    <definedName name="_4076">#REF!</definedName>
    <definedName name="_4076_20" localSheetId="11">#REF!</definedName>
    <definedName name="_4076_20" localSheetId="3">#REF!</definedName>
    <definedName name="_4076_20">#REF!</definedName>
    <definedName name="_4076_28" localSheetId="11">#REF!</definedName>
    <definedName name="_4076_28" localSheetId="3">#REF!</definedName>
    <definedName name="_4076_28">#REF!</definedName>
    <definedName name="_40Excel_BuiltIn_Criteria_28_1" localSheetId="11">#REF!</definedName>
    <definedName name="_40Excel_BuiltIn_Criteria_28_1" localSheetId="3">#REF!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#REF!</definedName>
    <definedName name="_43Excel_BuiltIn_Extract_1" localSheetId="11">#REF!</definedName>
    <definedName name="_43Excel_BuiltIn_Extract_1" localSheetId="3">#REF!</definedName>
    <definedName name="_43Excel_BuiltIn_Extract_1">#REF!</definedName>
    <definedName name="_44Excel_BuiltIn_Extract_28_1" localSheetId="11">#REF!</definedName>
    <definedName name="_44Excel_BuiltIn_Extract_28_1" localSheetId="3">#REF!</definedName>
    <definedName name="_44Excel_BuiltIn_Extract_28_1">#REF!</definedName>
    <definedName name="_45Excel_BuiltIn_Print_Area_1" localSheetId="11">#REF!</definedName>
    <definedName name="_45Excel_BuiltIn_Print_Area_1" localSheetId="3">#REF!</definedName>
    <definedName name="_45Excel_BuiltIn_Print_Area_1">#REF!</definedName>
    <definedName name="_46Excel_BuiltIn_Print_Titles_1">NA()</definedName>
    <definedName name="_47s_1_1" localSheetId="11">#REF!</definedName>
    <definedName name="_47s_1_1" localSheetId="3">#REF!</definedName>
    <definedName name="_47s_1_1">#REF!</definedName>
    <definedName name="_48V_1_1" localSheetId="11">#REF!</definedName>
    <definedName name="_48V_1_1" localSheetId="3">#REF!</definedName>
    <definedName name="_48V_1_1">#REF!</definedName>
    <definedName name="_49V_2_1" localSheetId="11">#REF!</definedName>
    <definedName name="_49V_2_1" localSheetId="3">#REF!</definedName>
    <definedName name="_49V_2_1">#REF!</definedName>
    <definedName name="_4CDTT01" localSheetId="11">#REF!</definedName>
    <definedName name="_4CDTT01" localSheetId="3">#REF!</definedName>
    <definedName name="_4CDTT01">#REF!</definedName>
    <definedName name="_4CNT050" localSheetId="11">#REF!</definedName>
    <definedName name="_4CNT050" localSheetId="3">#REF!</definedName>
    <definedName name="_4CNT050">#REF!</definedName>
    <definedName name="_4CNT095" localSheetId="11">#REF!</definedName>
    <definedName name="_4CNT095" localSheetId="3">#REF!</definedName>
    <definedName name="_4CNT095">#REF!</definedName>
    <definedName name="_4CNT150" localSheetId="11">#REF!</definedName>
    <definedName name="_4CNT150" localSheetId="3">#REF!</definedName>
    <definedName name="_4CNT150">#REF!</definedName>
    <definedName name="_4CNT240" localSheetId="11">#REF!</definedName>
    <definedName name="_4CNT240" localSheetId="3">#REF!</definedName>
    <definedName name="_4CNT240">#REF!</definedName>
    <definedName name="_4CTL050" localSheetId="11">#REF!</definedName>
    <definedName name="_4CTL050" localSheetId="3">#REF!</definedName>
    <definedName name="_4CTL050">#REF!</definedName>
    <definedName name="_4CTL095" localSheetId="11">#REF!</definedName>
    <definedName name="_4CTL095" localSheetId="3">#REF!</definedName>
    <definedName name="_4CTL095">#REF!</definedName>
    <definedName name="_4CTL150" localSheetId="11">#REF!</definedName>
    <definedName name="_4CTL150" localSheetId="3">#REF!</definedName>
    <definedName name="_4CTL150">#REF!</definedName>
    <definedName name="_4CTL240" localSheetId="11">#REF!</definedName>
    <definedName name="_4CTL240" localSheetId="3">#REF!</definedName>
    <definedName name="_4CTL240">#REF!</definedName>
    <definedName name="_4ED2062" localSheetId="11">#REF!</definedName>
    <definedName name="_4ED2062" localSheetId="3">#REF!</definedName>
    <definedName name="_4ED2062">#REF!</definedName>
    <definedName name="_4ED2063" localSheetId="11">#REF!</definedName>
    <definedName name="_4ED2063" localSheetId="3">#REF!</definedName>
    <definedName name="_4ED2063">#REF!</definedName>
    <definedName name="_4ED2064" localSheetId="11">#REF!</definedName>
    <definedName name="_4ED2064" localSheetId="3">#REF!</definedName>
    <definedName name="_4ED2064">#REF!</definedName>
    <definedName name="_4FCO100" localSheetId="11">#REF!</definedName>
    <definedName name="_4FCO100" localSheetId="3">#REF!</definedName>
    <definedName name="_4FCO100">#REF!</definedName>
    <definedName name="_4FCO101" localSheetId="11">#REF!</definedName>
    <definedName name="_4FCO101" localSheetId="3">#REF!</definedName>
    <definedName name="_4FCO101">#REF!</definedName>
    <definedName name="_4GIA101" localSheetId="11">#REF!</definedName>
    <definedName name="_4GIA101" localSheetId="3">#REF!</definedName>
    <definedName name="_4GIA101">#REF!</definedName>
    <definedName name="_4GOIC01" localSheetId="11">#REF!</definedName>
    <definedName name="_4GOIC01" localSheetId="3">#REF!</definedName>
    <definedName name="_4GOIC01">#REF!</definedName>
    <definedName name="_4HDCTT1" localSheetId="11">#REF!</definedName>
    <definedName name="_4HDCTT1" localSheetId="3">#REF!</definedName>
    <definedName name="_4HDCTT1">#REF!</definedName>
    <definedName name="_4HDCTT2" localSheetId="11">#REF!</definedName>
    <definedName name="_4HDCTT2" localSheetId="3">#REF!</definedName>
    <definedName name="_4HDCTT2">#REF!</definedName>
    <definedName name="_4HDCTT3" localSheetId="11">#REF!</definedName>
    <definedName name="_4HDCTT3" localSheetId="3">#REF!</definedName>
    <definedName name="_4HDCTT3">#REF!</definedName>
    <definedName name="_4HDCTT4" localSheetId="11">#REF!</definedName>
    <definedName name="_4HDCTT4" localSheetId="3">#REF!</definedName>
    <definedName name="_4HDCTT4">#REF!</definedName>
    <definedName name="_4HNCTT1" localSheetId="11">#REF!</definedName>
    <definedName name="_4HNCTT1" localSheetId="3">#REF!</definedName>
    <definedName name="_4HNCTT1">#REF!</definedName>
    <definedName name="_4HNCTT2" localSheetId="11">#REF!</definedName>
    <definedName name="_4HNCTT2" localSheetId="3">#REF!</definedName>
    <definedName name="_4HNCTT2">#REF!</definedName>
    <definedName name="_4HNCTT3" localSheetId="11">#REF!</definedName>
    <definedName name="_4HNCTT3" localSheetId="3">#REF!</definedName>
    <definedName name="_4HNCTT3">#REF!</definedName>
    <definedName name="_4HNCTT4" localSheetId="11">#REF!</definedName>
    <definedName name="_4HNCTT4" localSheetId="3">#REF!</definedName>
    <definedName name="_4HNCTT4">#REF!</definedName>
    <definedName name="_4KEPC01" localSheetId="11">#REF!</definedName>
    <definedName name="_4KEPC01" localSheetId="3">#REF!</definedName>
    <definedName name="_4KEPC01">#REF!</definedName>
    <definedName name="_4LBCO01" localSheetId="11">#REF!</definedName>
    <definedName name="_4LBCO01" localSheetId="3">#REF!</definedName>
    <definedName name="_4LBCO01">#REF!</definedName>
    <definedName name="_4OSLCTT" localSheetId="11">#REF!</definedName>
    <definedName name="_4OSLCTT" localSheetId="3">#REF!</definedName>
    <definedName name="_4OSLCTT">#REF!</definedName>
    <definedName name="_5_d_1">NA()</definedName>
    <definedName name="_5001" localSheetId="11">#REF!</definedName>
    <definedName name="_5001" localSheetId="3">#REF!</definedName>
    <definedName name="_5001">#REF!</definedName>
    <definedName name="_5001_20" localSheetId="11">#REF!</definedName>
    <definedName name="_5001_20" localSheetId="3">#REF!</definedName>
    <definedName name="_5001_20">#REF!</definedName>
    <definedName name="_5001_28" localSheetId="11">#REF!</definedName>
    <definedName name="_5001_28" localSheetId="3">#REF!</definedName>
    <definedName name="_5001_28">#REF!</definedName>
    <definedName name="_50010a" localSheetId="11">#REF!</definedName>
    <definedName name="_50010a" localSheetId="3">#REF!</definedName>
    <definedName name="_50010a">#REF!</definedName>
    <definedName name="_50010a_20" localSheetId="11">#REF!</definedName>
    <definedName name="_50010a_20" localSheetId="3">#REF!</definedName>
    <definedName name="_50010a_20">#REF!</definedName>
    <definedName name="_50010a_28" localSheetId="11">#REF!</definedName>
    <definedName name="_50010a_28" localSheetId="3">#REF!</definedName>
    <definedName name="_50010a_28">#REF!</definedName>
    <definedName name="_50010b" localSheetId="11">#REF!</definedName>
    <definedName name="_50010b" localSheetId="3">#REF!</definedName>
    <definedName name="_50010b">#REF!</definedName>
    <definedName name="_50010b_20" localSheetId="11">#REF!</definedName>
    <definedName name="_50010b_20" localSheetId="3">#REF!</definedName>
    <definedName name="_50010b_20">#REF!</definedName>
    <definedName name="_50010b_28" localSheetId="11">#REF!</definedName>
    <definedName name="_50010b_28" localSheetId="3">#REF!</definedName>
    <definedName name="_50010b_28">#REF!</definedName>
    <definedName name="_50011a" localSheetId="11">#REF!</definedName>
    <definedName name="_50011a" localSheetId="3">#REF!</definedName>
    <definedName name="_50011a">#REF!</definedName>
    <definedName name="_50011a_20" localSheetId="11">#REF!</definedName>
    <definedName name="_50011a_20" localSheetId="3">#REF!</definedName>
    <definedName name="_50011a_20">#REF!</definedName>
    <definedName name="_50011a_28" localSheetId="11">#REF!</definedName>
    <definedName name="_50011a_28" localSheetId="3">#REF!</definedName>
    <definedName name="_50011a_28">#REF!</definedName>
    <definedName name="_50011b" localSheetId="11">#REF!</definedName>
    <definedName name="_50011b" localSheetId="3">#REF!</definedName>
    <definedName name="_50011b">#REF!</definedName>
    <definedName name="_50011b_20" localSheetId="11">#REF!</definedName>
    <definedName name="_50011b_20" localSheetId="3">#REF!</definedName>
    <definedName name="_50011b_20">#REF!</definedName>
    <definedName name="_50011b_28" localSheetId="11">#REF!</definedName>
    <definedName name="_50011b_28" localSheetId="3">#REF!</definedName>
    <definedName name="_50011b_28">#REF!</definedName>
    <definedName name="_50011c" localSheetId="11">#REF!</definedName>
    <definedName name="_50011c" localSheetId="3">#REF!</definedName>
    <definedName name="_50011c">#REF!</definedName>
    <definedName name="_50011c_20" localSheetId="11">#REF!</definedName>
    <definedName name="_50011c_20" localSheetId="3">#REF!</definedName>
    <definedName name="_50011c_20">#REF!</definedName>
    <definedName name="_50011c_28" localSheetId="11">#REF!</definedName>
    <definedName name="_50011c_28" localSheetId="3">#REF!</definedName>
    <definedName name="_50011c_28">#REF!</definedName>
    <definedName name="_5002" localSheetId="11">#REF!</definedName>
    <definedName name="_5002" localSheetId="3">#REF!</definedName>
    <definedName name="_5002">#REF!</definedName>
    <definedName name="_5002_20" localSheetId="11">#REF!</definedName>
    <definedName name="_5002_20" localSheetId="3">#REF!</definedName>
    <definedName name="_5002_20">#REF!</definedName>
    <definedName name="_5002_28" localSheetId="11">#REF!</definedName>
    <definedName name="_5002_28" localSheetId="3">#REF!</definedName>
    <definedName name="_5002_28">#REF!</definedName>
    <definedName name="_5003a" localSheetId="11">#REF!</definedName>
    <definedName name="_5003a" localSheetId="3">#REF!</definedName>
    <definedName name="_5003a">#REF!</definedName>
    <definedName name="_5003a_20" localSheetId="11">#REF!</definedName>
    <definedName name="_5003a_20" localSheetId="3">#REF!</definedName>
    <definedName name="_5003a_20">#REF!</definedName>
    <definedName name="_5003a_28" localSheetId="11">#REF!</definedName>
    <definedName name="_5003a_28" localSheetId="3">#REF!</definedName>
    <definedName name="_5003a_28">#REF!</definedName>
    <definedName name="_5003b" localSheetId="11">#REF!</definedName>
    <definedName name="_5003b" localSheetId="3">#REF!</definedName>
    <definedName name="_5003b">#REF!</definedName>
    <definedName name="_5003b_20" localSheetId="11">#REF!</definedName>
    <definedName name="_5003b_20" localSheetId="3">#REF!</definedName>
    <definedName name="_5003b_20">#REF!</definedName>
    <definedName name="_5003b_28" localSheetId="11">#REF!</definedName>
    <definedName name="_5003b_28" localSheetId="3">#REF!</definedName>
    <definedName name="_5003b_28">#REF!</definedName>
    <definedName name="_5004a" localSheetId="11">#REF!</definedName>
    <definedName name="_5004a" localSheetId="3">#REF!</definedName>
    <definedName name="_5004a">#REF!</definedName>
    <definedName name="_5004a_20" localSheetId="11">#REF!</definedName>
    <definedName name="_5004a_20" localSheetId="3">#REF!</definedName>
    <definedName name="_5004a_20">#REF!</definedName>
    <definedName name="_5004a_28" localSheetId="11">#REF!</definedName>
    <definedName name="_5004a_28" localSheetId="3">#REF!</definedName>
    <definedName name="_5004a_28">#REF!</definedName>
    <definedName name="_5004b" localSheetId="11">#REF!</definedName>
    <definedName name="_5004b" localSheetId="3">#REF!</definedName>
    <definedName name="_5004b">#REF!</definedName>
    <definedName name="_5004b_20" localSheetId="11">#REF!</definedName>
    <definedName name="_5004b_20" localSheetId="3">#REF!</definedName>
    <definedName name="_5004b_20">#REF!</definedName>
    <definedName name="_5004b_28" localSheetId="11">#REF!</definedName>
    <definedName name="_5004b_28" localSheetId="3">#REF!</definedName>
    <definedName name="_5004b_28">#REF!</definedName>
    <definedName name="_5004c" localSheetId="11">#REF!</definedName>
    <definedName name="_5004c" localSheetId="3">#REF!</definedName>
    <definedName name="_5004c">#REF!</definedName>
    <definedName name="_5004c_20" localSheetId="11">#REF!</definedName>
    <definedName name="_5004c_20" localSheetId="3">#REF!</definedName>
    <definedName name="_5004c_20">#REF!</definedName>
    <definedName name="_5004c_28" localSheetId="11">#REF!</definedName>
    <definedName name="_5004c_28" localSheetId="3">#REF!</definedName>
    <definedName name="_5004c_28">#REF!</definedName>
    <definedName name="_5004d" localSheetId="11">#REF!</definedName>
    <definedName name="_5004d" localSheetId="3">#REF!</definedName>
    <definedName name="_5004d">#REF!</definedName>
    <definedName name="_5004d_20" localSheetId="11">#REF!</definedName>
    <definedName name="_5004d_20" localSheetId="3">#REF!</definedName>
    <definedName name="_5004d_20">#REF!</definedName>
    <definedName name="_5004d_28" localSheetId="11">#REF!</definedName>
    <definedName name="_5004d_28" localSheetId="3">#REF!</definedName>
    <definedName name="_5004d_28">#REF!</definedName>
    <definedName name="_5004e" localSheetId="11">#REF!</definedName>
    <definedName name="_5004e" localSheetId="3">#REF!</definedName>
    <definedName name="_5004e">#REF!</definedName>
    <definedName name="_5004e_20" localSheetId="11">#REF!</definedName>
    <definedName name="_5004e_20" localSheetId="3">#REF!</definedName>
    <definedName name="_5004e_20">#REF!</definedName>
    <definedName name="_5004e_28" localSheetId="11">#REF!</definedName>
    <definedName name="_5004e_28" localSheetId="3">#REF!</definedName>
    <definedName name="_5004e_28">#REF!</definedName>
    <definedName name="_5004f" localSheetId="11">#REF!</definedName>
    <definedName name="_5004f" localSheetId="3">#REF!</definedName>
    <definedName name="_5004f">#REF!</definedName>
    <definedName name="_5004f_20" localSheetId="11">#REF!</definedName>
    <definedName name="_5004f_20" localSheetId="3">#REF!</definedName>
    <definedName name="_5004f_20">#REF!</definedName>
    <definedName name="_5004f_28" localSheetId="11">#REF!</definedName>
    <definedName name="_5004f_28" localSheetId="3">#REF!</definedName>
    <definedName name="_5004f_28">#REF!</definedName>
    <definedName name="_5004g" localSheetId="11">#REF!</definedName>
    <definedName name="_5004g" localSheetId="3">#REF!</definedName>
    <definedName name="_5004g">#REF!</definedName>
    <definedName name="_5004g_20" localSheetId="11">#REF!</definedName>
    <definedName name="_5004g_20" localSheetId="3">#REF!</definedName>
    <definedName name="_5004g_20">#REF!</definedName>
    <definedName name="_5004g_28" localSheetId="11">#REF!</definedName>
    <definedName name="_5004g_28" localSheetId="3">#REF!</definedName>
    <definedName name="_5004g_28">#REF!</definedName>
    <definedName name="_5005a" localSheetId="11">#REF!</definedName>
    <definedName name="_5005a" localSheetId="3">#REF!</definedName>
    <definedName name="_5005a">#REF!</definedName>
    <definedName name="_5005a_20" localSheetId="11">#REF!</definedName>
    <definedName name="_5005a_20" localSheetId="3">#REF!</definedName>
    <definedName name="_5005a_20">#REF!</definedName>
    <definedName name="_5005a_28" localSheetId="11">#REF!</definedName>
    <definedName name="_5005a_28" localSheetId="3">#REF!</definedName>
    <definedName name="_5005a_28">#REF!</definedName>
    <definedName name="_5005b" localSheetId="11">#REF!</definedName>
    <definedName name="_5005b" localSheetId="3">#REF!</definedName>
    <definedName name="_5005b">#REF!</definedName>
    <definedName name="_5005b_20" localSheetId="11">#REF!</definedName>
    <definedName name="_5005b_20" localSheetId="3">#REF!</definedName>
    <definedName name="_5005b_20">#REF!</definedName>
    <definedName name="_5005b_28" localSheetId="11">#REF!</definedName>
    <definedName name="_5005b_28" localSheetId="3">#REF!</definedName>
    <definedName name="_5005b_28">#REF!</definedName>
    <definedName name="_5005c" localSheetId="11">#REF!</definedName>
    <definedName name="_5005c" localSheetId="3">#REF!</definedName>
    <definedName name="_5005c">#REF!</definedName>
    <definedName name="_5005c_20" localSheetId="11">#REF!</definedName>
    <definedName name="_5005c_20" localSheetId="3">#REF!</definedName>
    <definedName name="_5005c_20">#REF!</definedName>
    <definedName name="_5005c_28" localSheetId="11">#REF!</definedName>
    <definedName name="_5005c_28" localSheetId="3">#REF!</definedName>
    <definedName name="_5005c_28">#REF!</definedName>
    <definedName name="_5006" localSheetId="11">#REF!</definedName>
    <definedName name="_5006" localSheetId="3">#REF!</definedName>
    <definedName name="_5006">#REF!</definedName>
    <definedName name="_5006_20" localSheetId="11">#REF!</definedName>
    <definedName name="_5006_20" localSheetId="3">#REF!</definedName>
    <definedName name="_5006_20">#REF!</definedName>
    <definedName name="_5006_28" localSheetId="11">#REF!</definedName>
    <definedName name="_5006_28" localSheetId="3">#REF!</definedName>
    <definedName name="_5006_28">#REF!</definedName>
    <definedName name="_5007" localSheetId="11">#REF!</definedName>
    <definedName name="_5007" localSheetId="3">#REF!</definedName>
    <definedName name="_5007">#REF!</definedName>
    <definedName name="_5007_20" localSheetId="11">#REF!</definedName>
    <definedName name="_5007_20" localSheetId="3">#REF!</definedName>
    <definedName name="_5007_20">#REF!</definedName>
    <definedName name="_5007_28" localSheetId="11">#REF!</definedName>
    <definedName name="_5007_28" localSheetId="3">#REF!</definedName>
    <definedName name="_5007_28">#REF!</definedName>
    <definedName name="_5008a" localSheetId="11">#REF!</definedName>
    <definedName name="_5008a" localSheetId="3">#REF!</definedName>
    <definedName name="_5008a">#REF!</definedName>
    <definedName name="_5008a_20" localSheetId="11">#REF!</definedName>
    <definedName name="_5008a_20" localSheetId="3">#REF!</definedName>
    <definedName name="_5008a_20">#REF!</definedName>
    <definedName name="_5008a_28" localSheetId="11">#REF!</definedName>
    <definedName name="_5008a_28" localSheetId="3">#REF!</definedName>
    <definedName name="_5008a_28">#REF!</definedName>
    <definedName name="_5008b" localSheetId="11">#REF!</definedName>
    <definedName name="_5008b" localSheetId="3">#REF!</definedName>
    <definedName name="_5008b">#REF!</definedName>
    <definedName name="_5008b_20" localSheetId="11">#REF!</definedName>
    <definedName name="_5008b_20" localSheetId="3">#REF!</definedName>
    <definedName name="_5008b_20">#REF!</definedName>
    <definedName name="_5008b_28" localSheetId="11">#REF!</definedName>
    <definedName name="_5008b_28" localSheetId="3">#REF!</definedName>
    <definedName name="_5008b_28">#REF!</definedName>
    <definedName name="_5009" localSheetId="11">#REF!</definedName>
    <definedName name="_5009" localSheetId="3">#REF!</definedName>
    <definedName name="_5009">#REF!</definedName>
    <definedName name="_5009_20" localSheetId="11">#REF!</definedName>
    <definedName name="_5009_20" localSheetId="3">#REF!</definedName>
    <definedName name="_5009_20">#REF!</definedName>
    <definedName name="_5009_28" localSheetId="11">#REF!</definedName>
    <definedName name="_5009_28" localSheetId="3">#REF!</definedName>
    <definedName name="_5009_28">#REF!</definedName>
    <definedName name="_5021" localSheetId="11">#REF!</definedName>
    <definedName name="_5021" localSheetId="3">#REF!</definedName>
    <definedName name="_5021">#REF!</definedName>
    <definedName name="_5021_20" localSheetId="11">#REF!</definedName>
    <definedName name="_5021_20" localSheetId="3">#REF!</definedName>
    <definedName name="_5021_20">#REF!</definedName>
    <definedName name="_5021_28" localSheetId="11">#REF!</definedName>
    <definedName name="_5021_28" localSheetId="3">#REF!</definedName>
    <definedName name="_5021_28">#REF!</definedName>
    <definedName name="_5022" localSheetId="11">#REF!</definedName>
    <definedName name="_5022" localSheetId="3">#REF!</definedName>
    <definedName name="_5022">#REF!</definedName>
    <definedName name="_5022_20" localSheetId="11">#REF!</definedName>
    <definedName name="_5022_20" localSheetId="3">#REF!</definedName>
    <definedName name="_5022_20">#REF!</definedName>
    <definedName name="_5022_28" localSheetId="11">#REF!</definedName>
    <definedName name="_5022_28" localSheetId="3">#REF!</definedName>
    <definedName name="_5022_28">#REF!</definedName>
    <definedName name="_5023" localSheetId="11">#REF!</definedName>
    <definedName name="_5023" localSheetId="3">#REF!</definedName>
    <definedName name="_5023">#REF!</definedName>
    <definedName name="_5023_20" localSheetId="11">#REF!</definedName>
    <definedName name="_5023_20" localSheetId="3">#REF!</definedName>
    <definedName name="_5023_20">#REF!</definedName>
    <definedName name="_5023_28" localSheetId="11">#REF!</definedName>
    <definedName name="_5023_28" localSheetId="3">#REF!</definedName>
    <definedName name="_5023_28">#REF!</definedName>
    <definedName name="_5041" localSheetId="11">#REF!</definedName>
    <definedName name="_5041" localSheetId="3">#REF!</definedName>
    <definedName name="_5041">#REF!</definedName>
    <definedName name="_5041_20" localSheetId="11">#REF!</definedName>
    <definedName name="_5041_20" localSheetId="3">#REF!</definedName>
    <definedName name="_5041_20">#REF!</definedName>
    <definedName name="_5041_28" localSheetId="11">#REF!</definedName>
    <definedName name="_5041_28" localSheetId="3">#REF!</definedName>
    <definedName name="_5041_28">#REF!</definedName>
    <definedName name="_5045" localSheetId="11">#REF!</definedName>
    <definedName name="_5045" localSheetId="3">#REF!</definedName>
    <definedName name="_5045">#REF!</definedName>
    <definedName name="_5045_20" localSheetId="11">#REF!</definedName>
    <definedName name="_5045_20" localSheetId="3">#REF!</definedName>
    <definedName name="_5045_20">#REF!</definedName>
    <definedName name="_5045_28" localSheetId="11">#REF!</definedName>
    <definedName name="_5045_28" localSheetId="3">#REF!</definedName>
    <definedName name="_5045_28">#REF!</definedName>
    <definedName name="_505" localSheetId="11">#REF!</definedName>
    <definedName name="_505" localSheetId="3">#REF!</definedName>
    <definedName name="_505">#REF!</definedName>
    <definedName name="_505_20" localSheetId="11">#REF!</definedName>
    <definedName name="_505_20" localSheetId="3">#REF!</definedName>
    <definedName name="_505_20">#REF!</definedName>
    <definedName name="_505_28" localSheetId="11">#REF!</definedName>
    <definedName name="_505_28" localSheetId="3">#REF!</definedName>
    <definedName name="_505_28">#REF!</definedName>
    <definedName name="_506" localSheetId="11">#REF!</definedName>
    <definedName name="_506" localSheetId="3">#REF!</definedName>
    <definedName name="_506">#REF!</definedName>
    <definedName name="_506_20" localSheetId="11">#REF!</definedName>
    <definedName name="_506_20" localSheetId="3">#REF!</definedName>
    <definedName name="_506_20">#REF!</definedName>
    <definedName name="_506_28" localSheetId="11">#REF!</definedName>
    <definedName name="_506_28" localSheetId="3">#REF!</definedName>
    <definedName name="_506_28">#REF!</definedName>
    <definedName name="_5081" localSheetId="11">#REF!</definedName>
    <definedName name="_5081" localSheetId="3">#REF!</definedName>
    <definedName name="_5081">#REF!</definedName>
    <definedName name="_5081_20" localSheetId="11">#REF!</definedName>
    <definedName name="_5081_20" localSheetId="3">#REF!</definedName>
    <definedName name="_5081_20">#REF!</definedName>
    <definedName name="_5081_28" localSheetId="11">#REF!</definedName>
    <definedName name="_5081_28" localSheetId="3">#REF!</definedName>
    <definedName name="_5081_28">#REF!</definedName>
    <definedName name="_5082" localSheetId="11">#REF!</definedName>
    <definedName name="_5082" localSheetId="3">#REF!</definedName>
    <definedName name="_5082">#REF!</definedName>
    <definedName name="_5082_20" localSheetId="11">#REF!</definedName>
    <definedName name="_5082_20" localSheetId="3">#REF!</definedName>
    <definedName name="_5082_20">#REF!</definedName>
    <definedName name="_5082_28" localSheetId="11">#REF!</definedName>
    <definedName name="_5082_28" localSheetId="3">#REF!</definedName>
    <definedName name="_5082_28">#REF!</definedName>
    <definedName name="_5CNHT95" localSheetId="11">#REF!</definedName>
    <definedName name="_5CNHT95" localSheetId="3">#REF!</definedName>
    <definedName name="_5CNHT95">#REF!</definedName>
    <definedName name="_5GOIC01" localSheetId="11">#REF!</definedName>
    <definedName name="_5GOIC01" localSheetId="3">#REF!</definedName>
    <definedName name="_5GOIC01">#REF!</definedName>
    <definedName name="_5HDCHT1" localSheetId="11">#REF!</definedName>
    <definedName name="_5HDCHT1" localSheetId="3">#REF!</definedName>
    <definedName name="_5HDCHT1">#REF!</definedName>
    <definedName name="_5KEPC01" localSheetId="11">#REF!</definedName>
    <definedName name="_5KEPC01" localSheetId="3">#REF!</definedName>
    <definedName name="_5KEPC01">#REF!</definedName>
    <definedName name="_5OSLCHT" localSheetId="11">#REF!</definedName>
    <definedName name="_5OSLCHT" localSheetId="3">#REF!</definedName>
    <definedName name="_5OSLCHT">#REF!</definedName>
    <definedName name="_5TU120" localSheetId="11">#REF!</definedName>
    <definedName name="_5TU120" localSheetId="3">#REF!</definedName>
    <definedName name="_5TU120">#REF!</definedName>
    <definedName name="_5TU130" localSheetId="11">#REF!</definedName>
    <definedName name="_5TU130" localSheetId="3">#REF!</definedName>
    <definedName name="_5TU130">#REF!</definedName>
    <definedName name="_6_d_28_1" localSheetId="11">#REF!</definedName>
    <definedName name="_6_d_28_1" localSheetId="3">#REF!</definedName>
    <definedName name="_6_d_28_1">#REF!</definedName>
    <definedName name="_6001a" localSheetId="11">#REF!</definedName>
    <definedName name="_6001a" localSheetId="3">#REF!</definedName>
    <definedName name="_6001a">#REF!</definedName>
    <definedName name="_6001a_20" localSheetId="11">#REF!</definedName>
    <definedName name="_6001a_20" localSheetId="3">#REF!</definedName>
    <definedName name="_6001a_20">#REF!</definedName>
    <definedName name="_6001a_28" localSheetId="11">#REF!</definedName>
    <definedName name="_6001a_28" localSheetId="3">#REF!</definedName>
    <definedName name="_6001a_28">#REF!</definedName>
    <definedName name="_6001b" localSheetId="11">#REF!</definedName>
    <definedName name="_6001b" localSheetId="3">#REF!</definedName>
    <definedName name="_6001b">#REF!</definedName>
    <definedName name="_6001b_20" localSheetId="11">#REF!</definedName>
    <definedName name="_6001b_20" localSheetId="3">#REF!</definedName>
    <definedName name="_6001b_20">#REF!</definedName>
    <definedName name="_6001b_28" localSheetId="11">#REF!</definedName>
    <definedName name="_6001b_28" localSheetId="3">#REF!</definedName>
    <definedName name="_6001b_28">#REF!</definedName>
    <definedName name="_6001c" localSheetId="11">#REF!</definedName>
    <definedName name="_6001c" localSheetId="3">#REF!</definedName>
    <definedName name="_6001c">#REF!</definedName>
    <definedName name="_6001c_20" localSheetId="11">#REF!</definedName>
    <definedName name="_6001c_20" localSheetId="3">#REF!</definedName>
    <definedName name="_6001c_20">#REF!</definedName>
    <definedName name="_6001c_28" localSheetId="11">#REF!</definedName>
    <definedName name="_6001c_28" localSheetId="3">#REF!</definedName>
    <definedName name="_6001c_28">#REF!</definedName>
    <definedName name="_6002" localSheetId="11">#REF!</definedName>
    <definedName name="_6002" localSheetId="3">#REF!</definedName>
    <definedName name="_6002">#REF!</definedName>
    <definedName name="_6002_20" localSheetId="11">#REF!</definedName>
    <definedName name="_6002_20" localSheetId="3">#REF!</definedName>
    <definedName name="_6002_20">#REF!</definedName>
    <definedName name="_6002_28" localSheetId="11">#REF!</definedName>
    <definedName name="_6002_28" localSheetId="3">#REF!</definedName>
    <definedName name="_6002_28">#REF!</definedName>
    <definedName name="_6003" localSheetId="11">#REF!</definedName>
    <definedName name="_6003" localSheetId="3">#REF!</definedName>
    <definedName name="_6003">#REF!</definedName>
    <definedName name="_6003_20" localSheetId="11">#REF!</definedName>
    <definedName name="_6003_20" localSheetId="3">#REF!</definedName>
    <definedName name="_6003_20">#REF!</definedName>
    <definedName name="_6003_28" localSheetId="11">#REF!</definedName>
    <definedName name="_6003_28" localSheetId="3">#REF!</definedName>
    <definedName name="_6003_28">#REF!</definedName>
    <definedName name="_6004" localSheetId="11">#REF!</definedName>
    <definedName name="_6004" localSheetId="3">#REF!</definedName>
    <definedName name="_6004">#REF!</definedName>
    <definedName name="_6004_20" localSheetId="11">#REF!</definedName>
    <definedName name="_6004_20" localSheetId="3">#REF!</definedName>
    <definedName name="_6004_20">#REF!</definedName>
    <definedName name="_6004_28" localSheetId="11">#REF!</definedName>
    <definedName name="_6004_28" localSheetId="3">#REF!</definedName>
    <definedName name="_6004_28">#REF!</definedName>
    <definedName name="_6012" localSheetId="11">#REF!</definedName>
    <definedName name="_6012" localSheetId="3">#REF!</definedName>
    <definedName name="_6012">#REF!</definedName>
    <definedName name="_6012_20" localSheetId="11">#REF!</definedName>
    <definedName name="_6012_20" localSheetId="3">#REF!</definedName>
    <definedName name="_6012_20">#REF!</definedName>
    <definedName name="_6012_28" localSheetId="11">#REF!</definedName>
    <definedName name="_6012_28" localSheetId="3">#REF!</definedName>
    <definedName name="_6012_28">#REF!</definedName>
    <definedName name="_6021" localSheetId="11">#REF!</definedName>
    <definedName name="_6021" localSheetId="3">#REF!</definedName>
    <definedName name="_6021">#REF!</definedName>
    <definedName name="_6021_20" localSheetId="11">#REF!</definedName>
    <definedName name="_6021_20" localSheetId="3">#REF!</definedName>
    <definedName name="_6021_20">#REF!</definedName>
    <definedName name="_6021_28" localSheetId="11">#REF!</definedName>
    <definedName name="_6021_28" localSheetId="3">#REF!</definedName>
    <definedName name="_6021_28">#REF!</definedName>
    <definedName name="_6051" localSheetId="11">#REF!</definedName>
    <definedName name="_6051" localSheetId="3">#REF!</definedName>
    <definedName name="_6051">#REF!</definedName>
    <definedName name="_6051_20" localSheetId="11">#REF!</definedName>
    <definedName name="_6051_20" localSheetId="3">#REF!</definedName>
    <definedName name="_6051_20">#REF!</definedName>
    <definedName name="_6051_28" localSheetId="11">#REF!</definedName>
    <definedName name="_6051_28" localSheetId="3">#REF!</definedName>
    <definedName name="_6051_28">#REF!</definedName>
    <definedName name="_6052" localSheetId="11">#REF!</definedName>
    <definedName name="_6052" localSheetId="3">#REF!</definedName>
    <definedName name="_6052">#REF!</definedName>
    <definedName name="_6052_20" localSheetId="11">#REF!</definedName>
    <definedName name="_6052_20" localSheetId="3">#REF!</definedName>
    <definedName name="_6052_20">#REF!</definedName>
    <definedName name="_6052_28" localSheetId="11">#REF!</definedName>
    <definedName name="_6052_28" localSheetId="3">#REF!</definedName>
    <definedName name="_6052_28">#REF!</definedName>
    <definedName name="_6053" localSheetId="11">#REF!</definedName>
    <definedName name="_6053" localSheetId="3">#REF!</definedName>
    <definedName name="_6053">#REF!</definedName>
    <definedName name="_6053_20" localSheetId="11">#REF!</definedName>
    <definedName name="_6053_20" localSheetId="3">#REF!</definedName>
    <definedName name="_6053_20">#REF!</definedName>
    <definedName name="_6053_28" localSheetId="11">#REF!</definedName>
    <definedName name="_6053_28" localSheetId="3">#REF!</definedName>
    <definedName name="_6053_28">#REF!</definedName>
    <definedName name="_6055" localSheetId="11">#REF!</definedName>
    <definedName name="_6055" localSheetId="3">#REF!</definedName>
    <definedName name="_6055">#REF!</definedName>
    <definedName name="_6055_20" localSheetId="11">#REF!</definedName>
    <definedName name="_6055_20" localSheetId="3">#REF!</definedName>
    <definedName name="_6055_20">#REF!</definedName>
    <definedName name="_6055_28" localSheetId="11">#REF!</definedName>
    <definedName name="_6055_28" localSheetId="3">#REF!</definedName>
    <definedName name="_6055_28">#REF!</definedName>
    <definedName name="_6061" localSheetId="11">#REF!</definedName>
    <definedName name="_6061" localSheetId="3">#REF!</definedName>
    <definedName name="_6061">#REF!</definedName>
    <definedName name="_6061_20" localSheetId="11">#REF!</definedName>
    <definedName name="_6061_20" localSheetId="3">#REF!</definedName>
    <definedName name="_6061_20">#REF!</definedName>
    <definedName name="_6061_28" localSheetId="11">#REF!</definedName>
    <definedName name="_6061_28" localSheetId="3">#REF!</definedName>
    <definedName name="_6061_28">#REF!</definedName>
    <definedName name="_6101" localSheetId="11">#REF!</definedName>
    <definedName name="_6101" localSheetId="3">#REF!</definedName>
    <definedName name="_6101">#REF!</definedName>
    <definedName name="_6101_20" localSheetId="11">#REF!</definedName>
    <definedName name="_6101_20" localSheetId="3">#REF!</definedName>
    <definedName name="_6101_20">#REF!</definedName>
    <definedName name="_6101_28" localSheetId="11">#REF!</definedName>
    <definedName name="_6101_28" localSheetId="3">#REF!</definedName>
    <definedName name="_6101_28">#REF!</definedName>
    <definedName name="_6102" localSheetId="11">#REF!</definedName>
    <definedName name="_6102" localSheetId="3">#REF!</definedName>
    <definedName name="_6102">#REF!</definedName>
    <definedName name="_6102_20" localSheetId="11">#REF!</definedName>
    <definedName name="_6102_20" localSheetId="3">#REF!</definedName>
    <definedName name="_6102_20">#REF!</definedName>
    <definedName name="_6102_28" localSheetId="11">#REF!</definedName>
    <definedName name="_6102_28" localSheetId="3">#REF!</definedName>
    <definedName name="_6102_28">#REF!</definedName>
    <definedName name="_6121" localSheetId="11">#REF!</definedName>
    <definedName name="_6121" localSheetId="3">#REF!</definedName>
    <definedName name="_6121">#REF!</definedName>
    <definedName name="_6121_20" localSheetId="11">#REF!</definedName>
    <definedName name="_6121_20" localSheetId="3">#REF!</definedName>
    <definedName name="_6121_20">#REF!</definedName>
    <definedName name="_6121_28" localSheetId="11">#REF!</definedName>
    <definedName name="_6121_28" localSheetId="3">#REF!</definedName>
    <definedName name="_6121_28">#REF!</definedName>
    <definedName name="_6122" localSheetId="11">#REF!</definedName>
    <definedName name="_6122" localSheetId="3">#REF!</definedName>
    <definedName name="_6122">#REF!</definedName>
    <definedName name="_6122_20" localSheetId="11">#REF!</definedName>
    <definedName name="_6122_20" localSheetId="3">#REF!</definedName>
    <definedName name="_6122_20">#REF!</definedName>
    <definedName name="_6122_28" localSheetId="11">#REF!</definedName>
    <definedName name="_6122_28" localSheetId="3">#REF!</definedName>
    <definedName name="_6122_28">#REF!</definedName>
    <definedName name="_6123" localSheetId="11">#REF!</definedName>
    <definedName name="_6123" localSheetId="3">#REF!</definedName>
    <definedName name="_6123">#REF!</definedName>
    <definedName name="_6123_20" localSheetId="11">#REF!</definedName>
    <definedName name="_6123_20" localSheetId="3">#REF!</definedName>
    <definedName name="_6123_20">#REF!</definedName>
    <definedName name="_6123_28" localSheetId="11">#REF!</definedName>
    <definedName name="_6123_28" localSheetId="3">#REF!</definedName>
    <definedName name="_6123_28">#REF!</definedName>
    <definedName name="_6125" localSheetId="11">#REF!</definedName>
    <definedName name="_6125" localSheetId="3">#REF!</definedName>
    <definedName name="_6125">#REF!</definedName>
    <definedName name="_6125_20" localSheetId="11">#REF!</definedName>
    <definedName name="_6125_20" localSheetId="3">#REF!</definedName>
    <definedName name="_6125_20">#REF!</definedName>
    <definedName name="_6125_28" localSheetId="11">#REF!</definedName>
    <definedName name="_6125_28" localSheetId="3">#REF!</definedName>
    <definedName name="_6125_28">#REF!</definedName>
    <definedName name="_6BNTTTH" localSheetId="11">#REF!</definedName>
    <definedName name="_6BNTTTH" localSheetId="3">#REF!</definedName>
    <definedName name="_6BNTTTH">#REF!</definedName>
    <definedName name="_6DCTTBO" localSheetId="11">#REF!</definedName>
    <definedName name="_6DCTTBO" localSheetId="3">#REF!</definedName>
    <definedName name="_6DCTTBO">#REF!</definedName>
    <definedName name="_6DD24TT" localSheetId="11">#REF!</definedName>
    <definedName name="_6DD24TT" localSheetId="3">#REF!</definedName>
    <definedName name="_6DD24TT">#REF!</definedName>
    <definedName name="_6FCOTBU" localSheetId="11">#REF!</definedName>
    <definedName name="_6FCOTBU" localSheetId="3">#REF!</definedName>
    <definedName name="_6FCOTBU">#REF!</definedName>
    <definedName name="_6LATUBU" localSheetId="11">#REF!</definedName>
    <definedName name="_6LATUBU" localSheetId="3">#REF!</definedName>
    <definedName name="_6LATUBU">#REF!</definedName>
    <definedName name="_6SDTT24" localSheetId="11">#REF!</definedName>
    <definedName name="_6SDTT24" localSheetId="3">#REF!</definedName>
    <definedName name="_6SDTT24">#REF!</definedName>
    <definedName name="_6TBUDTT" localSheetId="11">#REF!</definedName>
    <definedName name="_6TBUDTT" localSheetId="3">#REF!</definedName>
    <definedName name="_6TBUDTT">#REF!</definedName>
    <definedName name="_6TDDDTT" localSheetId="11">#REF!</definedName>
    <definedName name="_6TDDDTT" localSheetId="3">#REF!</definedName>
    <definedName name="_6TDDDTT">#REF!</definedName>
    <definedName name="_6TLTTTH" localSheetId="11">#REF!</definedName>
    <definedName name="_6TLTTTH" localSheetId="3">#REF!</definedName>
    <definedName name="_6TLTTTH">#REF!</definedName>
    <definedName name="_6TUBUTT" localSheetId="11">#REF!</definedName>
    <definedName name="_6TUBUTT" localSheetId="3">#REF!</definedName>
    <definedName name="_6TUBUTT">#REF!</definedName>
    <definedName name="_6UCLVIS" localSheetId="11">#REF!</definedName>
    <definedName name="_6UCLVIS" localSheetId="3">#REF!</definedName>
    <definedName name="_6UCLVIS">#REF!</definedName>
    <definedName name="_7_e_1">NA()</definedName>
    <definedName name="_7DNCABC" localSheetId="11">#REF!</definedName>
    <definedName name="_7DNCABC" localSheetId="3">#REF!</definedName>
    <definedName name="_7DNCABC">#REF!</definedName>
    <definedName name="_7HDCTBU" localSheetId="11">#REF!</definedName>
    <definedName name="_7HDCTBU" localSheetId="3">#REF!</definedName>
    <definedName name="_7HDCTBU">#REF!</definedName>
    <definedName name="_7PKTUBU" localSheetId="11">#REF!</definedName>
    <definedName name="_7PKTUBU" localSheetId="3">#REF!</definedName>
    <definedName name="_7PKTUBU">#REF!</definedName>
    <definedName name="_7TBHT20" localSheetId="11">#REF!</definedName>
    <definedName name="_7TBHT20" localSheetId="3">#REF!</definedName>
    <definedName name="_7TBHT20">#REF!</definedName>
    <definedName name="_7TBHT30" localSheetId="11">#REF!</definedName>
    <definedName name="_7TBHT30" localSheetId="3">#REF!</definedName>
    <definedName name="_7TBHT30">#REF!</definedName>
    <definedName name="_7TDCABC" localSheetId="11">#REF!</definedName>
    <definedName name="_7TDCABC" localSheetId="3">#REF!</definedName>
    <definedName name="_7TDCABC">#REF!</definedName>
    <definedName name="_8_e_28_1" localSheetId="11">#REF!</definedName>
    <definedName name="_8_e_28_1" localSheetId="3">#REF!</definedName>
    <definedName name="_8_e_28_1">#REF!</definedName>
    <definedName name="_9_f_1">NA()</definedName>
    <definedName name="_a" localSheetId="11">#REF!</definedName>
    <definedName name="_a" localSheetId="3">#REF!</definedName>
    <definedName name="_a">#REF!</definedName>
    <definedName name="_a_28" localSheetId="11">#REF!</definedName>
    <definedName name="_a_28" localSheetId="3">#REF!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#REF!</definedName>
    <definedName name="_asp7" localSheetId="11">#REF!</definedName>
    <definedName name="_asp7" localSheetId="3">#REF!</definedName>
    <definedName name="_asp7">#REF!</definedName>
    <definedName name="_atn1" localSheetId="11">#REF!</definedName>
    <definedName name="_atn1" localSheetId="3">#REF!</definedName>
    <definedName name="_atn1">#REF!</definedName>
    <definedName name="_atn10" localSheetId="11">#REF!</definedName>
    <definedName name="_atn10" localSheetId="3">#REF!</definedName>
    <definedName name="_atn10">#REF!</definedName>
    <definedName name="_atn2" localSheetId="11">#REF!</definedName>
    <definedName name="_atn2" localSheetId="3">#REF!</definedName>
    <definedName name="_atn2">#REF!</definedName>
    <definedName name="_atn3" localSheetId="11">#REF!</definedName>
    <definedName name="_atn3" localSheetId="3">#REF!</definedName>
    <definedName name="_atn3">#REF!</definedName>
    <definedName name="_atn4" localSheetId="11">#REF!</definedName>
    <definedName name="_atn4" localSheetId="3">#REF!</definedName>
    <definedName name="_atn4">#REF!</definedName>
    <definedName name="_atn5" localSheetId="11">#REF!</definedName>
    <definedName name="_atn5" localSheetId="3">#REF!</definedName>
    <definedName name="_atn5">#REF!</definedName>
    <definedName name="_atn6" localSheetId="11">#REF!</definedName>
    <definedName name="_atn6" localSheetId="3">#REF!</definedName>
    <definedName name="_atn6">#REF!</definedName>
    <definedName name="_atn7" localSheetId="11">#REF!</definedName>
    <definedName name="_atn7" localSheetId="3">#REF!</definedName>
    <definedName name="_atn7">#REF!</definedName>
    <definedName name="_atn8" localSheetId="11">#REF!</definedName>
    <definedName name="_atn8" localSheetId="3">#REF!</definedName>
    <definedName name="_atn8">#REF!</definedName>
    <definedName name="_atn9" localSheetId="11">#REF!</definedName>
    <definedName name="_atn9" localSheetId="3">#REF!</definedName>
    <definedName name="_atn9">#REF!</definedName>
    <definedName name="_b" localSheetId="11">#REF!</definedName>
    <definedName name="_b" localSheetId="3">#REF!</definedName>
    <definedName name="_b">#REF!</definedName>
    <definedName name="_b_20" localSheetId="11">#REF!</definedName>
    <definedName name="_b_20" localSheetId="3">#REF!</definedName>
    <definedName name="_b_20">#REF!</definedName>
    <definedName name="_b_28" localSheetId="11">#REF!</definedName>
    <definedName name="_b_28" localSheetId="3">#REF!</definedName>
    <definedName name="_b_28">#REF!</definedName>
    <definedName name="_b1" localSheetId="11">#REF!</definedName>
    <definedName name="_b1" localSheetId="3">#REF!</definedName>
    <definedName name="_b1">#REF!</definedName>
    <definedName name="_b2" localSheetId="11">#REF!</definedName>
    <definedName name="_b2" localSheetId="3">#REF!</definedName>
    <definedName name="_b2">#REF!</definedName>
    <definedName name="_bac1" localSheetId="11">#REF!</definedName>
    <definedName name="_bac1" localSheetId="3">#REF!</definedName>
    <definedName name="_bac1">#REF!</definedName>
    <definedName name="_bac2" localSheetId="11">#REF!</definedName>
    <definedName name="_bac2" localSheetId="3">#REF!</definedName>
    <definedName name="_bac2">#REF!</definedName>
    <definedName name="_bac3" localSheetId="11">#REF!</definedName>
    <definedName name="_bac3" localSheetId="3">#REF!</definedName>
    <definedName name="_bac3">#REF!</definedName>
    <definedName name="_bac4" localSheetId="11">#REF!</definedName>
    <definedName name="_bac4" localSheetId="3">#REF!</definedName>
    <definedName name="_bac4">#REF!</definedName>
    <definedName name="_bac5" localSheetId="11">#REF!</definedName>
    <definedName name="_bac5" localSheetId="3">#REF!</definedName>
    <definedName name="_bac5">#REF!</definedName>
    <definedName name="_bc" localSheetId="11">#REF!</definedName>
    <definedName name="_bc" localSheetId="3">#REF!</definedName>
    <definedName name="_bc">#REF!</definedName>
    <definedName name="_ben10" localSheetId="11">#REF!</definedName>
    <definedName name="_ben10" localSheetId="3">#REF!</definedName>
    <definedName name="_ben10">#REF!</definedName>
    <definedName name="_ben12" localSheetId="11">#REF!</definedName>
    <definedName name="_ben12" localSheetId="3">#REF!</definedName>
    <definedName name="_ben12">#REF!</definedName>
    <definedName name="_bn" localSheetId="11">#REF!</definedName>
    <definedName name="_bn" localSheetId="3">#REF!</definedName>
    <definedName name="_bn">#REF!</definedName>
    <definedName name="_boi1" localSheetId="11">#REF!</definedName>
    <definedName name="_boi1" localSheetId="3">#REF!</definedName>
    <definedName name="_boi1">#REF!</definedName>
    <definedName name="_boi2" localSheetId="11">#REF!</definedName>
    <definedName name="_boi2" localSheetId="3">#REF!</definedName>
    <definedName name="_boi2">#REF!</definedName>
    <definedName name="_boi3" localSheetId="11">#REF!</definedName>
    <definedName name="_boi3" localSheetId="3">#REF!</definedName>
    <definedName name="_boi3">#REF!</definedName>
    <definedName name="_boi4" localSheetId="11">#REF!</definedName>
    <definedName name="_boi4" localSheetId="3">#REF!</definedName>
    <definedName name="_boi4">#REF!</definedName>
    <definedName name="_btc20" localSheetId="11">#REF!</definedName>
    <definedName name="_btc20" localSheetId="3">#REF!</definedName>
    <definedName name="_btc20">#REF!</definedName>
    <definedName name="_btc30" localSheetId="11">#REF!</definedName>
    <definedName name="_btc30" localSheetId="3">#REF!</definedName>
    <definedName name="_btc30">#REF!</definedName>
    <definedName name="_btc35" localSheetId="11">#REF!</definedName>
    <definedName name="_btc35" localSheetId="3">#REF!</definedName>
    <definedName name="_btc35">#REF!</definedName>
    <definedName name="_btd70" localSheetId="11">#REF!</definedName>
    <definedName name="_btd70" localSheetId="3">#REF!</definedName>
    <definedName name="_btd70">#REF!</definedName>
    <definedName name="_btm10">"$#REF!.$#REF!$#REF!"</definedName>
    <definedName name="_btm100" localSheetId="11">#REF!</definedName>
    <definedName name="_btm100" localSheetId="3">#REF!</definedName>
    <definedName name="_btm100">#REF!</definedName>
    <definedName name="_BTM150" localSheetId="11">#REF!</definedName>
    <definedName name="_BTM150" localSheetId="3">#REF!</definedName>
    <definedName name="_BTM150">#REF!</definedName>
    <definedName name="_btm200" localSheetId="11">#REF!</definedName>
    <definedName name="_btm200" localSheetId="3">#REF!</definedName>
    <definedName name="_btm200">#REF!</definedName>
    <definedName name="_BTM250" localSheetId="11">#REF!</definedName>
    <definedName name="_BTM250" localSheetId="3">#REF!</definedName>
    <definedName name="_BTM250">#REF!</definedName>
    <definedName name="_btM300" localSheetId="11">#REF!</definedName>
    <definedName name="_btM300" localSheetId="3">#REF!</definedName>
    <definedName name="_btM300">#REF!</definedName>
    <definedName name="_BTM50" localSheetId="11">#REF!</definedName>
    <definedName name="_BTM50" localSheetId="3">#REF!</definedName>
    <definedName name="_BTM50">#REF!</definedName>
    <definedName name="_bua75" localSheetId="11">#REF!</definedName>
    <definedName name="_bua75" localSheetId="3">#REF!</definedName>
    <definedName name="_bua75">#REF!</definedName>
    <definedName name="_Bvc1" localSheetId="11">#REF!</definedName>
    <definedName name="_Bvc1" localSheetId="3">#REF!</definedName>
    <definedName name="_Bvc1">#REF!</definedName>
    <definedName name="_c" localSheetId="11">#REF!</definedName>
    <definedName name="_c" localSheetId="3">#REF!</definedName>
    <definedName name="_c">#REF!</definedName>
    <definedName name="_c_20" localSheetId="11">#REF!</definedName>
    <definedName name="_c_20" localSheetId="3">#REF!</definedName>
    <definedName name="_c_20">#REF!</definedName>
    <definedName name="_c_28" localSheetId="11">#REF!</definedName>
    <definedName name="_c_28" localSheetId="3">#REF!</definedName>
    <definedName name="_c_28">#REF!</definedName>
    <definedName name="_C_Lphi_4ab" localSheetId="11">#REF!</definedName>
    <definedName name="_C_Lphi_4ab" localSheetId="3">#REF!</definedName>
    <definedName name="_C_Lphi_4ab">#REF!</definedName>
    <definedName name="_C_Lphi_4ab_20" localSheetId="11">#REF!</definedName>
    <definedName name="_C_Lphi_4ab_20" localSheetId="3">#REF!</definedName>
    <definedName name="_C_Lphi_4ab_20">#REF!</definedName>
    <definedName name="_C_Lphi_4ab_28" localSheetId="11">#REF!</definedName>
    <definedName name="_C_Lphi_4ab_28" localSheetId="3">#REF!</definedName>
    <definedName name="_C_Lphi_4ab_28">#REF!</definedName>
    <definedName name="_cap2005" localSheetId="11">#REF!</definedName>
    <definedName name="_cap2005" localSheetId="3">#REF!</definedName>
    <definedName name="_cap2005">#REF!</definedName>
    <definedName name="_cau10" localSheetId="11">#REF!</definedName>
    <definedName name="_cau10" localSheetId="3">#REF!</definedName>
    <definedName name="_cau10">#REF!</definedName>
    <definedName name="_cau16" localSheetId="11">#REF!</definedName>
    <definedName name="_cau16" localSheetId="3">#REF!</definedName>
    <definedName name="_cau16">#REF!</definedName>
    <definedName name="_cau25" localSheetId="11">#REF!</definedName>
    <definedName name="_cau25" localSheetId="3">#REF!</definedName>
    <definedName name="_cau25">#REF!</definedName>
    <definedName name="_cau40" localSheetId="11">#REF!</definedName>
    <definedName name="_cau40" localSheetId="3">#REF!</definedName>
    <definedName name="_cau40">#REF!</definedName>
    <definedName name="_cau50" localSheetId="11">#REF!</definedName>
    <definedName name="_cau50" localSheetId="3">#REF!</definedName>
    <definedName name="_cau50">#REF!</definedName>
    <definedName name="_cau6" localSheetId="11">#REF!</definedName>
    <definedName name="_cau6" localSheetId="3">#REF!</definedName>
    <definedName name="_cau6">#REF!</definedName>
    <definedName name="_cau60" localSheetId="11">#REF!</definedName>
    <definedName name="_cau60" localSheetId="3">#REF!</definedName>
    <definedName name="_cau60">#REF!</definedName>
    <definedName name="_cau63" localSheetId="11">#REF!</definedName>
    <definedName name="_cau63" localSheetId="3">#REF!</definedName>
    <definedName name="_cau63">#REF!</definedName>
    <definedName name="_cau7" localSheetId="11">#REF!</definedName>
    <definedName name="_cau7" localSheetId="3">#REF!</definedName>
    <definedName name="_cau7">#REF!</definedName>
    <definedName name="_cay75" localSheetId="11">#REF!</definedName>
    <definedName name="_cay75" localSheetId="3">#REF!</definedName>
    <definedName name="_cay75">#REF!</definedName>
    <definedName name="_ccl1" localSheetId="11">#REF!</definedName>
    <definedName name="_ccl1" localSheetId="3">#REF!</definedName>
    <definedName name="_ccl1">#REF!</definedName>
    <definedName name="_ccl2" localSheetId="11">#REF!</definedName>
    <definedName name="_ccl2" localSheetId="3">#REF!</definedName>
    <definedName name="_ccl2">#REF!</definedName>
    <definedName name="_chk1" localSheetId="11">#REF!</definedName>
    <definedName name="_chk1" localSheetId="3">#REF!</definedName>
    <definedName name="_chk1">#REF!</definedName>
    <definedName name="_ckn12" localSheetId="11">#REF!</definedName>
    <definedName name="_ckn12" localSheetId="3">#REF!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#REF!</definedName>
    <definedName name="_cpd2" localSheetId="11">#REF!</definedName>
    <definedName name="_cpd2" localSheetId="0">#REF!</definedName>
    <definedName name="_cpd2" localSheetId="3">#REF!</definedName>
    <definedName name="_cpd2">#REF!</definedName>
    <definedName name="_CPhi_Bhiem" localSheetId="11">#REF!</definedName>
    <definedName name="_CPhi_Bhiem" localSheetId="0">#REF!</definedName>
    <definedName name="_CPhi_Bhiem" localSheetId="3">#REF!</definedName>
    <definedName name="_CPhi_Bhiem">#REF!</definedName>
    <definedName name="_CPhi_Bhiem_20" localSheetId="11">#REF!</definedName>
    <definedName name="_CPhi_Bhiem_20" localSheetId="3">#REF!</definedName>
    <definedName name="_CPhi_Bhiem_20">#REF!</definedName>
    <definedName name="_CPhi_Bhiem_28" localSheetId="11">#REF!</definedName>
    <definedName name="_CPhi_Bhiem_28" localSheetId="3">#REF!</definedName>
    <definedName name="_CPhi_Bhiem_28">#REF!</definedName>
    <definedName name="_CPhi_BQLDA" localSheetId="11">#REF!</definedName>
    <definedName name="_CPhi_BQLDA" localSheetId="3">#REF!</definedName>
    <definedName name="_CPhi_BQLDA">#REF!</definedName>
    <definedName name="_CPhi_BQLDA_20" localSheetId="11">#REF!</definedName>
    <definedName name="_CPhi_BQLDA_20" localSheetId="3">#REF!</definedName>
    <definedName name="_CPhi_BQLDA_20">#REF!</definedName>
    <definedName name="_CPhi_BQLDA_28" localSheetId="11">#REF!</definedName>
    <definedName name="_CPhi_BQLDA_28" localSheetId="3">#REF!</definedName>
    <definedName name="_CPhi_BQLDA_28">#REF!</definedName>
    <definedName name="_CPhi_DBaoGT" localSheetId="11">#REF!</definedName>
    <definedName name="_CPhi_DBaoGT" localSheetId="3">#REF!</definedName>
    <definedName name="_CPhi_DBaoGT">#REF!</definedName>
    <definedName name="_CPhi_DBaoGT_20" localSheetId="11">#REF!</definedName>
    <definedName name="_CPhi_DBaoGT_20" localSheetId="3">#REF!</definedName>
    <definedName name="_CPhi_DBaoGT_20">#REF!</definedName>
    <definedName name="_CPhi_DBaoGT_28" localSheetId="11">#REF!</definedName>
    <definedName name="_CPhi_DBaoGT_28" localSheetId="3">#REF!</definedName>
    <definedName name="_CPhi_DBaoGT_28">#REF!</definedName>
    <definedName name="_CPhi_Kdinh" localSheetId="11">#REF!</definedName>
    <definedName name="_CPhi_Kdinh" localSheetId="3">#REF!</definedName>
    <definedName name="_CPhi_Kdinh">#REF!</definedName>
    <definedName name="_CPhi_Kdinh_20" localSheetId="11">#REF!</definedName>
    <definedName name="_CPhi_Kdinh_20" localSheetId="3">#REF!</definedName>
    <definedName name="_CPhi_Kdinh_20">#REF!</definedName>
    <definedName name="_CPhi_Kdinh_28" localSheetId="11">#REF!</definedName>
    <definedName name="_CPhi_Kdinh_28" localSheetId="3">#REF!</definedName>
    <definedName name="_CPhi_Kdinh_28">#REF!</definedName>
    <definedName name="_CPhi_Nthu_KThanh" localSheetId="11">#REF!</definedName>
    <definedName name="_CPhi_Nthu_KThanh" localSheetId="3">#REF!</definedName>
    <definedName name="_CPhi_Nthu_KThanh">#REF!</definedName>
    <definedName name="_CPhi_Nthu_KThanh_20" localSheetId="11">#REF!</definedName>
    <definedName name="_CPhi_Nthu_KThanh_20" localSheetId="3">#REF!</definedName>
    <definedName name="_CPhi_Nthu_KThanh_20">#REF!</definedName>
    <definedName name="_CPhi_Nthu_KThanh_28" localSheetId="11">#REF!</definedName>
    <definedName name="_CPhi_Nthu_KThanh_28" localSheetId="3">#REF!</definedName>
    <definedName name="_CPhi_Nthu_KThanh_28">#REF!</definedName>
    <definedName name="_CPhi_QToan" localSheetId="11">#REF!</definedName>
    <definedName name="_CPhi_QToan" localSheetId="3">#REF!</definedName>
    <definedName name="_CPhi_QToan">#REF!</definedName>
    <definedName name="_CPhi_QToan_20" localSheetId="11">#REF!</definedName>
    <definedName name="_CPhi_QToan_20" localSheetId="3">#REF!</definedName>
    <definedName name="_CPhi_QToan_20">#REF!</definedName>
    <definedName name="_CPhi_QToan_28" localSheetId="11">#REF!</definedName>
    <definedName name="_CPhi_QToan_28" localSheetId="3">#REF!</definedName>
    <definedName name="_CPhi_QToan_28">#REF!</definedName>
    <definedName name="_CPhiTKe_13" localSheetId="11">#REF!</definedName>
    <definedName name="_CPhiTKe_13" localSheetId="3">#REF!</definedName>
    <definedName name="_CPhiTKe_13">#REF!</definedName>
    <definedName name="_CPhiTKe_13_20" localSheetId="11">#REF!</definedName>
    <definedName name="_CPhiTKe_13_20" localSheetId="3">#REF!</definedName>
    <definedName name="_CPhiTKe_13_20">#REF!</definedName>
    <definedName name="_CPhiTKe_13_28" localSheetId="11">#REF!</definedName>
    <definedName name="_CPhiTKe_13_28" localSheetId="3">#REF!</definedName>
    <definedName name="_CPhiTKe_13_28">#REF!</definedName>
    <definedName name="_cpl1" localSheetId="11">#REF!</definedName>
    <definedName name="_cpl1" localSheetId="3">#REF!</definedName>
    <definedName name="_cpl1">#REF!</definedName>
    <definedName name="_cpl2" localSheetId="11">#REF!</definedName>
    <definedName name="_cpl2" localSheetId="3">#REF!</definedName>
    <definedName name="_cpl2">#REF!</definedName>
    <definedName name="_cs805">"$#REF!.$B$258:$C$293"</definedName>
    <definedName name="_CT250">NA()</definedName>
    <definedName name="_ctd80" localSheetId="11">#REF!</definedName>
    <definedName name="_ctd80" localSheetId="3">#REF!</definedName>
    <definedName name="_ctd80">#REF!</definedName>
    <definedName name="_CVC1" localSheetId="11">#REF!</definedName>
    <definedName name="_CVC1" localSheetId="3">#REF!</definedName>
    <definedName name="_CVC1">#REF!</definedName>
    <definedName name="_d">NA()</definedName>
    <definedName name="_d_2" localSheetId="11">#REF!</definedName>
    <definedName name="_d_2" localSheetId="3">#REF!</definedName>
    <definedName name="_d_2">#REF!</definedName>
    <definedName name="_d_28" localSheetId="11">#REF!</definedName>
    <definedName name="_d_28" localSheetId="3">#REF!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#REF!</definedName>
    <definedName name="_d2_20" localSheetId="11">#REF!</definedName>
    <definedName name="_d2_20" localSheetId="3">#REF!</definedName>
    <definedName name="_d2_20">#REF!</definedName>
    <definedName name="_d2_28" localSheetId="11">#REF!</definedName>
    <definedName name="_d2_28" localSheetId="3">#REF!</definedName>
    <definedName name="_d2_28">#REF!</definedName>
    <definedName name="_dam16" localSheetId="11">#REF!</definedName>
    <definedName name="_dam16" localSheetId="3">#REF!</definedName>
    <definedName name="_dam16">#REF!</definedName>
    <definedName name="_dam20" localSheetId="11">#REF!</definedName>
    <definedName name="_dam20" localSheetId="3">#REF!</definedName>
    <definedName name="_dam20">#REF!</definedName>
    <definedName name="_dam25" localSheetId="11">#REF!</definedName>
    <definedName name="_dam25" localSheetId="3">#REF!</definedName>
    <definedName name="_dam25">#REF!</definedName>
    <definedName name="_dam33" localSheetId="11">#REF!</definedName>
    <definedName name="_dam33" localSheetId="3">#REF!</definedName>
    <definedName name="_dam33">#REF!</definedName>
    <definedName name="_dao1" localSheetId="11">#REF!</definedName>
    <definedName name="_dao1" localSheetId="3">#REF!</definedName>
    <definedName name="_dao1">#REF!</definedName>
    <definedName name="_dao2" localSheetId="11">#REF!</definedName>
    <definedName name="_dao2" localSheetId="3">#REF!</definedName>
    <definedName name="_dao2">#REF!</definedName>
    <definedName name="_dap2" localSheetId="11">#REF!</definedName>
    <definedName name="_dap2" localSheetId="3">#REF!</definedName>
    <definedName name="_dap2">#REF!</definedName>
    <definedName name="_day1" localSheetId="11">#REF!</definedName>
    <definedName name="_day1" localSheetId="3">#REF!</definedName>
    <definedName name="_day1">#REF!</definedName>
    <definedName name="_day2" localSheetId="11">#REF!</definedName>
    <definedName name="_day2" localSheetId="3">#REF!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#REF!</definedName>
    <definedName name="_dbu2" localSheetId="11">#REF!</definedName>
    <definedName name="_dbu2" localSheetId="0">#REF!</definedName>
    <definedName name="_dbu2" localSheetId="3">#REF!</definedName>
    <definedName name="_dbu2">#REF!</definedName>
    <definedName name="_dc" localSheetId="11">#REF!</definedName>
    <definedName name="_dc" localSheetId="0">#REF!</definedName>
    <definedName name="_dc" localSheetId="3">#REF!</definedName>
    <definedName name="_dc">#REF!</definedName>
    <definedName name="_dcp1" localSheetId="11">#REF!</definedName>
    <definedName name="_dcp1" localSheetId="3">#REF!</definedName>
    <definedName name="_dcp1">#REF!</definedName>
    <definedName name="_dcp2" localSheetId="11">#REF!</definedName>
    <definedName name="_dcp2" localSheetId="3">#REF!</definedName>
    <definedName name="_dcp2">#REF!</definedName>
    <definedName name="_DDC3" localSheetId="11">#REF!</definedName>
    <definedName name="_DDC3" localSheetId="3">#REF!</definedName>
    <definedName name="_DDC3">#REF!</definedName>
    <definedName name="_ddn400">"$#REF!.$F$47"</definedName>
    <definedName name="_ddn600">"$#REF!.$F$33"</definedName>
    <definedName name="_deo1" localSheetId="11">#REF!</definedName>
    <definedName name="_deo1" localSheetId="3">#REF!</definedName>
    <definedName name="_deo1">#REF!</definedName>
    <definedName name="_deo10" localSheetId="11">#REF!</definedName>
    <definedName name="_deo10" localSheetId="3">#REF!</definedName>
    <definedName name="_deo10">#REF!</definedName>
    <definedName name="_deo2" localSheetId="11">#REF!</definedName>
    <definedName name="_deo2" localSheetId="3">#REF!</definedName>
    <definedName name="_deo2">#REF!</definedName>
    <definedName name="_deo3" localSheetId="11">#REF!</definedName>
    <definedName name="_deo3" localSheetId="3">#REF!</definedName>
    <definedName name="_deo3">#REF!</definedName>
    <definedName name="_deo4" localSheetId="11">#REF!</definedName>
    <definedName name="_deo4" localSheetId="3">#REF!</definedName>
    <definedName name="_deo4">#REF!</definedName>
    <definedName name="_deo5" localSheetId="11">#REF!</definedName>
    <definedName name="_deo5" localSheetId="3">#REF!</definedName>
    <definedName name="_deo5">#REF!</definedName>
    <definedName name="_deo6" localSheetId="11">#REF!</definedName>
    <definedName name="_deo6" localSheetId="3">#REF!</definedName>
    <definedName name="_deo6">#REF!</definedName>
    <definedName name="_deo7" localSheetId="11">#REF!</definedName>
    <definedName name="_deo7" localSheetId="3">#REF!</definedName>
    <definedName name="_deo7">#REF!</definedName>
    <definedName name="_deo8" localSheetId="11">#REF!</definedName>
    <definedName name="_deo8" localSheetId="3">#REF!</definedName>
    <definedName name="_deo8">#REF!</definedName>
    <definedName name="_deo9" localSheetId="11">#REF!</definedName>
    <definedName name="_deo9" localSheetId="3">#REF!</definedName>
    <definedName name="_deo9">#REF!</definedName>
    <definedName name="_dgt100">NA()</definedName>
    <definedName name="_doi3" localSheetId="11">#REF!</definedName>
    <definedName name="_doi3" localSheetId="3">#REF!</definedName>
    <definedName name="_doi3">#REF!</definedName>
    <definedName name="_dui15" localSheetId="11">#REF!</definedName>
    <definedName name="_dui15" localSheetId="3">#REF!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#REF!</definedName>
    <definedName name="_e_28" localSheetId="11">#REF!</definedName>
    <definedName name="_e_28" localSheetId="3">#REF!</definedName>
    <definedName name="_e_28">#REF!</definedName>
    <definedName name="_E99999" localSheetId="11">#REF!</definedName>
    <definedName name="_E99999" localSheetId="3">#REF!</definedName>
    <definedName name="_E99999">#REF!</definedName>
    <definedName name="_f">NA()</definedName>
    <definedName name="_f_2" localSheetId="11">#REF!</definedName>
    <definedName name="_f_2" localSheetId="3">#REF!</definedName>
    <definedName name="_f_2">#REF!</definedName>
    <definedName name="_f_28" localSheetId="11">#REF!</definedName>
    <definedName name="_f_28" localSheetId="3">#REF!</definedName>
    <definedName name="_f_28">#REF!</definedName>
    <definedName name="_fa" localSheetId="11">#REF!</definedName>
    <definedName name="_fa" localSheetId="3">#REF!</definedName>
    <definedName name="_fa">#REF!</definedName>
    <definedName name="_FIL2" localSheetId="11">#REF!</definedName>
    <definedName name="_FIL2" localSheetId="3">#REF!</definedName>
    <definedName name="_FIL2">#REF!</definedName>
    <definedName name="_Fill" localSheetId="11" hidden="1">#REF!</definedName>
    <definedName name="_Fill" localSheetId="3" hidden="1">#REF!</definedName>
    <definedName name="_Fill" hidden="1">#REF!</definedName>
    <definedName name="_fsa1" localSheetId="11">#REF!</definedName>
    <definedName name="_fsa1" localSheetId="3">#REF!</definedName>
    <definedName name="_fsa1">#REF!</definedName>
    <definedName name="_g">NA()</definedName>
    <definedName name="_g_2" localSheetId="11">#REF!</definedName>
    <definedName name="_g_2" localSheetId="0">#REF!</definedName>
    <definedName name="_g_2" localSheetId="3">#REF!</definedName>
    <definedName name="_g_2">#REF!</definedName>
    <definedName name="_g_28" localSheetId="11">#REF!</definedName>
    <definedName name="_g_28" localSheetId="3">#REF!</definedName>
    <definedName name="_g_28">#REF!</definedName>
    <definedName name="_g1" localSheetId="11">#REF!</definedName>
    <definedName name="_g1" localSheetId="3">#REF!</definedName>
    <definedName name="_g1">#REF!</definedName>
    <definedName name="_g1_20" localSheetId="11">#REF!</definedName>
    <definedName name="_g1_20" localSheetId="3">#REF!</definedName>
    <definedName name="_g1_20">#REF!</definedName>
    <definedName name="_g1_28" localSheetId="11">#REF!</definedName>
    <definedName name="_g1_28" localSheetId="3">#REF!</definedName>
    <definedName name="_g1_28">#REF!</definedName>
    <definedName name="_g2" localSheetId="11">#REF!</definedName>
    <definedName name="_g2" localSheetId="3">#REF!</definedName>
    <definedName name="_g2">#REF!</definedName>
    <definedName name="_g2_20" localSheetId="11">#REF!</definedName>
    <definedName name="_g2_20" localSheetId="3">#REF!</definedName>
    <definedName name="_g2_20">#REF!</definedName>
    <definedName name="_g2_28" localSheetId="11">#REF!</definedName>
    <definedName name="_g2_28" localSheetId="3">#REF!</definedName>
    <definedName name="_g2_28">#REF!</definedName>
    <definedName name="_gdc1" localSheetId="11">#REF!</definedName>
    <definedName name="_gdc1" localSheetId="3">#REF!</definedName>
    <definedName name="_gdc1">#REF!</definedName>
    <definedName name="_gdw2" localSheetId="11">#REF!</definedName>
    <definedName name="_gdw2" localSheetId="3">#REF!</definedName>
    <definedName name="_gdw2">#REF!</definedName>
    <definedName name="_GID1" localSheetId="11">#REF!</definedName>
    <definedName name="_GID1" localSheetId="3">#REF!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#REF!</definedName>
    <definedName name="_Gra1" localSheetId="11">#REF!</definedName>
    <definedName name="_Gra1" localSheetId="3">#REF!</definedName>
    <definedName name="_Gra1">#REF!</definedName>
    <definedName name="_Gra2" localSheetId="11">#REF!</definedName>
    <definedName name="_Gra2" localSheetId="3">#REF!</definedName>
    <definedName name="_Gra2">#REF!</definedName>
    <definedName name="_gxm30" localSheetId="11">#REF!</definedName>
    <definedName name="_gxm30" localSheetId="3">#REF!</definedName>
    <definedName name="_gxm30">#REF!</definedName>
    <definedName name="_h">NA()</definedName>
    <definedName name="_h_2" localSheetId="11">#REF!</definedName>
    <definedName name="_h_2" localSheetId="3">#REF!</definedName>
    <definedName name="_h_2">#REF!</definedName>
    <definedName name="_h_28" localSheetId="11">#REF!</definedName>
    <definedName name="_h_28" localSheetId="3">#REF!</definedName>
    <definedName name="_h_28">#REF!</definedName>
    <definedName name="_h1" localSheetId="11">#REF!</definedName>
    <definedName name="_h1" localSheetId="3">#REF!</definedName>
    <definedName name="_h1">#REF!</definedName>
    <definedName name="_h2" localSheetId="11">#REF!</definedName>
    <definedName name="_h2" localSheetId="3">#REF!</definedName>
    <definedName name="_h2">#REF!</definedName>
    <definedName name="_h3" localSheetId="11">#REF!</definedName>
    <definedName name="_h3" localSheetId="3">#REF!</definedName>
    <definedName name="_h3">#REF!</definedName>
    <definedName name="_han23" localSheetId="11">#REF!</definedName>
    <definedName name="_han23" localSheetId="3">#REF!</definedName>
    <definedName name="_han23">#REF!</definedName>
    <definedName name="_han4" localSheetId="11">#REF!</definedName>
    <definedName name="_han4" localSheetId="3">#REF!</definedName>
    <definedName name="_han4">#REF!</definedName>
    <definedName name="_hh1" localSheetId="11">#REF!</definedName>
    <definedName name="_hh1" localSheetId="3">#REF!</definedName>
    <definedName name="_hh1">#REF!</definedName>
    <definedName name="_hh2" localSheetId="11">#REF!</definedName>
    <definedName name="_hh2" localSheetId="3">#REF!</definedName>
    <definedName name="_hh2">#REF!</definedName>
    <definedName name="_hh3" localSheetId="11">#REF!</definedName>
    <definedName name="_hh3" localSheetId="3">#REF!</definedName>
    <definedName name="_hh3">#REF!</definedName>
    <definedName name="_HKy2">NA()</definedName>
    <definedName name="_hom2" localSheetId="11">#REF!</definedName>
    <definedName name="_hom2" localSheetId="3">#REF!</definedName>
    <definedName name="_hom2">#REF!</definedName>
    <definedName name="_hom4" localSheetId="11">#REF!</definedName>
    <definedName name="_hom4" localSheetId="3">#REF!</definedName>
    <definedName name="_hom4">#REF!</definedName>
    <definedName name="_hsm2">1.1289</definedName>
    <definedName name="_htb1" localSheetId="11">#REF!</definedName>
    <definedName name="_htb1" localSheetId="3">#REF!</definedName>
    <definedName name="_htb1">#REF!</definedName>
    <definedName name="_i">NA()</definedName>
    <definedName name="_i_2" localSheetId="11">#REF!</definedName>
    <definedName name="_i_2" localSheetId="3">#REF!</definedName>
    <definedName name="_i_2">#REF!</definedName>
    <definedName name="_i_28" localSheetId="11">#REF!</definedName>
    <definedName name="_i_28" localSheetId="3">#REF!</definedName>
    <definedName name="_i_28">#REF!</definedName>
    <definedName name="_j">NA()</definedName>
    <definedName name="_j_2" localSheetId="11">#REF!</definedName>
    <definedName name="_j_2" localSheetId="3">#REF!</definedName>
    <definedName name="_j_2">#REF!</definedName>
    <definedName name="_j_28" localSheetId="11">#REF!</definedName>
    <definedName name="_j_28" localSheetId="3">#REF!</definedName>
    <definedName name="_j_28">#REF!</definedName>
    <definedName name="_k">NA()</definedName>
    <definedName name="_k_2" localSheetId="11">#REF!</definedName>
    <definedName name="_k_2" localSheetId="3">#REF!</definedName>
    <definedName name="_k_2">#REF!</definedName>
    <definedName name="_k_28" localSheetId="11">#REF!</definedName>
    <definedName name="_k_28" localSheetId="3">#REF!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hidden="1">#REF!</definedName>
    <definedName name="_Key2" localSheetId="11" hidden="1">#REF!</definedName>
    <definedName name="_Key2" localSheetId="0" hidden="1">#REF!</definedName>
    <definedName name="_Key2" localSheetId="3" hidden="1">#REF!</definedName>
    <definedName name="_Key2" hidden="1">#REF!</definedName>
    <definedName name="_kl1" localSheetId="11">#REF!</definedName>
    <definedName name="_kl1" localSheetId="0">#REF!</definedName>
    <definedName name="_kl1" localSheetId="3">#REF!</definedName>
    <definedName name="_kl1">#REF!</definedName>
    <definedName name="_KM188" localSheetId="11">#REF!</definedName>
    <definedName name="_KM188" localSheetId="3">#REF!</definedName>
    <definedName name="_KM188">#REF!</definedName>
    <definedName name="_km189" localSheetId="11">#REF!</definedName>
    <definedName name="_km189" localSheetId="3">#REF!</definedName>
    <definedName name="_km189">#REF!</definedName>
    <definedName name="_km190" localSheetId="11">#REF!</definedName>
    <definedName name="_km190" localSheetId="3">#REF!</definedName>
    <definedName name="_km190">#REF!</definedName>
    <definedName name="_km191" localSheetId="11">#REF!</definedName>
    <definedName name="_km191" localSheetId="3">#REF!</definedName>
    <definedName name="_km191">#REF!</definedName>
    <definedName name="_km192" localSheetId="11">#REF!</definedName>
    <definedName name="_km192" localSheetId="3">#REF!</definedName>
    <definedName name="_km192">#REF!</definedName>
    <definedName name="_km193" localSheetId="11">#REF!</definedName>
    <definedName name="_km193" localSheetId="3">#REF!</definedName>
    <definedName name="_km193">#REF!</definedName>
    <definedName name="_km194" localSheetId="11">#REF!</definedName>
    <definedName name="_km194" localSheetId="3">#REF!</definedName>
    <definedName name="_km194">#REF!</definedName>
    <definedName name="_km195" localSheetId="11">#REF!</definedName>
    <definedName name="_km195" localSheetId="3">#REF!</definedName>
    <definedName name="_km195">#REF!</definedName>
    <definedName name="_km196" localSheetId="11">#REF!</definedName>
    <definedName name="_km196" localSheetId="3">#REF!</definedName>
    <definedName name="_km196">#REF!</definedName>
    <definedName name="_km197" localSheetId="11">#REF!</definedName>
    <definedName name="_km197" localSheetId="3">#REF!</definedName>
    <definedName name="_km197">#REF!</definedName>
    <definedName name="_km198" localSheetId="11">#REF!</definedName>
    <definedName name="_km198" localSheetId="3">#REF!</definedName>
    <definedName name="_km198">#REF!</definedName>
    <definedName name="_Km36">"$#REF!.$C$128"</definedName>
    <definedName name="_kn12" localSheetId="11">#REF!</definedName>
    <definedName name="_kn12" localSheetId="3">#REF!</definedName>
    <definedName name="_kn12">#REF!</definedName>
    <definedName name="_Knc1" localSheetId="11">#REF!</definedName>
    <definedName name="_Knc1" localSheetId="3">#REF!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#REF!</definedName>
    <definedName name="_l_28" localSheetId="11">#REF!</definedName>
    <definedName name="_l_28" localSheetId="0">#REF!</definedName>
    <definedName name="_l_28" localSheetId="3">#REF!</definedName>
    <definedName name="_l_28">#REF!</definedName>
    <definedName name="_L1" localSheetId="11">#REF!</definedName>
    <definedName name="_L1" localSheetId="3">#REF!</definedName>
    <definedName name="_L1">#REF!</definedName>
    <definedName name="_L1_20" localSheetId="11">#REF!</definedName>
    <definedName name="_L1_20" localSheetId="3">#REF!</definedName>
    <definedName name="_L1_20">#REF!</definedName>
    <definedName name="_L1_28" localSheetId="11">#REF!</definedName>
    <definedName name="_L1_28" localSheetId="3">#REF!</definedName>
    <definedName name="_L1_28">#REF!</definedName>
    <definedName name="_L2" localSheetId="11">#REF!</definedName>
    <definedName name="_L2" localSheetId="3">#REF!</definedName>
    <definedName name="_L2">#REF!</definedName>
    <definedName name="_L2_20" localSheetId="11">#REF!</definedName>
    <definedName name="_L2_20" localSheetId="3">#REF!</definedName>
    <definedName name="_L2_20">#REF!</definedName>
    <definedName name="_L2_28" localSheetId="11">#REF!</definedName>
    <definedName name="_L2_28" localSheetId="3">#REF!</definedName>
    <definedName name="_L2_28">#REF!</definedName>
    <definedName name="_L6" localSheetId="11">#REF!</definedName>
    <definedName name="_L6" localSheetId="3">#REF!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#REF!</definedName>
    <definedName name="_lap2" localSheetId="11">#REF!</definedName>
    <definedName name="_lap2" localSheetId="3">#REF!</definedName>
    <definedName name="_lap2">#REF!</definedName>
    <definedName name="_lb40" localSheetId="11">#REF!</definedName>
    <definedName name="_lb40" localSheetId="3">#REF!</definedName>
    <definedName name="_lb40">#REF!</definedName>
    <definedName name="_ldv1" localSheetId="11">#REF!</definedName>
    <definedName name="_ldv1" localSheetId="3">#REF!</definedName>
    <definedName name="_ldv1">#REF!</definedName>
    <definedName name="_Ldv10" localSheetId="11">#REF!</definedName>
    <definedName name="_Ldv10" localSheetId="3">#REF!</definedName>
    <definedName name="_Ldv10">#REF!</definedName>
    <definedName name="_Ldv11" localSheetId="11">#REF!</definedName>
    <definedName name="_Ldv11" localSheetId="3">#REF!</definedName>
    <definedName name="_Ldv11">#REF!</definedName>
    <definedName name="_Ldv12" localSheetId="11">#REF!</definedName>
    <definedName name="_Ldv12" localSheetId="3">#REF!</definedName>
    <definedName name="_Ldv12">#REF!</definedName>
    <definedName name="_Ldv13" localSheetId="11">#REF!</definedName>
    <definedName name="_Ldv13" localSheetId="3">#REF!</definedName>
    <definedName name="_Ldv13">#REF!</definedName>
    <definedName name="_Ldv14" localSheetId="11">#REF!</definedName>
    <definedName name="_Ldv14" localSheetId="3">#REF!</definedName>
    <definedName name="_Ldv14">#REF!</definedName>
    <definedName name="_Ldv15" localSheetId="11">#REF!</definedName>
    <definedName name="_Ldv15" localSheetId="3">#REF!</definedName>
    <definedName name="_Ldv15">#REF!</definedName>
    <definedName name="_Ldv16" localSheetId="11">#REF!</definedName>
    <definedName name="_Ldv16" localSheetId="3">#REF!</definedName>
    <definedName name="_Ldv16">#REF!</definedName>
    <definedName name="_ldv2" localSheetId="11">#REF!</definedName>
    <definedName name="_ldv2" localSheetId="3">#REF!</definedName>
    <definedName name="_ldv2">#REF!</definedName>
    <definedName name="_ldv3" localSheetId="11">#REF!</definedName>
    <definedName name="_ldv3" localSheetId="3">#REF!</definedName>
    <definedName name="_ldv3">#REF!</definedName>
    <definedName name="_Ldv4" localSheetId="11">#REF!</definedName>
    <definedName name="_Ldv4" localSheetId="3">#REF!</definedName>
    <definedName name="_Ldv4">#REF!</definedName>
    <definedName name="_Ldv5" localSheetId="11">#REF!</definedName>
    <definedName name="_Ldv5" localSheetId="3">#REF!</definedName>
    <definedName name="_Ldv5">#REF!</definedName>
    <definedName name="_Ldv6" localSheetId="11">#REF!</definedName>
    <definedName name="_Ldv6" localSheetId="3">#REF!</definedName>
    <definedName name="_Ldv6">#REF!</definedName>
    <definedName name="_Ldv7" localSheetId="11">#REF!</definedName>
    <definedName name="_Ldv7" localSheetId="3">#REF!</definedName>
    <definedName name="_Ldv7">#REF!</definedName>
    <definedName name="_Ldv8" localSheetId="11">#REF!</definedName>
    <definedName name="_Ldv8" localSheetId="3">#REF!</definedName>
    <definedName name="_Ldv8">#REF!</definedName>
    <definedName name="_Ldv9" localSheetId="11">#REF!</definedName>
    <definedName name="_Ldv9" localSheetId="3">#REF!</definedName>
    <definedName name="_Ldv9">#REF!</definedName>
    <definedName name="_Len6" localSheetId="11">#REF!</definedName>
    <definedName name="_Len6" localSheetId="3">#REF!</definedName>
    <definedName name="_Len6">#REF!</definedName>
    <definedName name="_Len7" localSheetId="11">#REF!</definedName>
    <definedName name="_Len7" localSheetId="3">#REF!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#REF!</definedName>
    <definedName name="_LTb40" localSheetId="11">#REF!</definedName>
    <definedName name="_LTb40" localSheetId="3">#REF!</definedName>
    <definedName name="_LTb40">#REF!</definedName>
    <definedName name="_lu10" localSheetId="11">#REF!</definedName>
    <definedName name="_lu10" localSheetId="3">#REF!</definedName>
    <definedName name="_lu10">#REF!</definedName>
    <definedName name="_lu8" localSheetId="11">#REF!</definedName>
    <definedName name="_lu8" localSheetId="3">#REF!</definedName>
    <definedName name="_lu8">#REF!</definedName>
    <definedName name="_Lvc1" localSheetId="11">#REF!</definedName>
    <definedName name="_Lvc1" localSheetId="3">#REF!</definedName>
    <definedName name="_Lvc1">#REF!</definedName>
    <definedName name="_LX100" localSheetId="11">#REF!</definedName>
    <definedName name="_LX100" localSheetId="3">#REF!</definedName>
    <definedName name="_LX100">#REF!</definedName>
    <definedName name="_m">NA()</definedName>
    <definedName name="_m_2" localSheetId="11">#REF!</definedName>
    <definedName name="_m_2" localSheetId="3">#REF!</definedName>
    <definedName name="_m_2">#REF!</definedName>
    <definedName name="_m_28" localSheetId="11">#REF!</definedName>
    <definedName name="_m_28" localSheetId="3">#REF!</definedName>
    <definedName name="_m_28">#REF!</definedName>
    <definedName name="_M1" localSheetId="11">#REF!</definedName>
    <definedName name="_M1" localSheetId="3">#REF!</definedName>
    <definedName name="_M1">#REF!</definedName>
    <definedName name="_MAC12">"$#REF!.$H$6"</definedName>
    <definedName name="_MAC46">"$#REF!.$H$61"</definedName>
    <definedName name="_MCB600" localSheetId="11">#REF!</definedName>
    <definedName name="_MCB600" localSheetId="3">#REF!</definedName>
    <definedName name="_MCB600">#REF!</definedName>
    <definedName name="_MCB800" localSheetId="11">#REF!</definedName>
    <definedName name="_MCB800" localSheetId="3">#REF!</definedName>
    <definedName name="_MCB800">#REF!</definedName>
    <definedName name="_md16" localSheetId="11">#REF!</definedName>
    <definedName name="_md16" localSheetId="3">#REF!</definedName>
    <definedName name="_md16">#REF!</definedName>
    <definedName name="_md25" localSheetId="11">#REF!</definedName>
    <definedName name="_md25" localSheetId="3">#REF!</definedName>
    <definedName name="_md25">#REF!</definedName>
    <definedName name="_md9" localSheetId="11">#REF!</definedName>
    <definedName name="_md9" localSheetId="3">#REF!</definedName>
    <definedName name="_md9">#REF!</definedName>
    <definedName name="_mdb1" localSheetId="11">#REF!</definedName>
    <definedName name="_mdb1" localSheetId="3">#REF!</definedName>
    <definedName name="_mdb1">#REF!</definedName>
    <definedName name="_mdc1" localSheetId="11">#REF!</definedName>
    <definedName name="_mdc1" localSheetId="3">#REF!</definedName>
    <definedName name="_mdc1">#REF!</definedName>
    <definedName name="_mdc2" localSheetId="11">#REF!</definedName>
    <definedName name="_mdc2" localSheetId="3">#REF!</definedName>
    <definedName name="_mdc2">#REF!</definedName>
    <definedName name="_mgl4" localSheetId="11">#REF!</definedName>
    <definedName name="_mgl4" localSheetId="3">#REF!</definedName>
    <definedName name="_mgl4">#REF!</definedName>
    <definedName name="_mgl8" localSheetId="11">#REF!</definedName>
    <definedName name="_mgl8" localSheetId="3">#REF!</definedName>
    <definedName name="_mgl8">#REF!</definedName>
    <definedName name="_mh2" localSheetId="11">#REF!</definedName>
    <definedName name="_mh2" localSheetId="3">#REF!</definedName>
    <definedName name="_mh2">#REF!</definedName>
    <definedName name="_mh23" localSheetId="11">#REF!</definedName>
    <definedName name="_mh23" localSheetId="3">#REF!</definedName>
    <definedName name="_mh23">#REF!</definedName>
    <definedName name="_mix6" localSheetId="11">#REF!</definedName>
    <definedName name="_mix6" localSheetId="3">#REF!</definedName>
    <definedName name="_mix6">#REF!</definedName>
    <definedName name="_mk42" localSheetId="11">#REF!</definedName>
    <definedName name="_mk42" localSheetId="3">#REF!</definedName>
    <definedName name="_mk42">#REF!</definedName>
    <definedName name="_mk65" localSheetId="11">#REF!</definedName>
    <definedName name="_mk65" localSheetId="3">#REF!</definedName>
    <definedName name="_mk65">#REF!</definedName>
    <definedName name="_mkD42" localSheetId="11">#REF!</definedName>
    <definedName name="_mkD42" localSheetId="3">#REF!</definedName>
    <definedName name="_mkD42">#REF!</definedName>
    <definedName name="_mkn17" localSheetId="11">#REF!</definedName>
    <definedName name="_mkn17" localSheetId="3">#REF!</definedName>
    <definedName name="_mkn17">#REF!</definedName>
    <definedName name="_mnk10" localSheetId="11">#REF!</definedName>
    <definedName name="_mnk10" localSheetId="3">#REF!</definedName>
    <definedName name="_mnk10">#REF!</definedName>
    <definedName name="_mnk17" localSheetId="11">#REF!</definedName>
    <definedName name="_mnk17" localSheetId="3">#REF!</definedName>
    <definedName name="_mnk17">#REF!</definedName>
    <definedName name="_mnk9" localSheetId="11">#REF!</definedName>
    <definedName name="_mnk9" localSheetId="3">#REF!</definedName>
    <definedName name="_mnk9">#REF!</definedName>
    <definedName name="_MoM11" localSheetId="11">#REF!</definedName>
    <definedName name="_MoM11" localSheetId="3">#REF!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#REF!</definedName>
    <definedName name="_MVL486" localSheetId="11">#REF!</definedName>
    <definedName name="_MVL486" localSheetId="0">#REF!</definedName>
    <definedName name="_MVL486" localSheetId="3">#REF!</definedName>
    <definedName name="_MVL486">#REF!</definedName>
    <definedName name="_mw2" localSheetId="11">#REF!</definedName>
    <definedName name="_mw2" localSheetId="0">#REF!</definedName>
    <definedName name="_mw2" localSheetId="3">#REF!</definedName>
    <definedName name="_mw2">#REF!</definedName>
    <definedName name="_n">NA()</definedName>
    <definedName name="_n_2" localSheetId="11">#REF!</definedName>
    <definedName name="_n_2" localSheetId="3">#REF!</definedName>
    <definedName name="_n_2">#REF!</definedName>
    <definedName name="_n_28" localSheetId="11">#REF!</definedName>
    <definedName name="_n_28" localSheetId="3">#REF!</definedName>
    <definedName name="_n_28">#REF!</definedName>
    <definedName name="_NC100" localSheetId="11">#REF!</definedName>
    <definedName name="_NC100" localSheetId="3">#REF!</definedName>
    <definedName name="_NC100">#REF!</definedName>
    <definedName name="_nc150" localSheetId="11">#REF!</definedName>
    <definedName name="_nc150" localSheetId="3">#REF!</definedName>
    <definedName name="_nc150">#REF!</definedName>
    <definedName name="_nc151" localSheetId="11">#REF!</definedName>
    <definedName name="_nc151" localSheetId="3">#REF!</definedName>
    <definedName name="_nc151">#REF!</definedName>
    <definedName name="_NC200" localSheetId="11">#REF!</definedName>
    <definedName name="_NC200" localSheetId="3">#REF!</definedName>
    <definedName name="_NC200">#REF!</definedName>
    <definedName name="_nc25" localSheetId="11">#REF!</definedName>
    <definedName name="_nc25" localSheetId="3">#REF!</definedName>
    <definedName name="_nc25">#REF!</definedName>
    <definedName name="_nc27" localSheetId="11">#REF!</definedName>
    <definedName name="_nc27" localSheetId="3">#REF!</definedName>
    <definedName name="_nc27">#REF!</definedName>
    <definedName name="_nc3" localSheetId="11">#REF!</definedName>
    <definedName name="_nc3" localSheetId="3">#REF!</definedName>
    <definedName name="_nc3">#REF!</definedName>
    <definedName name="_nc32" localSheetId="11">#REF!</definedName>
    <definedName name="_nc32" localSheetId="3">#REF!</definedName>
    <definedName name="_nc32">#REF!</definedName>
    <definedName name="_nc35" localSheetId="11">#REF!</definedName>
    <definedName name="_nc35" localSheetId="3">#REF!</definedName>
    <definedName name="_nc35">#REF!</definedName>
    <definedName name="_nc37" localSheetId="11">#REF!</definedName>
    <definedName name="_nc37" localSheetId="3">#REF!</definedName>
    <definedName name="_nc37">#REF!</definedName>
    <definedName name="_nc4" localSheetId="11">#REF!</definedName>
    <definedName name="_nc4" localSheetId="3">#REF!</definedName>
    <definedName name="_nc4">#REF!</definedName>
    <definedName name="_nc45" localSheetId="11">#REF!</definedName>
    <definedName name="_nc45" localSheetId="3">#REF!</definedName>
    <definedName name="_nc45">#REF!</definedName>
    <definedName name="_nc5" localSheetId="11">#REF!</definedName>
    <definedName name="_nc5" localSheetId="3">#REF!</definedName>
    <definedName name="_nc5">#REF!</definedName>
    <definedName name="_nc50" localSheetId="11">#REF!</definedName>
    <definedName name="_nc50" localSheetId="3">#REF!</definedName>
    <definedName name="_nc50">#REF!</definedName>
    <definedName name="_nc6" localSheetId="11">#REF!</definedName>
    <definedName name="_nc6" localSheetId="3">#REF!</definedName>
    <definedName name="_nc6">#REF!</definedName>
    <definedName name="_nc7" localSheetId="11">#REF!</definedName>
    <definedName name="_nc7" localSheetId="3">#REF!</definedName>
    <definedName name="_nc7">#REF!</definedName>
    <definedName name="_NCC3" localSheetId="11">#REF!</definedName>
    <definedName name="_NCC3" localSheetId="3">#REF!</definedName>
    <definedName name="_NCC3">#REF!</definedName>
    <definedName name="_NCC4" localSheetId="11">#REF!</definedName>
    <definedName name="_NCC4" localSheetId="3">#REF!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#REF!</definedName>
    <definedName name="_NCO150" localSheetId="11">#REF!</definedName>
    <definedName name="_NCO150" localSheetId="3">#REF!</definedName>
    <definedName name="_NCO150">#REF!</definedName>
    <definedName name="_NCO200" localSheetId="11">#REF!</definedName>
    <definedName name="_NCO200" localSheetId="3">#REF!</definedName>
    <definedName name="_NCO200">#REF!</definedName>
    <definedName name="_NCO50" localSheetId="11">#REF!</definedName>
    <definedName name="_NCO50" localSheetId="3">#REF!</definedName>
    <definedName name="_NCO50">#REF!</definedName>
    <definedName name="_neo1" localSheetId="11">#REF!</definedName>
    <definedName name="_neo1" localSheetId="3">#REF!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#REF!</definedName>
    <definedName name="_NLF07" localSheetId="11">#REF!</definedName>
    <definedName name="_NLF07" localSheetId="3">#REF!</definedName>
    <definedName name="_NLF07">#REF!</definedName>
    <definedName name="_NLF12" localSheetId="11">#REF!</definedName>
    <definedName name="_NLF12" localSheetId="3">#REF!</definedName>
    <definedName name="_NLF12">#REF!</definedName>
    <definedName name="_NLF60" localSheetId="11">#REF!</definedName>
    <definedName name="_NLF60" localSheetId="3">#REF!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#REF!</definedName>
    <definedName name="_npv22" localSheetId="11">#REF!</definedName>
    <definedName name="_npv22" localSheetId="3">#REF!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#REF!</definedName>
    <definedName name="_o_28" localSheetId="11">#REF!</definedName>
    <definedName name="_o_28" localSheetId="3">#REF!</definedName>
    <definedName name="_o_28">#REF!</definedName>
    <definedName name="_od100" localSheetId="11">#REF!</definedName>
    <definedName name="_od100" localSheetId="3">#REF!</definedName>
    <definedName name="_od100">#REF!</definedName>
    <definedName name="_ond100" localSheetId="11">#REF!</definedName>
    <definedName name="_ond100" localSheetId="3">#REF!</definedName>
    <definedName name="_ond100">#REF!</definedName>
    <definedName name="_Order1" hidden="1">255</definedName>
    <definedName name="_Order2" hidden="1">255</definedName>
    <definedName name="_oto10" localSheetId="11">#REF!</definedName>
    <definedName name="_oto10" localSheetId="3">#REF!</definedName>
    <definedName name="_oto10">#REF!</definedName>
    <definedName name="_oto12" localSheetId="11">#REF!</definedName>
    <definedName name="_oto12" localSheetId="3">#REF!</definedName>
    <definedName name="_oto12">#REF!</definedName>
    <definedName name="_oto5" localSheetId="11">#REF!</definedName>
    <definedName name="_oto5" localSheetId="3">#REF!</definedName>
    <definedName name="_oto5">#REF!</definedName>
    <definedName name="_oto7" localSheetId="11">#REF!</definedName>
    <definedName name="_oto7" localSheetId="3">#REF!</definedName>
    <definedName name="_oto7">#REF!</definedName>
    <definedName name="_p" localSheetId="11">#REF!</definedName>
    <definedName name="_p" localSheetId="3">#REF!</definedName>
    <definedName name="_p">#REF!</definedName>
    <definedName name="_p_28" localSheetId="11">#REF!</definedName>
    <definedName name="_p_28" localSheetId="3">#REF!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#REF!</definedName>
    <definedName name="_pc40" localSheetId="11">#REF!</definedName>
    <definedName name="_pc40" localSheetId="3">#REF!</definedName>
    <definedName name="_pc40">#REF!</definedName>
    <definedName name="_Ph30" localSheetId="11">#REF!</definedName>
    <definedName name="_Ph30" localSheetId="3">#REF!</definedName>
    <definedName name="_Ph30">#REF!</definedName>
    <definedName name="_Pt1" localSheetId="11">#REF!</definedName>
    <definedName name="_Pt1" localSheetId="3">#REF!</definedName>
    <definedName name="_Pt1">#REF!</definedName>
    <definedName name="_Pt2" localSheetId="11">#REF!</definedName>
    <definedName name="_Pt2" localSheetId="3">#REF!</definedName>
    <definedName name="_Pt2">#REF!</definedName>
    <definedName name="_PXB80" localSheetId="11">#REF!</definedName>
    <definedName name="_PXB80" localSheetId="3">#REF!</definedName>
    <definedName name="_PXB80">#REF!</definedName>
    <definedName name="_qh2" localSheetId="11">#REF!</definedName>
    <definedName name="_qh2" localSheetId="3">#REF!</definedName>
    <definedName name="_qh2">#REF!</definedName>
    <definedName name="_qH30" localSheetId="11">#REF!</definedName>
    <definedName name="_qH30" localSheetId="3">#REF!</definedName>
    <definedName name="_qH30">#REF!</definedName>
    <definedName name="_qXB80" localSheetId="11">#REF!</definedName>
    <definedName name="_qXB80" localSheetId="3">#REF!</definedName>
    <definedName name="_qXB80">#REF!</definedName>
    <definedName name="_R" localSheetId="11">#REF!</definedName>
    <definedName name="_R" localSheetId="3">#REF!</definedName>
    <definedName name="_R">#REF!</definedName>
    <definedName name="_R_20" localSheetId="11">#REF!</definedName>
    <definedName name="_R_20" localSheetId="3">#REF!</definedName>
    <definedName name="_R_20">#REF!</definedName>
    <definedName name="_R_28" localSheetId="11">#REF!</definedName>
    <definedName name="_R_28" localSheetId="3">#REF!</definedName>
    <definedName name="_R_28">#REF!</definedName>
    <definedName name="_rai100" localSheetId="11">#REF!</definedName>
    <definedName name="_rai100" localSheetId="3">#REF!</definedName>
    <definedName name="_rai100">#REF!</definedName>
    <definedName name="_rai20" localSheetId="11">#REF!</definedName>
    <definedName name="_rai20" localSheetId="3">#REF!</definedName>
    <definedName name="_rai20">#REF!</definedName>
    <definedName name="_rai50" localSheetId="11">#REF!</definedName>
    <definedName name="_rai50" localSheetId="3">#REF!</definedName>
    <definedName name="_rai50">#REF!</definedName>
    <definedName name="_Rd1" localSheetId="11">#REF!</definedName>
    <definedName name="_Rd1" localSheetId="3">#REF!</definedName>
    <definedName name="_Rd1">#REF!</definedName>
    <definedName name="_RHH1" localSheetId="11">#REF!</definedName>
    <definedName name="_RHH1" localSheetId="3">#REF!</definedName>
    <definedName name="_RHH1">#REF!</definedName>
    <definedName name="_RHH10" localSheetId="11">#REF!</definedName>
    <definedName name="_RHH10" localSheetId="3">#REF!</definedName>
    <definedName name="_RHH10">#REF!</definedName>
    <definedName name="_RHP1" localSheetId="11">#REF!</definedName>
    <definedName name="_RHP1" localSheetId="3">#REF!</definedName>
    <definedName name="_RHP1">#REF!</definedName>
    <definedName name="_RHP10" localSheetId="11">#REF!</definedName>
    <definedName name="_RHP10" localSheetId="3">#REF!</definedName>
    <definedName name="_RHP10">#REF!</definedName>
    <definedName name="_RI1" localSheetId="11">#REF!</definedName>
    <definedName name="_RI1" localSheetId="3">#REF!</definedName>
    <definedName name="_RI1">#REF!</definedName>
    <definedName name="_RI10" localSheetId="11">#REF!</definedName>
    <definedName name="_RI10" localSheetId="3">#REF!</definedName>
    <definedName name="_RI10">#REF!</definedName>
    <definedName name="_RII1" localSheetId="11">#REF!</definedName>
    <definedName name="_RII1" localSheetId="3">#REF!</definedName>
    <definedName name="_RII1">#REF!</definedName>
    <definedName name="_RII10" localSheetId="11">#REF!</definedName>
    <definedName name="_RII10" localSheetId="3">#REF!</definedName>
    <definedName name="_RII10">#REF!</definedName>
    <definedName name="_RIP1" localSheetId="11">#REF!</definedName>
    <definedName name="_RIP1" localSheetId="3">#REF!</definedName>
    <definedName name="_RIP1">#REF!</definedName>
    <definedName name="_RIP10" localSheetId="11">#REF!</definedName>
    <definedName name="_RIP10" localSheetId="3">#REF!</definedName>
    <definedName name="_RIP10">#REF!</definedName>
    <definedName name="_rp95" localSheetId="11">#REF!</definedName>
    <definedName name="_rp95" localSheetId="3">#REF!</definedName>
    <definedName name="_rp95">#REF!</definedName>
    <definedName name="_s" localSheetId="11">#REF!</definedName>
    <definedName name="_s" localSheetId="3">#REF!</definedName>
    <definedName name="_s">#REF!</definedName>
    <definedName name="_s_20" localSheetId="11">#REF!</definedName>
    <definedName name="_s_20" localSheetId="3">#REF!</definedName>
    <definedName name="_s_20">#REF!</definedName>
    <definedName name="_s_28" localSheetId="11">#REF!</definedName>
    <definedName name="_s_28" localSheetId="3">#REF!</definedName>
    <definedName name="_s_28">#REF!</definedName>
    <definedName name="_san108" localSheetId="11">#REF!</definedName>
    <definedName name="_san108" localSheetId="3">#REF!</definedName>
    <definedName name="_san108">#REF!</definedName>
    <definedName name="_san110" localSheetId="11">#REF!</definedName>
    <definedName name="_san110" localSheetId="3">#REF!</definedName>
    <definedName name="_san110">#REF!</definedName>
    <definedName name="_sat10">NA()</definedName>
    <definedName name="_sat12" localSheetId="11">#REF!</definedName>
    <definedName name="_sat12" localSheetId="3">#REF!</definedName>
    <definedName name="_sat12">#REF!</definedName>
    <definedName name="_sat14">NA()</definedName>
    <definedName name="_sat16" localSheetId="11">#REF!</definedName>
    <definedName name="_sat16" localSheetId="3">#REF!</definedName>
    <definedName name="_sat16">#REF!</definedName>
    <definedName name="_sat20" localSheetId="11">#REF!</definedName>
    <definedName name="_sat20" localSheetId="3">#REF!</definedName>
    <definedName name="_sat20">#REF!</definedName>
    <definedName name="_Sat27" localSheetId="11">#REF!</definedName>
    <definedName name="_Sat27" localSheetId="3">#REF!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#REF!</definedName>
    <definedName name="_sm100" localSheetId="11">#REF!</definedName>
    <definedName name="_sm100" localSheetId="3">#REF!</definedName>
    <definedName name="_sm100">#REF!</definedName>
    <definedName name="_SN3">"$#REF!.$#REF!$#REF!"</definedName>
    <definedName name="_Sort" localSheetId="11" hidden="1">#REF!</definedName>
    <definedName name="_Sort" localSheetId="3"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#REF!</definedName>
    <definedName name="_Su70">NA()</definedName>
    <definedName name="_sua20" localSheetId="11">#REF!</definedName>
    <definedName name="_sua20" localSheetId="0">#REF!</definedName>
    <definedName name="_sua20" localSheetId="3">#REF!</definedName>
    <definedName name="_sua20">#REF!</definedName>
    <definedName name="_sua30" localSheetId="11">#REF!</definedName>
    <definedName name="_sua30" localSheetId="3">#REF!</definedName>
    <definedName name="_sua30">#REF!</definedName>
    <definedName name="_sw70609" localSheetId="11">#REF!</definedName>
    <definedName name="_sw70609" localSheetId="3">#REF!</definedName>
    <definedName name="_sw70609">#REF!</definedName>
    <definedName name="_T" localSheetId="11">#REF!</definedName>
    <definedName name="_T" localSheetId="3">#REF!</definedName>
    <definedName name="_T">#REF!</definedName>
    <definedName name="_T4" localSheetId="11">#REF!</definedName>
    <definedName name="_T4" localSheetId="3">#REF!</definedName>
    <definedName name="_T4">#REF!</definedName>
    <definedName name="_ta1" localSheetId="11">#REF!</definedName>
    <definedName name="_ta1" localSheetId="3">#REF!</definedName>
    <definedName name="_ta1">#REF!</definedName>
    <definedName name="_ta2" localSheetId="11">#REF!</definedName>
    <definedName name="_ta2" localSheetId="3">#REF!</definedName>
    <definedName name="_ta2">#REF!</definedName>
    <definedName name="_ta3" localSheetId="11">#REF!</definedName>
    <definedName name="_ta3" localSheetId="3">#REF!</definedName>
    <definedName name="_ta3">#REF!</definedName>
    <definedName name="_ta4" localSheetId="11">#REF!</definedName>
    <definedName name="_ta4" localSheetId="3">#REF!</definedName>
    <definedName name="_ta4">#REF!</definedName>
    <definedName name="_ta5" localSheetId="11">#REF!</definedName>
    <definedName name="_ta5" localSheetId="3">#REF!</definedName>
    <definedName name="_ta5">#REF!</definedName>
    <definedName name="_ta6" localSheetId="11">#REF!</definedName>
    <definedName name="_ta6" localSheetId="3">#REF!</definedName>
    <definedName name="_ta6">#REF!</definedName>
    <definedName name="_tam2" localSheetId="11">#REF!</definedName>
    <definedName name="_tam2" localSheetId="3">#REF!</definedName>
    <definedName name="_tam2">#REF!</definedName>
    <definedName name="_tb1" localSheetId="11">#REF!</definedName>
    <definedName name="_tb1" localSheetId="3">#REF!</definedName>
    <definedName name="_tb1">#REF!</definedName>
    <definedName name="_tb2" localSheetId="11">#REF!</definedName>
    <definedName name="_tb2" localSheetId="3">#REF!</definedName>
    <definedName name="_tb2">#REF!</definedName>
    <definedName name="_tb3" localSheetId="11">#REF!</definedName>
    <definedName name="_tb3" localSheetId="3">#REF!</definedName>
    <definedName name="_tb3">#REF!</definedName>
    <definedName name="_tb4" localSheetId="11">#REF!</definedName>
    <definedName name="_tb4" localSheetId="3">#REF!</definedName>
    <definedName name="_tb4">#REF!</definedName>
    <definedName name="_tc1" localSheetId="11">#REF!</definedName>
    <definedName name="_tc1" localSheetId="3">#REF!</definedName>
    <definedName name="_tc1">#REF!</definedName>
    <definedName name="_tct3" localSheetId="11">#REF!</definedName>
    <definedName name="_tct3" localSheetId="3">#REF!</definedName>
    <definedName name="_tct3">#REF!</definedName>
    <definedName name="_tct3_1" localSheetId="11">#REF!</definedName>
    <definedName name="_tct3_1" localSheetId="3">#REF!</definedName>
    <definedName name="_tct3_1">#REF!</definedName>
    <definedName name="_tct3_2" localSheetId="11">#REF!</definedName>
    <definedName name="_tct3_2" localSheetId="3">#REF!</definedName>
    <definedName name="_tct3_2">#REF!</definedName>
    <definedName name="_tct3_20" localSheetId="11">#REF!</definedName>
    <definedName name="_tct3_20" localSheetId="3">#REF!</definedName>
    <definedName name="_tct3_20">#REF!</definedName>
    <definedName name="_tct5" localSheetId="11">#REF!</definedName>
    <definedName name="_tct5" localSheetId="3">#REF!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#REF!</definedName>
    <definedName name="_te1" localSheetId="11">#REF!</definedName>
    <definedName name="_te1" localSheetId="3">#REF!</definedName>
    <definedName name="_te1">#REF!</definedName>
    <definedName name="_te2" localSheetId="11">#REF!</definedName>
    <definedName name="_te2" localSheetId="3">#REF!</definedName>
    <definedName name="_te2">#REF!</definedName>
    <definedName name="_tg427" localSheetId="11">#REF!</definedName>
    <definedName name="_tg427" localSheetId="3">#REF!</definedName>
    <definedName name="_tg427">#REF!</definedName>
    <definedName name="_TH1" localSheetId="11">#REF!</definedName>
    <definedName name="_TH1" localSheetId="3">#REF!</definedName>
    <definedName name="_TH1">#REF!</definedName>
    <definedName name="_th100">NA()</definedName>
    <definedName name="_TH160">NA()</definedName>
    <definedName name="_TH2" localSheetId="11">#REF!</definedName>
    <definedName name="_TH2" localSheetId="3">#REF!</definedName>
    <definedName name="_TH2">#REF!</definedName>
    <definedName name="_TH20" localSheetId="11">#REF!</definedName>
    <definedName name="_TH20" localSheetId="3">#REF!</definedName>
    <definedName name="_TH20">#REF!</definedName>
    <definedName name="_TH3" localSheetId="11">#REF!</definedName>
    <definedName name="_TH3" localSheetId="3">#REF!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#REF!</definedName>
    <definedName name="_toi5" localSheetId="11">#REF!</definedName>
    <definedName name="_toi5" localSheetId="3">#REF!</definedName>
    <definedName name="_toi5">#REF!</definedName>
    <definedName name="_tp2" localSheetId="11">#REF!</definedName>
    <definedName name="_tp2" localSheetId="3">#REF!</definedName>
    <definedName name="_tp2">#REF!</definedName>
    <definedName name="_TR250">NA()</definedName>
    <definedName name="_tr375">NA()</definedName>
    <definedName name="_tra100" localSheetId="11">#REF!</definedName>
    <definedName name="_tra100" localSheetId="3">#REF!</definedName>
    <definedName name="_tra100">#REF!</definedName>
    <definedName name="_tra102" localSheetId="11">#REF!</definedName>
    <definedName name="_tra102" localSheetId="3">#REF!</definedName>
    <definedName name="_tra102">#REF!</definedName>
    <definedName name="_tra104" localSheetId="11">#REF!</definedName>
    <definedName name="_tra104" localSheetId="3">#REF!</definedName>
    <definedName name="_tra104">#REF!</definedName>
    <definedName name="_tra106" localSheetId="11">#REF!</definedName>
    <definedName name="_tra106" localSheetId="3">#REF!</definedName>
    <definedName name="_tra106">#REF!</definedName>
    <definedName name="_tra108" localSheetId="11">#REF!</definedName>
    <definedName name="_tra108" localSheetId="3">#REF!</definedName>
    <definedName name="_tra108">#REF!</definedName>
    <definedName name="_tra110" localSheetId="11">#REF!</definedName>
    <definedName name="_tra110" localSheetId="3">#REF!</definedName>
    <definedName name="_tra110">#REF!</definedName>
    <definedName name="_tra112" localSheetId="11">#REF!</definedName>
    <definedName name="_tra112" localSheetId="3">#REF!</definedName>
    <definedName name="_tra112">#REF!</definedName>
    <definedName name="_tra114" localSheetId="11">#REF!</definedName>
    <definedName name="_tra114" localSheetId="3">#REF!</definedName>
    <definedName name="_tra114">#REF!</definedName>
    <definedName name="_tra116" localSheetId="11">#REF!</definedName>
    <definedName name="_tra116" localSheetId="3">#REF!</definedName>
    <definedName name="_tra116">#REF!</definedName>
    <definedName name="_tra118" localSheetId="11">#REF!</definedName>
    <definedName name="_tra118" localSheetId="3">#REF!</definedName>
    <definedName name="_tra118">#REF!</definedName>
    <definedName name="_tra120" localSheetId="11">#REF!</definedName>
    <definedName name="_tra120" localSheetId="3">#REF!</definedName>
    <definedName name="_tra120">#REF!</definedName>
    <definedName name="_tra122" localSheetId="11">#REF!</definedName>
    <definedName name="_tra122" localSheetId="3">#REF!</definedName>
    <definedName name="_tra122">#REF!</definedName>
    <definedName name="_tra124" localSheetId="11">#REF!</definedName>
    <definedName name="_tra124" localSheetId="3">#REF!</definedName>
    <definedName name="_tra124">#REF!</definedName>
    <definedName name="_tra126" localSheetId="11">#REF!</definedName>
    <definedName name="_tra126" localSheetId="3">#REF!</definedName>
    <definedName name="_tra126">#REF!</definedName>
    <definedName name="_tra128" localSheetId="11">#REF!</definedName>
    <definedName name="_tra128" localSheetId="3">#REF!</definedName>
    <definedName name="_tra128">#REF!</definedName>
    <definedName name="_tra130" localSheetId="11">#REF!</definedName>
    <definedName name="_tra130" localSheetId="3">#REF!</definedName>
    <definedName name="_tra130">#REF!</definedName>
    <definedName name="_tra132" localSheetId="11">#REF!</definedName>
    <definedName name="_tra132" localSheetId="3">#REF!</definedName>
    <definedName name="_tra132">#REF!</definedName>
    <definedName name="_tra134" localSheetId="11">#REF!</definedName>
    <definedName name="_tra134" localSheetId="3">#REF!</definedName>
    <definedName name="_tra134">#REF!</definedName>
    <definedName name="_tra136" localSheetId="11">#REF!</definedName>
    <definedName name="_tra136" localSheetId="3">#REF!</definedName>
    <definedName name="_tra136">#REF!</definedName>
    <definedName name="_tra138" localSheetId="11">#REF!</definedName>
    <definedName name="_tra138" localSheetId="3">#REF!</definedName>
    <definedName name="_tra138">#REF!</definedName>
    <definedName name="_tra140" localSheetId="11">#REF!</definedName>
    <definedName name="_tra140" localSheetId="3">#REF!</definedName>
    <definedName name="_tra140">#REF!</definedName>
    <definedName name="_tra70" localSheetId="11">#REF!</definedName>
    <definedName name="_tra70" localSheetId="3">#REF!</definedName>
    <definedName name="_tra70">#REF!</definedName>
    <definedName name="_tra72" localSheetId="11">#REF!</definedName>
    <definedName name="_tra72" localSheetId="3">#REF!</definedName>
    <definedName name="_tra72">#REF!</definedName>
    <definedName name="_tra74" localSheetId="11">#REF!</definedName>
    <definedName name="_tra74" localSheetId="3">#REF!</definedName>
    <definedName name="_tra74">#REF!</definedName>
    <definedName name="_tra76" localSheetId="11">#REF!</definedName>
    <definedName name="_tra76" localSheetId="3">#REF!</definedName>
    <definedName name="_tra76">#REF!</definedName>
    <definedName name="_tra78" localSheetId="11">#REF!</definedName>
    <definedName name="_tra78" localSheetId="3">#REF!</definedName>
    <definedName name="_tra78">#REF!</definedName>
    <definedName name="_tra80" localSheetId="11">#REF!</definedName>
    <definedName name="_tra80" localSheetId="3">#REF!</definedName>
    <definedName name="_tra80">#REF!</definedName>
    <definedName name="_tra82" localSheetId="11">#REF!</definedName>
    <definedName name="_tra82" localSheetId="3">#REF!</definedName>
    <definedName name="_tra82">#REF!</definedName>
    <definedName name="_tra84" localSheetId="11">#REF!</definedName>
    <definedName name="_tra84" localSheetId="3">#REF!</definedName>
    <definedName name="_tra84">#REF!</definedName>
    <definedName name="_tra86" localSheetId="11">#REF!</definedName>
    <definedName name="_tra86" localSheetId="3">#REF!</definedName>
    <definedName name="_tra86">#REF!</definedName>
    <definedName name="_tra88" localSheetId="11">#REF!</definedName>
    <definedName name="_tra88" localSheetId="3">#REF!</definedName>
    <definedName name="_tra88">#REF!</definedName>
    <definedName name="_tra90" localSheetId="11">#REF!</definedName>
    <definedName name="_tra90" localSheetId="3">#REF!</definedName>
    <definedName name="_tra90">#REF!</definedName>
    <definedName name="_tra92" localSheetId="11">#REF!</definedName>
    <definedName name="_tra92" localSheetId="3">#REF!</definedName>
    <definedName name="_tra92">#REF!</definedName>
    <definedName name="_tra94" localSheetId="11">#REF!</definedName>
    <definedName name="_tra94" localSheetId="3">#REF!</definedName>
    <definedName name="_tra94">#REF!</definedName>
    <definedName name="_tra96" localSheetId="11">#REF!</definedName>
    <definedName name="_tra96" localSheetId="3">#REF!</definedName>
    <definedName name="_tra96">#REF!</definedName>
    <definedName name="_tra98" localSheetId="11">#REF!</definedName>
    <definedName name="_tra98" localSheetId="3">#REF!</definedName>
    <definedName name="_tra98">#REF!</definedName>
    <definedName name="_tt10" localSheetId="11">#REF!</definedName>
    <definedName name="_tt10" localSheetId="3">#REF!</definedName>
    <definedName name="_tt10">#REF!</definedName>
    <definedName name="_tt22" localSheetId="11">#REF!</definedName>
    <definedName name="_tt22" localSheetId="3">#REF!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#REF!</definedName>
    <definedName name="_tz593" localSheetId="11">#REF!</definedName>
    <definedName name="_tz593" localSheetId="3">#REF!</definedName>
    <definedName name="_tz593">#REF!</definedName>
    <definedName name="_u" localSheetId="11">#REF!</definedName>
    <definedName name="_u" localSheetId="3">#REF!</definedName>
    <definedName name="_u">#REF!</definedName>
    <definedName name="_u_20" localSheetId="11">#REF!</definedName>
    <definedName name="_u_20" localSheetId="3">#REF!</definedName>
    <definedName name="_u_20">#REF!</definedName>
    <definedName name="_u_28" localSheetId="11">#REF!</definedName>
    <definedName name="_u_28" localSheetId="3">#REF!</definedName>
    <definedName name="_u_28">#REF!</definedName>
    <definedName name="_ui108" localSheetId="11">#REF!</definedName>
    <definedName name="_ui108" localSheetId="3">#REF!</definedName>
    <definedName name="_ui108">#REF!</definedName>
    <definedName name="_ui110" localSheetId="11">#REF!</definedName>
    <definedName name="_ui110" localSheetId="3">#REF!</definedName>
    <definedName name="_ui110">#REF!</definedName>
    <definedName name="_ui140" localSheetId="11">#REF!</definedName>
    <definedName name="_ui140" localSheetId="3">#REF!</definedName>
    <definedName name="_ui140">#REF!</definedName>
    <definedName name="_ui180" localSheetId="11">#REF!</definedName>
    <definedName name="_ui180" localSheetId="3">#REF!</definedName>
    <definedName name="_ui180">#REF!</definedName>
    <definedName name="_Uk1" localSheetId="11">#REF!</definedName>
    <definedName name="_Uk1" localSheetId="3">#REF!</definedName>
    <definedName name="_Uk1">#REF!</definedName>
    <definedName name="_Uk10" localSheetId="11">#REF!</definedName>
    <definedName name="_Uk10" localSheetId="3">#REF!</definedName>
    <definedName name="_Uk10">#REF!</definedName>
    <definedName name="_Uk11" localSheetId="11">#REF!</definedName>
    <definedName name="_Uk11" localSheetId="3">#REF!</definedName>
    <definedName name="_Uk11">#REF!</definedName>
    <definedName name="_Uk12" localSheetId="11">#REF!</definedName>
    <definedName name="_Uk12" localSheetId="3">#REF!</definedName>
    <definedName name="_Uk12">#REF!</definedName>
    <definedName name="_Uk13" localSheetId="11">#REF!</definedName>
    <definedName name="_Uk13" localSheetId="3">#REF!</definedName>
    <definedName name="_Uk13">#REF!</definedName>
    <definedName name="_Uk14" localSheetId="11">#REF!</definedName>
    <definedName name="_Uk14" localSheetId="3">#REF!</definedName>
    <definedName name="_Uk14">#REF!</definedName>
    <definedName name="_Uk15" localSheetId="11">#REF!</definedName>
    <definedName name="_Uk15" localSheetId="3">#REF!</definedName>
    <definedName name="_Uk15">#REF!</definedName>
    <definedName name="_Uk16" localSheetId="11">#REF!</definedName>
    <definedName name="_Uk16" localSheetId="3">#REF!</definedName>
    <definedName name="_Uk16">#REF!</definedName>
    <definedName name="_Uk17" localSheetId="11">#REF!</definedName>
    <definedName name="_Uk17" localSheetId="3">#REF!</definedName>
    <definedName name="_Uk17">#REF!</definedName>
    <definedName name="_Uk18" localSheetId="11">#REF!</definedName>
    <definedName name="_Uk18" localSheetId="3">#REF!</definedName>
    <definedName name="_Uk18">#REF!</definedName>
    <definedName name="_Uk19" localSheetId="11">#REF!</definedName>
    <definedName name="_Uk19" localSheetId="3">#REF!</definedName>
    <definedName name="_Uk19">#REF!</definedName>
    <definedName name="_Uk2" localSheetId="11">#REF!</definedName>
    <definedName name="_Uk2" localSheetId="3">#REF!</definedName>
    <definedName name="_Uk2">#REF!</definedName>
    <definedName name="_Uk20" localSheetId="11">#REF!</definedName>
    <definedName name="_Uk20" localSheetId="3">#REF!</definedName>
    <definedName name="_Uk20">#REF!</definedName>
    <definedName name="_Uk21" localSheetId="11">#REF!</definedName>
    <definedName name="_Uk21" localSheetId="3">#REF!</definedName>
    <definedName name="_Uk21">#REF!</definedName>
    <definedName name="_Uk22" localSheetId="11">#REF!</definedName>
    <definedName name="_Uk22" localSheetId="3">#REF!</definedName>
    <definedName name="_Uk22">#REF!</definedName>
    <definedName name="_Uk23" localSheetId="11">#REF!</definedName>
    <definedName name="_Uk23" localSheetId="3">#REF!</definedName>
    <definedName name="_Uk23">#REF!</definedName>
    <definedName name="_Uk3" localSheetId="11">#REF!</definedName>
    <definedName name="_Uk3" localSheetId="3">#REF!</definedName>
    <definedName name="_Uk3">#REF!</definedName>
    <definedName name="_Uk4" localSheetId="11">#REF!</definedName>
    <definedName name="_Uk4" localSheetId="3">#REF!</definedName>
    <definedName name="_Uk4">#REF!</definedName>
    <definedName name="_Uk5" localSheetId="11">#REF!</definedName>
    <definedName name="_Uk5" localSheetId="3">#REF!</definedName>
    <definedName name="_Uk5">#REF!</definedName>
    <definedName name="_Uk6" localSheetId="11">#REF!</definedName>
    <definedName name="_Uk6" localSheetId="3">#REF!</definedName>
    <definedName name="_Uk6">#REF!</definedName>
    <definedName name="_Uk7" localSheetId="11">#REF!</definedName>
    <definedName name="_Uk7" localSheetId="3">#REF!</definedName>
    <definedName name="_Uk7">#REF!</definedName>
    <definedName name="_Uk8" localSheetId="11">#REF!</definedName>
    <definedName name="_Uk8" localSheetId="3">#REF!</definedName>
    <definedName name="_Uk8">#REF!</definedName>
    <definedName name="_Uk9" localSheetId="11">#REF!</definedName>
    <definedName name="_Uk9" localSheetId="3">#REF!</definedName>
    <definedName name="_Uk9">#REF!</definedName>
    <definedName name="_v" localSheetId="11">#REF!</definedName>
    <definedName name="_v" localSheetId="3">#REF!</definedName>
    <definedName name="_v">#REF!</definedName>
    <definedName name="_v_28" localSheetId="11">#REF!</definedName>
    <definedName name="_v_28" localSheetId="3">#REF!</definedName>
    <definedName name="_v_28">#REF!</definedName>
    <definedName name="_V10" localSheetId="11">#REF!</definedName>
    <definedName name="_V10" localSheetId="3">#REF!</definedName>
    <definedName name="_V10">#REF!</definedName>
    <definedName name="_V10_28" localSheetId="11">#REF!</definedName>
    <definedName name="_V10_28" localSheetId="3">#REF!</definedName>
    <definedName name="_V10_28">#REF!</definedName>
    <definedName name="_va1" localSheetId="11">#REF!</definedName>
    <definedName name="_va1" localSheetId="3">#REF!</definedName>
    <definedName name="_va1">#REF!</definedName>
    <definedName name="_VAN1">NA()</definedName>
    <definedName name="_vb1214" localSheetId="11">#REF!</definedName>
    <definedName name="_vb1214" localSheetId="3">#REF!</definedName>
    <definedName name="_vb1214">#REF!</definedName>
    <definedName name="_vb1215" localSheetId="11">#REF!</definedName>
    <definedName name="_vb1215" localSheetId="3">#REF!</definedName>
    <definedName name="_vb1215">#REF!</definedName>
    <definedName name="_vb1224" localSheetId="11">#REF!</definedName>
    <definedName name="_vb1224" localSheetId="3">#REF!</definedName>
    <definedName name="_vb1224">#REF!</definedName>
    <definedName name="_vb1225" localSheetId="11">#REF!</definedName>
    <definedName name="_vb1225" localSheetId="3">#REF!</definedName>
    <definedName name="_vb1225">#REF!</definedName>
    <definedName name="_vb1234" localSheetId="11">#REF!</definedName>
    <definedName name="_vb1234" localSheetId="3">#REF!</definedName>
    <definedName name="_vb1234">#REF!</definedName>
    <definedName name="_vbt100" localSheetId="11">#REF!</definedName>
    <definedName name="_vbt100" localSheetId="3">#REF!</definedName>
    <definedName name="_vbt100">#REF!</definedName>
    <definedName name="_vbt150" localSheetId="11">#REF!</definedName>
    <definedName name="_vbt150" localSheetId="3">#REF!</definedName>
    <definedName name="_vbt150">#REF!</definedName>
    <definedName name="_vbt200" localSheetId="11">#REF!</definedName>
    <definedName name="_vbt200" localSheetId="3">#REF!</definedName>
    <definedName name="_vbt200">#REF!</definedName>
    <definedName name="_vc1" localSheetId="11">#REF!</definedName>
    <definedName name="_vc1" localSheetId="3">#REF!</definedName>
    <definedName name="_vc1">#REF!</definedName>
    <definedName name="_vc2" localSheetId="11">#REF!</definedName>
    <definedName name="_vc2" localSheetId="3">#REF!</definedName>
    <definedName name="_vc2">#REF!</definedName>
    <definedName name="_vc2121" localSheetId="11">#REF!</definedName>
    <definedName name="_vc2121" localSheetId="3">#REF!</definedName>
    <definedName name="_vc2121">#REF!</definedName>
    <definedName name="_vc2122" localSheetId="11">#REF!</definedName>
    <definedName name="_vc2122" localSheetId="3">#REF!</definedName>
    <definedName name="_vc2122">#REF!</definedName>
    <definedName name="_vc2123" localSheetId="11">#REF!</definedName>
    <definedName name="_vc2123" localSheetId="3">#REF!</definedName>
    <definedName name="_vc2123">#REF!</definedName>
    <definedName name="_vc2124" localSheetId="11">#REF!</definedName>
    <definedName name="_vc2124" localSheetId="3">#REF!</definedName>
    <definedName name="_vc2124">#REF!</definedName>
    <definedName name="_vc2131" localSheetId="11">#REF!</definedName>
    <definedName name="_vc2131" localSheetId="3">#REF!</definedName>
    <definedName name="_vc2131">#REF!</definedName>
    <definedName name="_vc2132" localSheetId="11">#REF!</definedName>
    <definedName name="_vc2132" localSheetId="3">#REF!</definedName>
    <definedName name="_vc2132">#REF!</definedName>
    <definedName name="_vc2134" localSheetId="11">#REF!</definedName>
    <definedName name="_vc2134" localSheetId="3">#REF!</definedName>
    <definedName name="_vc2134">#REF!</definedName>
    <definedName name="_vc2141" localSheetId="11">#REF!</definedName>
    <definedName name="_vc2141" localSheetId="3">#REF!</definedName>
    <definedName name="_vc2141">#REF!</definedName>
    <definedName name="_vc2142" localSheetId="11">#REF!</definedName>
    <definedName name="_vc2142" localSheetId="3">#REF!</definedName>
    <definedName name="_vc2142">#REF!</definedName>
    <definedName name="_vc2143" localSheetId="11">#REF!</definedName>
    <definedName name="_vc2143" localSheetId="3">#REF!</definedName>
    <definedName name="_vc2143">#REF!</definedName>
    <definedName name="_vc2223" localSheetId="11">#REF!</definedName>
    <definedName name="_vc2223" localSheetId="3">#REF!</definedName>
    <definedName name="_vc2223">#REF!</definedName>
    <definedName name="_vc3" localSheetId="11">#REF!</definedName>
    <definedName name="_vc3" localSheetId="3">#REF!</definedName>
    <definedName name="_vc3">#REF!</definedName>
    <definedName name="_vc3136" localSheetId="11">#REF!</definedName>
    <definedName name="_vc3136" localSheetId="3">#REF!</definedName>
    <definedName name="_vc3136">#REF!</definedName>
    <definedName name="_VC400" localSheetId="11">#REF!</definedName>
    <definedName name="_VC400" localSheetId="3">#REF!</definedName>
    <definedName name="_VC400">#REF!</definedName>
    <definedName name="_VCD4" localSheetId="11">#REF!</definedName>
    <definedName name="_VCD4" localSheetId="3">#REF!</definedName>
    <definedName name="_VCD4">#REF!</definedName>
    <definedName name="_vl1" localSheetId="11">#REF!</definedName>
    <definedName name="_vl1" localSheetId="3">#REF!</definedName>
    <definedName name="_vl1">#REF!</definedName>
    <definedName name="_VL100">"$#REF!.$#REF!$#REF!"</definedName>
    <definedName name="_vl150" localSheetId="11">#REF!</definedName>
    <definedName name="_vl150" localSheetId="3">#REF!</definedName>
    <definedName name="_vl150">#REF!</definedName>
    <definedName name="_VL200">"$#REF!.$#REF!$#REF!"</definedName>
    <definedName name="_VL250">"$#REF!.$#REF!$#REF!"</definedName>
    <definedName name="_vl50" localSheetId="11">#REF!</definedName>
    <definedName name="_vl50" localSheetId="3">#REF!</definedName>
    <definedName name="_vl50">#REF!</definedName>
    <definedName name="_VLI150" localSheetId="11">#REF!</definedName>
    <definedName name="_VLI150" localSheetId="3">#REF!</definedName>
    <definedName name="_VLI150">#REF!</definedName>
    <definedName name="_VLI200" localSheetId="11">#REF!</definedName>
    <definedName name="_VLI200" localSheetId="3">#REF!</definedName>
    <definedName name="_VLI200">#REF!</definedName>
    <definedName name="_VLI50" localSheetId="11">#REF!</definedName>
    <definedName name="_VLI50" localSheetId="3">#REF!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#REF!</definedName>
    <definedName name="_vu12124" localSheetId="11">#REF!</definedName>
    <definedName name="_vu12124" localSheetId="3">#REF!</definedName>
    <definedName name="_vu12124">#REF!</definedName>
    <definedName name="_vu2" localSheetId="11">#REF!</definedName>
    <definedName name="_vu2" localSheetId="3">#REF!</definedName>
    <definedName name="_vu2">#REF!</definedName>
    <definedName name="_vu3" localSheetId="11">#REF!</definedName>
    <definedName name="_vu3" localSheetId="3">#REF!</definedName>
    <definedName name="_vu3">#REF!</definedName>
    <definedName name="_vua100" localSheetId="11">#REF!</definedName>
    <definedName name="_vua100" localSheetId="3">#REF!</definedName>
    <definedName name="_vua100">#REF!</definedName>
    <definedName name="_vub1215" localSheetId="11">#REF!</definedName>
    <definedName name="_vub1215" localSheetId="3">#REF!</definedName>
    <definedName name="_vub1215">#REF!</definedName>
    <definedName name="_vub1234" localSheetId="11">#REF!</definedName>
    <definedName name="_vub1234" localSheetId="3">#REF!</definedName>
    <definedName name="_vub1234">#REF!</definedName>
    <definedName name="_vuc2124" localSheetId="11">#REF!</definedName>
    <definedName name="_vuc2124" localSheetId="3">#REF!</definedName>
    <definedName name="_vuc2124">#REF!</definedName>
    <definedName name="_vuc2134" localSheetId="11">#REF!</definedName>
    <definedName name="_vuc2134" localSheetId="3">#REF!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#REF!</definedName>
    <definedName name="_xb80" localSheetId="11">#REF!</definedName>
    <definedName name="_xb80" localSheetId="0">#REF!</definedName>
    <definedName name="_xb80" localSheetId="3">#REF!</definedName>
    <definedName name="_xb80">#REF!</definedName>
    <definedName name="_xm30" localSheetId="11">#REF!</definedName>
    <definedName name="_xm30" localSheetId="0">#REF!</definedName>
    <definedName name="_xm30" localSheetId="3">#REF!</definedName>
    <definedName name="_xm30">#REF!</definedName>
    <definedName name="_xm40" localSheetId="11">#REF!</definedName>
    <definedName name="_xm40" localSheetId="3">#REF!</definedName>
    <definedName name="_xm40">#REF!</definedName>
    <definedName name="_xx1" localSheetId="11">#REF!</definedName>
    <definedName name="_xx1" localSheetId="3">#REF!</definedName>
    <definedName name="_xx1">#REF!</definedName>
    <definedName name="_xx12" localSheetId="11">#REF!</definedName>
    <definedName name="_xx12" localSheetId="3">#REF!</definedName>
    <definedName name="_xx12">#REF!</definedName>
    <definedName name="_xx2" localSheetId="11">#REF!</definedName>
    <definedName name="_xx2" localSheetId="3">#REF!</definedName>
    <definedName name="_xx2">#REF!</definedName>
    <definedName name="_xx3" localSheetId="11">#REF!</definedName>
    <definedName name="_xx3" localSheetId="3">#REF!</definedName>
    <definedName name="_xx3">#REF!</definedName>
    <definedName name="_xx4" localSheetId="11">#REF!</definedName>
    <definedName name="_xx4" localSheetId="3">#REF!</definedName>
    <definedName name="_xx4">#REF!</definedName>
    <definedName name="_xx5" localSheetId="11">#REF!</definedName>
    <definedName name="_xx5" localSheetId="3">#REF!</definedName>
    <definedName name="_xx5">#REF!</definedName>
    <definedName name="_xx6" localSheetId="11">#REF!</definedName>
    <definedName name="_xx6" localSheetId="3">#REF!</definedName>
    <definedName name="_xx6">#REF!</definedName>
    <definedName name="_xx7" localSheetId="11">#REF!</definedName>
    <definedName name="_xx7" localSheetId="3">#REF!</definedName>
    <definedName name="_xx7">#REF!</definedName>
    <definedName name="_yy1" localSheetId="11">#REF!</definedName>
    <definedName name="_yy1" localSheetId="3">#REF!</definedName>
    <definedName name="_yy1">#REF!</definedName>
    <definedName name="_yy2" localSheetId="11">#REF!</definedName>
    <definedName name="_yy2" localSheetId="3">#REF!</definedName>
    <definedName name="_yy2">#REF!</definedName>
    <definedName name="_z">NA()</definedName>
    <definedName name="_z_2" localSheetId="11">#REF!</definedName>
    <definedName name="_z_2" localSheetId="3">#REF!</definedName>
    <definedName name="_z_2">#REF!</definedName>
    <definedName name="_z_28" localSheetId="11">#REF!</definedName>
    <definedName name="_z_28" localSheetId="3">#REF!</definedName>
    <definedName name="_z_28">#REF!</definedName>
    <definedName name="_zx1" localSheetId="11">#REF!</definedName>
    <definedName name="_zx1" localSheetId="3">#REF!</definedName>
    <definedName name="_zx1">#REF!</definedName>
    <definedName name="a" localSheetId="11">#REF!</definedName>
    <definedName name="a" localSheetId="3">#REF!</definedName>
    <definedName name="a">#REF!</definedName>
    <definedName name="A." localSheetId="11">#REF!</definedName>
    <definedName name="A." localSheetId="3">#REF!</definedName>
    <definedName name="A.">#REF!</definedName>
    <definedName name="A._20" localSheetId="11">#REF!</definedName>
    <definedName name="A._20" localSheetId="3">#REF!</definedName>
    <definedName name="A._20">#REF!</definedName>
    <definedName name="A._28" localSheetId="11">#REF!</definedName>
    <definedName name="A._28" localSheetId="3">#REF!</definedName>
    <definedName name="A._28">#REF!</definedName>
    <definedName name="a_" localSheetId="11">#REF!</definedName>
    <definedName name="a_" localSheetId="3">#REF!</definedName>
    <definedName name="a_">#REF!</definedName>
    <definedName name="a__20" localSheetId="11">#REF!</definedName>
    <definedName name="a__20" localSheetId="3">#REF!</definedName>
    <definedName name="a__20">#REF!</definedName>
    <definedName name="a__28" localSheetId="11">#REF!</definedName>
    <definedName name="a__28" localSheetId="3">#REF!</definedName>
    <definedName name="a__28">#REF!</definedName>
    <definedName name="A_01" localSheetId="11">#REF!</definedName>
    <definedName name="A_01" localSheetId="3">#REF!</definedName>
    <definedName name="A_01">#REF!</definedName>
    <definedName name="A_01_20" localSheetId="11">#REF!</definedName>
    <definedName name="A_01_20" localSheetId="3">#REF!</definedName>
    <definedName name="A_01_20">#REF!</definedName>
    <definedName name="A_01_28" localSheetId="11">#REF!</definedName>
    <definedName name="A_01_28" localSheetId="3">#REF!</definedName>
    <definedName name="A_01_28">#REF!</definedName>
    <definedName name="A_02" localSheetId="11">#REF!</definedName>
    <definedName name="A_02" localSheetId="3">#REF!</definedName>
    <definedName name="A_02">#REF!</definedName>
    <definedName name="A_02_20" localSheetId="11">#REF!</definedName>
    <definedName name="A_02_20" localSheetId="3">#REF!</definedName>
    <definedName name="A_02_20">#REF!</definedName>
    <definedName name="A_02_28" localSheetId="11">#REF!</definedName>
    <definedName name="A_02_28" localSheetId="3">#REF!</definedName>
    <definedName name="A_02_28">#REF!</definedName>
    <definedName name="A_03" localSheetId="11">#REF!</definedName>
    <definedName name="A_03" localSheetId="3">#REF!</definedName>
    <definedName name="A_03">#REF!</definedName>
    <definedName name="A_03_20" localSheetId="11">#REF!</definedName>
    <definedName name="A_03_20" localSheetId="3">#REF!</definedName>
    <definedName name="A_03_20">#REF!</definedName>
    <definedName name="A_03_28" localSheetId="11">#REF!</definedName>
    <definedName name="A_03_28" localSheetId="3">#REF!</definedName>
    <definedName name="A_03_28">#REF!</definedName>
    <definedName name="A_04" localSheetId="11">#REF!</definedName>
    <definedName name="A_04" localSheetId="3">#REF!</definedName>
    <definedName name="A_04">#REF!</definedName>
    <definedName name="A_04_20" localSheetId="11">#REF!</definedName>
    <definedName name="A_04_20" localSheetId="3">#REF!</definedName>
    <definedName name="A_04_20">#REF!</definedName>
    <definedName name="A_04_28" localSheetId="11">#REF!</definedName>
    <definedName name="A_04_28" localSheetId="3">#REF!</definedName>
    <definedName name="A_04_28">#REF!</definedName>
    <definedName name="A_05" localSheetId="11">#REF!</definedName>
    <definedName name="A_05" localSheetId="3">#REF!</definedName>
    <definedName name="A_05">#REF!</definedName>
    <definedName name="A_05_20" localSheetId="11">#REF!</definedName>
    <definedName name="A_05_20" localSheetId="3">#REF!</definedName>
    <definedName name="A_05_20">#REF!</definedName>
    <definedName name="A_05_28" localSheetId="11">#REF!</definedName>
    <definedName name="A_05_28" localSheetId="3">#REF!</definedName>
    <definedName name="A_05_28">#REF!</definedName>
    <definedName name="A_06" localSheetId="11">#REF!</definedName>
    <definedName name="A_06" localSheetId="3">#REF!</definedName>
    <definedName name="A_06">#REF!</definedName>
    <definedName name="A_06_20" localSheetId="11">#REF!</definedName>
    <definedName name="A_06_20" localSheetId="3">#REF!</definedName>
    <definedName name="A_06_20">#REF!</definedName>
    <definedName name="A_06_28" localSheetId="11">#REF!</definedName>
    <definedName name="A_06_28" localSheetId="3">#REF!</definedName>
    <definedName name="A_06_28">#REF!</definedName>
    <definedName name="A_07" localSheetId="11">#REF!</definedName>
    <definedName name="A_07" localSheetId="3">#REF!</definedName>
    <definedName name="A_07">#REF!</definedName>
    <definedName name="A_07_20" localSheetId="11">#REF!</definedName>
    <definedName name="A_07_20" localSheetId="3">#REF!</definedName>
    <definedName name="A_07_20">#REF!</definedName>
    <definedName name="A_07_28" localSheetId="11">#REF!</definedName>
    <definedName name="A_07_28" localSheetId="3">#REF!</definedName>
    <definedName name="A_07_28">#REF!</definedName>
    <definedName name="A_08" localSheetId="11">#REF!</definedName>
    <definedName name="A_08" localSheetId="3">#REF!</definedName>
    <definedName name="A_08">#REF!</definedName>
    <definedName name="A_08_20" localSheetId="11">#REF!</definedName>
    <definedName name="A_08_20" localSheetId="3">#REF!</definedName>
    <definedName name="A_08_20">#REF!</definedName>
    <definedName name="A_08_28" localSheetId="11">#REF!</definedName>
    <definedName name="A_08_28" localSheetId="3">#REF!</definedName>
    <definedName name="A_08_28">#REF!</definedName>
    <definedName name="A_09" localSheetId="11">#REF!</definedName>
    <definedName name="A_09" localSheetId="3">#REF!</definedName>
    <definedName name="A_09">#REF!</definedName>
    <definedName name="A_09_20" localSheetId="11">#REF!</definedName>
    <definedName name="A_09_20" localSheetId="3">#REF!</definedName>
    <definedName name="A_09_20">#REF!</definedName>
    <definedName name="A_09_28" localSheetId="11">#REF!</definedName>
    <definedName name="A_09_28" localSheetId="3">#REF!</definedName>
    <definedName name="A_09_28">#REF!</definedName>
    <definedName name="A_10" localSheetId="11">#REF!</definedName>
    <definedName name="A_10" localSheetId="3">#REF!</definedName>
    <definedName name="A_10">#REF!</definedName>
    <definedName name="A_10_20" localSheetId="11">#REF!</definedName>
    <definedName name="A_10_20" localSheetId="3">#REF!</definedName>
    <definedName name="A_10_20">#REF!</definedName>
    <definedName name="A_10_28" localSheetId="11">#REF!</definedName>
    <definedName name="A_10_28" localSheetId="3">#REF!</definedName>
    <definedName name="A_10_28">#REF!</definedName>
    <definedName name="A_11" localSheetId="11">#REF!</definedName>
    <definedName name="A_11" localSheetId="3">#REF!</definedName>
    <definedName name="A_11">#REF!</definedName>
    <definedName name="A_11_20" localSheetId="11">#REF!</definedName>
    <definedName name="A_11_20" localSheetId="3">#REF!</definedName>
    <definedName name="A_11_20">#REF!</definedName>
    <definedName name="A_11_28" localSheetId="11">#REF!</definedName>
    <definedName name="A_11_28" localSheetId="3">#REF!</definedName>
    <definedName name="A_11_28">#REF!</definedName>
    <definedName name="A_12" localSheetId="11">#REF!</definedName>
    <definedName name="A_12" localSheetId="3">#REF!</definedName>
    <definedName name="A_12">#REF!</definedName>
    <definedName name="A_12_20" localSheetId="11">#REF!</definedName>
    <definedName name="A_12_20" localSheetId="3">#REF!</definedName>
    <definedName name="A_12_20">#REF!</definedName>
    <definedName name="A_12_28" localSheetId="11">#REF!</definedName>
    <definedName name="A_12_28" localSheetId="3">#REF!</definedName>
    <definedName name="A_12_28">#REF!</definedName>
    <definedName name="A_13" localSheetId="11">#REF!</definedName>
    <definedName name="A_13" localSheetId="3">#REF!</definedName>
    <definedName name="A_13">#REF!</definedName>
    <definedName name="A_13_20" localSheetId="11">#REF!</definedName>
    <definedName name="A_13_20" localSheetId="3">#REF!</definedName>
    <definedName name="A_13_20">#REF!</definedName>
    <definedName name="A_13_28" localSheetId="11">#REF!</definedName>
    <definedName name="A_13_28" localSheetId="3">#REF!</definedName>
    <definedName name="A_13_28">#REF!</definedName>
    <definedName name="A_14" localSheetId="11">#REF!</definedName>
    <definedName name="A_14" localSheetId="3">#REF!</definedName>
    <definedName name="A_14">#REF!</definedName>
    <definedName name="A_14_20" localSheetId="11">#REF!</definedName>
    <definedName name="A_14_20" localSheetId="3">#REF!</definedName>
    <definedName name="A_14_20">#REF!</definedName>
    <definedName name="A_14_28" localSheetId="11">#REF!</definedName>
    <definedName name="A_14_28" localSheetId="3">#REF!</definedName>
    <definedName name="A_14_28">#REF!</definedName>
    <definedName name="A_15" localSheetId="11">#REF!</definedName>
    <definedName name="A_15" localSheetId="3">#REF!</definedName>
    <definedName name="A_15">#REF!</definedName>
    <definedName name="A_15_20" localSheetId="11">#REF!</definedName>
    <definedName name="A_15_20" localSheetId="3">#REF!</definedName>
    <definedName name="A_15_20">#REF!</definedName>
    <definedName name="A_15_28" localSheetId="11">#REF!</definedName>
    <definedName name="A_15_28" localSheetId="3">#REF!</definedName>
    <definedName name="A_15_28">#REF!</definedName>
    <definedName name="A_16" localSheetId="11">#REF!</definedName>
    <definedName name="A_16" localSheetId="3">#REF!</definedName>
    <definedName name="A_16">#REF!</definedName>
    <definedName name="A_16_20" localSheetId="11">#REF!</definedName>
    <definedName name="A_16_20" localSheetId="3">#REF!</definedName>
    <definedName name="A_16_20">#REF!</definedName>
    <definedName name="A_16_28" localSheetId="11">#REF!</definedName>
    <definedName name="A_16_28" localSheetId="3">#REF!</definedName>
    <definedName name="A_16_28">#REF!</definedName>
    <definedName name="A_17" localSheetId="11">#REF!</definedName>
    <definedName name="A_17" localSheetId="3">#REF!</definedName>
    <definedName name="A_17">#REF!</definedName>
    <definedName name="A_17_20" localSheetId="11">#REF!</definedName>
    <definedName name="A_17_20" localSheetId="3">#REF!</definedName>
    <definedName name="A_17_20">#REF!</definedName>
    <definedName name="A_17_28" localSheetId="11">#REF!</definedName>
    <definedName name="A_17_28" localSheetId="3">#REF!</definedName>
    <definedName name="A_17_28">#REF!</definedName>
    <definedName name="A_18" localSheetId="11">#REF!</definedName>
    <definedName name="A_18" localSheetId="3">#REF!</definedName>
    <definedName name="A_18">#REF!</definedName>
    <definedName name="A_18_20" localSheetId="11">#REF!</definedName>
    <definedName name="A_18_20" localSheetId="3">#REF!</definedName>
    <definedName name="A_18_20">#REF!</definedName>
    <definedName name="A_18_28" localSheetId="11">#REF!</definedName>
    <definedName name="A_18_28" localSheetId="3">#REF!</definedName>
    <definedName name="A_18_28">#REF!</definedName>
    <definedName name="A_19" localSheetId="11">#REF!</definedName>
    <definedName name="A_19" localSheetId="3">#REF!</definedName>
    <definedName name="A_19">#REF!</definedName>
    <definedName name="A_19_20" localSheetId="11">#REF!</definedName>
    <definedName name="A_19_20" localSheetId="3">#REF!</definedName>
    <definedName name="A_19_20">#REF!</definedName>
    <definedName name="A_19_28" localSheetId="11">#REF!</definedName>
    <definedName name="A_19_28" localSheetId="3">#REF!</definedName>
    <definedName name="A_19_28">#REF!</definedName>
    <definedName name="A_20" localSheetId="11">#REF!</definedName>
    <definedName name="A_20" localSheetId="3">#REF!</definedName>
    <definedName name="A_20">#REF!</definedName>
    <definedName name="A_20_20" localSheetId="11">#REF!</definedName>
    <definedName name="A_20_20" localSheetId="3">#REF!</definedName>
    <definedName name="A_20_20">#REF!</definedName>
    <definedName name="A_20_28" localSheetId="11">#REF!</definedName>
    <definedName name="A_20_28" localSheetId="3">#REF!</definedName>
    <definedName name="A_20_28">#REF!</definedName>
    <definedName name="A_21" localSheetId="11">#REF!</definedName>
    <definedName name="A_21" localSheetId="3">#REF!</definedName>
    <definedName name="A_21">#REF!</definedName>
    <definedName name="A_21_20" localSheetId="11">#REF!</definedName>
    <definedName name="A_21_20" localSheetId="3">#REF!</definedName>
    <definedName name="A_21_20">#REF!</definedName>
    <definedName name="A_21_28" localSheetId="11">#REF!</definedName>
    <definedName name="A_21_28" localSheetId="3">#REF!</definedName>
    <definedName name="A_21_28">#REF!</definedName>
    <definedName name="A_22" localSheetId="11">#REF!</definedName>
    <definedName name="A_22" localSheetId="3">#REF!</definedName>
    <definedName name="A_22">#REF!</definedName>
    <definedName name="A_22_20" localSheetId="11">#REF!</definedName>
    <definedName name="A_22_20" localSheetId="3">#REF!</definedName>
    <definedName name="A_22_20">#REF!</definedName>
    <definedName name="A_22_28" localSheetId="11">#REF!</definedName>
    <definedName name="A_22_28" localSheetId="3">#REF!</definedName>
    <definedName name="A_22_28">#REF!</definedName>
    <definedName name="A_23" localSheetId="11">#REF!</definedName>
    <definedName name="A_23" localSheetId="3">#REF!</definedName>
    <definedName name="A_23">#REF!</definedName>
    <definedName name="A_23_20" localSheetId="11">#REF!</definedName>
    <definedName name="A_23_20" localSheetId="3">#REF!</definedName>
    <definedName name="A_23_20">#REF!</definedName>
    <definedName name="A_23_28" localSheetId="11">#REF!</definedName>
    <definedName name="A_23_28" localSheetId="3">#REF!</definedName>
    <definedName name="A_23_28">#REF!</definedName>
    <definedName name="A_24" localSheetId="11">#REF!</definedName>
    <definedName name="A_24" localSheetId="3">#REF!</definedName>
    <definedName name="A_24">#REF!</definedName>
    <definedName name="A_24_20" localSheetId="11">#REF!</definedName>
    <definedName name="A_24_20" localSheetId="3">#REF!</definedName>
    <definedName name="A_24_20">#REF!</definedName>
    <definedName name="A_24_28" localSheetId="11">#REF!</definedName>
    <definedName name="A_24_28" localSheetId="3">#REF!</definedName>
    <definedName name="A_24_28">#REF!</definedName>
    <definedName name="A_25" localSheetId="11">#REF!</definedName>
    <definedName name="A_25" localSheetId="3">#REF!</definedName>
    <definedName name="A_25">#REF!</definedName>
    <definedName name="A_25_20" localSheetId="11">#REF!</definedName>
    <definedName name="A_25_20" localSheetId="3">#REF!</definedName>
    <definedName name="A_25_20">#REF!</definedName>
    <definedName name="A_25_28" localSheetId="11">#REF!</definedName>
    <definedName name="A_25_28" localSheetId="3">#REF!</definedName>
    <definedName name="A_25_28">#REF!</definedName>
    <definedName name="A_26" localSheetId="11">#REF!</definedName>
    <definedName name="A_26" localSheetId="3">#REF!</definedName>
    <definedName name="A_26">#REF!</definedName>
    <definedName name="A_26_20" localSheetId="11">#REF!</definedName>
    <definedName name="A_26_20" localSheetId="3">#REF!</definedName>
    <definedName name="A_26_20">#REF!</definedName>
    <definedName name="A_26_28" localSheetId="11">#REF!</definedName>
    <definedName name="A_26_28" localSheetId="3">#REF!</definedName>
    <definedName name="A_26_28">#REF!</definedName>
    <definedName name="A_27" localSheetId="11">#REF!</definedName>
    <definedName name="A_27" localSheetId="3">#REF!</definedName>
    <definedName name="A_27">#REF!</definedName>
    <definedName name="A_27_20" localSheetId="11">#REF!</definedName>
    <definedName name="A_27_20" localSheetId="3">#REF!</definedName>
    <definedName name="A_27_20">#REF!</definedName>
    <definedName name="A_27_28" localSheetId="11">#REF!</definedName>
    <definedName name="A_27_28" localSheetId="3">#REF!</definedName>
    <definedName name="A_27_28">#REF!</definedName>
    <definedName name="A_28" localSheetId="11">#REF!</definedName>
    <definedName name="A_28" localSheetId="3">#REF!</definedName>
    <definedName name="A_28">#REF!</definedName>
    <definedName name="A_28_20" localSheetId="11">#REF!</definedName>
    <definedName name="A_28_20" localSheetId="3">#REF!</definedName>
    <definedName name="A_28_20">#REF!</definedName>
    <definedName name="A_28_28" localSheetId="11">#REF!</definedName>
    <definedName name="A_28_28" localSheetId="3">#REF!</definedName>
    <definedName name="A_28_28">#REF!</definedName>
    <definedName name="A_29" localSheetId="11">#REF!</definedName>
    <definedName name="A_29" localSheetId="3">#REF!</definedName>
    <definedName name="A_29">#REF!</definedName>
    <definedName name="A_29_20" localSheetId="11">#REF!</definedName>
    <definedName name="A_29_20" localSheetId="3">#REF!</definedName>
    <definedName name="A_29_20">#REF!</definedName>
    <definedName name="A_29_28" localSheetId="11">#REF!</definedName>
    <definedName name="A_29_28" localSheetId="3">#REF!</definedName>
    <definedName name="A_29_28">#REF!</definedName>
    <definedName name="A_3">"$#REF!.$B$4"</definedName>
    <definedName name="a_min" localSheetId="11">#REF!</definedName>
    <definedName name="a_min" localSheetId="3">#REF!</definedName>
    <definedName name="a_min">#REF!</definedName>
    <definedName name="a_min_20" localSheetId="11">#REF!</definedName>
    <definedName name="a_min_20" localSheetId="3">#REF!</definedName>
    <definedName name="a_min_20">#REF!</definedName>
    <definedName name="a_min_28" localSheetId="11">#REF!</definedName>
    <definedName name="a_min_28" localSheetId="3">#REF!</definedName>
    <definedName name="a_min_28">#REF!</definedName>
    <definedName name="a0.75" localSheetId="11">#REF!</definedName>
    <definedName name="a0.75" localSheetId="3">#REF!</definedName>
    <definedName name="a0.75">#REF!</definedName>
    <definedName name="a0.75_28" localSheetId="11">#REF!</definedName>
    <definedName name="a0.75_28" localSheetId="3">#REF!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#REF!</definedName>
    <definedName name="a1.1_20" localSheetId="11">#REF!</definedName>
    <definedName name="a1.1_20" localSheetId="3">#REF!</definedName>
    <definedName name="a1.1_20">#REF!</definedName>
    <definedName name="a1.1_28" localSheetId="11">#REF!</definedName>
    <definedName name="a1.1_28" localSheetId="3">#REF!</definedName>
    <definedName name="a1.1_28">#REF!</definedName>
    <definedName name="A1.8" localSheetId="11">#REF!</definedName>
    <definedName name="A1.8" localSheetId="3">#REF!</definedName>
    <definedName name="A1.8">#REF!</definedName>
    <definedName name="A1.8_20" localSheetId="11">#REF!</definedName>
    <definedName name="A1.8_20" localSheetId="3">#REF!</definedName>
    <definedName name="A1.8_20">#REF!</definedName>
    <definedName name="A1.8_28" localSheetId="11">#REF!</definedName>
    <definedName name="A1.8_28" localSheetId="3">#REF!</definedName>
    <definedName name="A1.8_28">#REF!</definedName>
    <definedName name="A1.8N2" localSheetId="11">#REF!</definedName>
    <definedName name="A1.8N2" localSheetId="3">#REF!</definedName>
    <definedName name="A1.8N2">#REF!</definedName>
    <definedName name="A1.8N2_20" localSheetId="11">#REF!</definedName>
    <definedName name="A1.8N2_20" localSheetId="3">#REF!</definedName>
    <definedName name="A1.8N2_20">#REF!</definedName>
    <definedName name="A1.8N2_28" localSheetId="11">#REF!</definedName>
    <definedName name="A1.8N2_28" localSheetId="3">#REF!</definedName>
    <definedName name="A1.8N2_28">#REF!</definedName>
    <definedName name="A1.8N3" localSheetId="11">#REF!</definedName>
    <definedName name="A1.8N3" localSheetId="3">#REF!</definedName>
    <definedName name="A1.8N3">#REF!</definedName>
    <definedName name="A1.8N3_20" localSheetId="11">#REF!</definedName>
    <definedName name="A1.8N3_20" localSheetId="3">#REF!</definedName>
    <definedName name="A1.8N3_20">#REF!</definedName>
    <definedName name="a1_" localSheetId="11">#REF!</definedName>
    <definedName name="a1_" localSheetId="3">#REF!</definedName>
    <definedName name="a1_">#REF!</definedName>
    <definedName name="a10_a11_a12_a13_" localSheetId="11">#REF!</definedName>
    <definedName name="a10_a11_a12_a13_" localSheetId="3">#REF!</definedName>
    <definedName name="a10_a11_a12_a13_">#REF!</definedName>
    <definedName name="a10_a11_a12_a13__28" localSheetId="11">#REF!</definedName>
    <definedName name="a10_a11_a12_a13__28" localSheetId="3">#REF!</definedName>
    <definedName name="a10_a11_a12_a13__28">#REF!</definedName>
    <definedName name="A120_">"$#REF!.$B$23"</definedName>
    <definedName name="A120__26" localSheetId="11">#REF!</definedName>
    <definedName name="A120__26" localSheetId="3">#REF!</definedName>
    <definedName name="A120__26">#REF!</definedName>
    <definedName name="A120__28" localSheetId="11">#REF!</definedName>
    <definedName name="A120__28" localSheetId="3">#REF!</definedName>
    <definedName name="A120__28">#REF!</definedName>
    <definedName name="A120__3">"$#REF!.$B$23"</definedName>
    <definedName name="a16550_28" localSheetId="11">#REF!</definedName>
    <definedName name="a16550_28" localSheetId="3">#REF!</definedName>
    <definedName name="a16550_28">#REF!</definedName>
    <definedName name="a1a" localSheetId="11">#REF!</definedName>
    <definedName name="a1a" localSheetId="3">#REF!</definedName>
    <definedName name="a1a">#REF!</definedName>
    <definedName name="a1a_20" localSheetId="11">#REF!</definedName>
    <definedName name="a1a_20" localSheetId="3">#REF!</definedName>
    <definedName name="a1a_20">#REF!</definedName>
    <definedName name="a1a_28" localSheetId="11">#REF!</definedName>
    <definedName name="a1a_28" localSheetId="3">#REF!</definedName>
    <definedName name="a1a_28">#REF!</definedName>
    <definedName name="a2_" localSheetId="11">#REF!</definedName>
    <definedName name="a2_" localSheetId="3">#REF!</definedName>
    <definedName name="a2_">#REF!</definedName>
    <definedName name="a277Print_Titles" localSheetId="11">#REF!</definedName>
    <definedName name="a277Print_Titles" localSheetId="3">#REF!</definedName>
    <definedName name="a277Print_Titles">#REF!</definedName>
    <definedName name="a277Print_Titles_20" localSheetId="11">#REF!</definedName>
    <definedName name="a277Print_Titles_20" localSheetId="3">#REF!</definedName>
    <definedName name="a277Print_Titles_20">#REF!</definedName>
    <definedName name="a2a" localSheetId="11">#REF!</definedName>
    <definedName name="a2a" localSheetId="3">#REF!</definedName>
    <definedName name="a2a">#REF!</definedName>
    <definedName name="a2a_20" localSheetId="11">#REF!</definedName>
    <definedName name="a2a_20" localSheetId="3">#REF!</definedName>
    <definedName name="a2a_20">#REF!</definedName>
    <definedName name="a2a_28" localSheetId="11">#REF!</definedName>
    <definedName name="a2a_28" localSheetId="3">#REF!</definedName>
    <definedName name="a2a_28">#REF!</definedName>
    <definedName name="a3_" localSheetId="11">#REF!</definedName>
    <definedName name="a3_" localSheetId="3">#REF!</definedName>
    <definedName name="a3_">#REF!</definedName>
    <definedName name="A35_">"$#REF!.$B$27"</definedName>
    <definedName name="A35__26" localSheetId="11">#REF!</definedName>
    <definedName name="A35__26" localSheetId="3">#REF!</definedName>
    <definedName name="A35__26">#REF!</definedName>
    <definedName name="A35__28" localSheetId="11">#REF!</definedName>
    <definedName name="A35__28" localSheetId="3">#REF!</definedName>
    <definedName name="A35__28">#REF!</definedName>
    <definedName name="A35__3">"$#REF!.$B$27"</definedName>
    <definedName name="a3a" localSheetId="11">#REF!</definedName>
    <definedName name="a3a" localSheetId="3">#REF!</definedName>
    <definedName name="a3a">#REF!</definedName>
    <definedName name="a3a_20" localSheetId="11">#REF!</definedName>
    <definedName name="a3a_20" localSheetId="3">#REF!</definedName>
    <definedName name="a3a_20">#REF!</definedName>
    <definedName name="a3a_28" localSheetId="11">#REF!</definedName>
    <definedName name="a3a_28" localSheetId="3">#REF!</definedName>
    <definedName name="a3a_28">#REF!</definedName>
    <definedName name="a4_" localSheetId="11">#REF!</definedName>
    <definedName name="a4_" localSheetId="3">#REF!</definedName>
    <definedName name="a4_">#REF!</definedName>
    <definedName name="a4a" localSheetId="11">#REF!</definedName>
    <definedName name="a4a" localSheetId="3">#REF!</definedName>
    <definedName name="a4a">#REF!</definedName>
    <definedName name="a4a_20" localSheetId="11">#REF!</definedName>
    <definedName name="a4a_20" localSheetId="3">#REF!</definedName>
    <definedName name="a4a_20">#REF!</definedName>
    <definedName name="a4a_28" localSheetId="11">#REF!</definedName>
    <definedName name="a4a_28" localSheetId="3">#REF!</definedName>
    <definedName name="a4a_28">#REF!</definedName>
    <definedName name="a5_" localSheetId="11">#REF!</definedName>
    <definedName name="a5_" localSheetId="3">#REF!</definedName>
    <definedName name="a5_">#REF!</definedName>
    <definedName name="A50_">"$#REF!.$B$26"</definedName>
    <definedName name="A50__26" localSheetId="11">#REF!</definedName>
    <definedName name="A50__26" localSheetId="3">#REF!</definedName>
    <definedName name="A50__26">#REF!</definedName>
    <definedName name="A50__28" localSheetId="11">#REF!</definedName>
    <definedName name="A50__28" localSheetId="3">#REF!</definedName>
    <definedName name="A50__28">#REF!</definedName>
    <definedName name="A50__3">"$#REF!.$B$26"</definedName>
    <definedName name="a6_" localSheetId="11">#REF!</definedName>
    <definedName name="a6_" localSheetId="3">#REF!</definedName>
    <definedName name="a6_">#REF!</definedName>
    <definedName name="A65700_26" localSheetId="11">#REF!</definedName>
    <definedName name="A65700_26" localSheetId="3">#REF!</definedName>
    <definedName name="A65700_26">#REF!</definedName>
    <definedName name="A65700_28" localSheetId="11">#REF!</definedName>
    <definedName name="A65700_28" localSheetId="3">#REF!</definedName>
    <definedName name="A65700_28">#REF!</definedName>
    <definedName name="A65700_3">NA()</definedName>
    <definedName name="A65800_26" localSheetId="11">#REF!</definedName>
    <definedName name="A65800_26" localSheetId="3">#REF!</definedName>
    <definedName name="A65800_26">#REF!</definedName>
    <definedName name="A65800_28" localSheetId="11">#REF!</definedName>
    <definedName name="A65800_28" localSheetId="3">#REF!</definedName>
    <definedName name="A65800_28">#REF!</definedName>
    <definedName name="A65800_3">NA()</definedName>
    <definedName name="A66000_26" localSheetId="11">#REF!</definedName>
    <definedName name="A66000_26" localSheetId="3">#REF!</definedName>
    <definedName name="A66000_26">#REF!</definedName>
    <definedName name="A66000_28" localSheetId="11">#REF!</definedName>
    <definedName name="A66000_28" localSheetId="3">#REF!</definedName>
    <definedName name="A66000_28">#REF!</definedName>
    <definedName name="A66000_3">NA()</definedName>
    <definedName name="A67000_26" localSheetId="11">#REF!</definedName>
    <definedName name="A67000_26" localSheetId="3">#REF!</definedName>
    <definedName name="A67000_26">#REF!</definedName>
    <definedName name="A67000_28" localSheetId="11">#REF!</definedName>
    <definedName name="A67000_28" localSheetId="3">#REF!</definedName>
    <definedName name="A67000_28">#REF!</definedName>
    <definedName name="A67000_3">NA()</definedName>
    <definedName name="A68000_26" localSheetId="11">#REF!</definedName>
    <definedName name="A68000_26" localSheetId="3">#REF!</definedName>
    <definedName name="A68000_26">#REF!</definedName>
    <definedName name="A68000_28" localSheetId="11">#REF!</definedName>
    <definedName name="A68000_28" localSheetId="3">#REF!</definedName>
    <definedName name="A68000_28">#REF!</definedName>
    <definedName name="A68000_3">NA()</definedName>
    <definedName name="A6N2" localSheetId="11">#REF!</definedName>
    <definedName name="A6N2" localSheetId="3">#REF!</definedName>
    <definedName name="A6N2">#REF!</definedName>
    <definedName name="A6N2_20" localSheetId="11">#REF!</definedName>
    <definedName name="A6N2_20" localSheetId="3">#REF!</definedName>
    <definedName name="A6N2_20">#REF!</definedName>
    <definedName name="A6N2_28" localSheetId="11">#REF!</definedName>
    <definedName name="A6N2_28" localSheetId="3">#REF!</definedName>
    <definedName name="A6N2_28">#REF!</definedName>
    <definedName name="A6N3" localSheetId="11">#REF!</definedName>
    <definedName name="A6N3" localSheetId="3">#REF!</definedName>
    <definedName name="A6N3">#REF!</definedName>
    <definedName name="A6N3_20" localSheetId="11">#REF!</definedName>
    <definedName name="A6N3_20" localSheetId="3">#REF!</definedName>
    <definedName name="A6N3_20">#REF!</definedName>
    <definedName name="a7_" localSheetId="11">#REF!</definedName>
    <definedName name="a7_" localSheetId="3">#REF!</definedName>
    <definedName name="a7_">#REF!</definedName>
    <definedName name="A70_">"$#REF!.$B$25"</definedName>
    <definedName name="A70__26" localSheetId="11">#REF!</definedName>
    <definedName name="A70__26" localSheetId="3">#REF!</definedName>
    <definedName name="A70__26">#REF!</definedName>
    <definedName name="A70__28" localSheetId="11">#REF!</definedName>
    <definedName name="A70__28" localSheetId="3">#REF!</definedName>
    <definedName name="A70__28">#REF!</definedName>
    <definedName name="A70__3">"$#REF!.$B$25"</definedName>
    <definedName name="A70000_26" localSheetId="11">#REF!</definedName>
    <definedName name="A70000_26" localSheetId="3">#REF!</definedName>
    <definedName name="A70000_26">#REF!</definedName>
    <definedName name="A70000_28" localSheetId="11">#REF!</definedName>
    <definedName name="A70000_28" localSheetId="3">#REF!</definedName>
    <definedName name="A70000_28">#REF!</definedName>
    <definedName name="A70000_3">NA()</definedName>
    <definedName name="A75000_26" localSheetId="11">#REF!</definedName>
    <definedName name="A75000_26" localSheetId="3">#REF!</definedName>
    <definedName name="A75000_26">#REF!</definedName>
    <definedName name="A75000_28" localSheetId="11">#REF!</definedName>
    <definedName name="A75000_28" localSheetId="3">#REF!</definedName>
    <definedName name="A75000_28">#REF!</definedName>
    <definedName name="A75000_3">NA()</definedName>
    <definedName name="a8_a9_" localSheetId="11">#REF!</definedName>
    <definedName name="a8_a9_" localSheetId="3">#REF!</definedName>
    <definedName name="a8_a9_">#REF!</definedName>
    <definedName name="a8_a9__28" localSheetId="11">#REF!</definedName>
    <definedName name="a8_a9__28" localSheetId="3">#REF!</definedName>
    <definedName name="a8_a9__28">#REF!</definedName>
    <definedName name="A85000_26" localSheetId="11">#REF!</definedName>
    <definedName name="A85000_26" localSheetId="3">#REF!</definedName>
    <definedName name="A85000_26">#REF!</definedName>
    <definedName name="A85000_28" localSheetId="11">#REF!</definedName>
    <definedName name="A85000_28" localSheetId="3">#REF!</definedName>
    <definedName name="A85000_28">#REF!</definedName>
    <definedName name="A85000_3">NA()</definedName>
    <definedName name="A8N2" localSheetId="11">#REF!</definedName>
    <definedName name="A8N2" localSheetId="3">#REF!</definedName>
    <definedName name="A8N2">#REF!</definedName>
    <definedName name="A8N2_20" localSheetId="11">#REF!</definedName>
    <definedName name="A8N2_20" localSheetId="3">#REF!</definedName>
    <definedName name="A8N2_20">#REF!</definedName>
    <definedName name="A8N2_28" localSheetId="11">#REF!</definedName>
    <definedName name="A8N2_28" localSheetId="3">#REF!</definedName>
    <definedName name="A8N2_28">#REF!</definedName>
    <definedName name="A95_">"$#REF!.$B$24"</definedName>
    <definedName name="A95__26" localSheetId="11">#REF!</definedName>
    <definedName name="A95__26" localSheetId="3">#REF!</definedName>
    <definedName name="A95__26">#REF!</definedName>
    <definedName name="A95__28" localSheetId="11">#REF!</definedName>
    <definedName name="A95__28" localSheetId="3">#REF!</definedName>
    <definedName name="A95__28">#REF!</definedName>
    <definedName name="A95__3">"$#REF!.$B$24"</definedName>
    <definedName name="AA">"$#REF!.$A$1:$CE$46"</definedName>
    <definedName name="aa." localSheetId="11">#REF!</definedName>
    <definedName name="aa." localSheetId="3">#REF!</definedName>
    <definedName name="aa.">#REF!</definedName>
    <definedName name="AA_26" localSheetId="11">#REF!</definedName>
    <definedName name="AA_26" localSheetId="3">#REF!</definedName>
    <definedName name="AA_26">#REF!</definedName>
    <definedName name="AA_28" localSheetId="11">#REF!</definedName>
    <definedName name="AA_28" localSheetId="3">#REF!</definedName>
    <definedName name="AA_28">#REF!</definedName>
    <definedName name="AA_3">"$#REF!.$A$1:$CE$46"</definedName>
    <definedName name="AAA">NA()</definedName>
    <definedName name="AAA_12" localSheetId="11">#REF!</definedName>
    <definedName name="AAA_12" localSheetId="3">#REF!</definedName>
    <definedName name="AAA_12">#REF!</definedName>
    <definedName name="AAA_12_28" localSheetId="11">#REF!</definedName>
    <definedName name="AAA_12_28" localSheetId="3">#REF!</definedName>
    <definedName name="AAA_12_28">#REF!</definedName>
    <definedName name="AAA_26" localSheetId="11">#REF!</definedName>
    <definedName name="AAA_26" localSheetId="3">#REF!</definedName>
    <definedName name="AAA_26">#REF!</definedName>
    <definedName name="AAA_28" localSheetId="11">#REF!</definedName>
    <definedName name="AAA_28" localSheetId="3">#REF!</definedName>
    <definedName name="AAA_28">#REF!</definedName>
    <definedName name="AAA_3">NA()</definedName>
    <definedName name="aAAA" localSheetId="11">#REF!</definedName>
    <definedName name="aAAA" localSheetId="3">#REF!</definedName>
    <definedName name="aAAA">#REF!</definedName>
    <definedName name="aAAA_20" localSheetId="11">#REF!</definedName>
    <definedName name="aAAA_20" localSheetId="3">#REF!</definedName>
    <definedName name="aAAA_20">#REF!</definedName>
    <definedName name="aAAA_28" localSheetId="11">#REF!</definedName>
    <definedName name="aAAA_28" localSheetId="3">#REF!</definedName>
    <definedName name="aAAA_28">#REF!</definedName>
    <definedName name="aaaaaaaa" localSheetId="11">#REF!</definedName>
    <definedName name="aaaaaaaa" localSheetId="3">#REF!</definedName>
    <definedName name="aaaaaaaa">#REF!</definedName>
    <definedName name="aaaaaaaa_1" localSheetId="11">#REF!</definedName>
    <definedName name="aaaaaaaa_1" localSheetId="3">#REF!</definedName>
    <definedName name="aaaaaaaa_1">#REF!</definedName>
    <definedName name="aaaaaaaa_2" localSheetId="11">#REF!</definedName>
    <definedName name="aaaaaaaa_2" localSheetId="3">#REF!</definedName>
    <definedName name="aaaaaaaa_2">#REF!</definedName>
    <definedName name="aaaaaaaa_20" localSheetId="11">#REF!</definedName>
    <definedName name="aaaaaaaa_20" localSheetId="3">#REF!</definedName>
    <definedName name="aaaaaaaa_20">#REF!</definedName>
    <definedName name="aaaaaaaa_25" localSheetId="11">#REF!</definedName>
    <definedName name="aaaaaaaa_25" localSheetId="3">#REF!</definedName>
    <definedName name="aaaaaaaa_25">#REF!</definedName>
    <definedName name="AB" localSheetId="11">#REF!</definedName>
    <definedName name="AB" localSheetId="3">#REF!</definedName>
    <definedName name="AB">#REF!</definedName>
    <definedName name="ab." localSheetId="11">#REF!</definedName>
    <definedName name="ab." localSheetId="3">#REF!</definedName>
    <definedName name="ab.">#REF!</definedName>
    <definedName name="abb91_26" localSheetId="11">#REF!</definedName>
    <definedName name="abb91_26" localSheetId="3">#REF!</definedName>
    <definedName name="abb91_26">#REF!</definedName>
    <definedName name="abb91_28" localSheetId="11">#REF!</definedName>
    <definedName name="abb91_28" localSheetId="3">#REF!</definedName>
    <definedName name="abb91_28">#REF!</definedName>
    <definedName name="abc" localSheetId="11">#REF!</definedName>
    <definedName name="abc" localSheetId="3">#REF!</definedName>
    <definedName name="abc">#REF!</definedName>
    <definedName name="abc_28" localSheetId="11">#REF!</definedName>
    <definedName name="abc_28" localSheetId="3">#REF!</definedName>
    <definedName name="abc_28">#REF!</definedName>
    <definedName name="abcd" localSheetId="11">#REF!</definedName>
    <definedName name="abcd" localSheetId="3">#REF!</definedName>
    <definedName name="abcd">#REF!</definedName>
    <definedName name="Ac" localSheetId="11">#REF!</definedName>
    <definedName name="Ac" localSheetId="3">#REF!</definedName>
    <definedName name="Ac">#REF!</definedName>
    <definedName name="ac." localSheetId="11">#REF!</definedName>
    <definedName name="ac." localSheetId="3">#REF!</definedName>
    <definedName name="ac.">#REF!</definedName>
    <definedName name="Ac_28" localSheetId="11">#REF!</definedName>
    <definedName name="Ac_28" localSheetId="3">#REF!</definedName>
    <definedName name="Ac_28">#REF!</definedName>
    <definedName name="AC120_">"$#REF!.$B$32"</definedName>
    <definedName name="AC120__26" localSheetId="11">#REF!</definedName>
    <definedName name="AC120__26" localSheetId="3">#REF!</definedName>
    <definedName name="AC120__26">#REF!</definedName>
    <definedName name="AC120__28" localSheetId="11">#REF!</definedName>
    <definedName name="AC120__28" localSheetId="3">#REF!</definedName>
    <definedName name="AC120__28">#REF!</definedName>
    <definedName name="AC120__3">"$#REF!.$B$32"</definedName>
    <definedName name="AC35_">"$#REF!.$B$28"</definedName>
    <definedName name="AC35__26" localSheetId="11">#REF!</definedName>
    <definedName name="AC35__26" localSheetId="3">#REF!</definedName>
    <definedName name="AC35__26">#REF!</definedName>
    <definedName name="AC35__28" localSheetId="11">#REF!</definedName>
    <definedName name="AC35__28" localSheetId="3">#REF!</definedName>
    <definedName name="AC35__28">#REF!</definedName>
    <definedName name="AC35__3">"$#REF!.$B$28"</definedName>
    <definedName name="AC50_">"$#REF!.$B$29"</definedName>
    <definedName name="AC50__26" localSheetId="11">#REF!</definedName>
    <definedName name="AC50__26" localSheetId="3">#REF!</definedName>
    <definedName name="AC50__26">#REF!</definedName>
    <definedName name="AC50__28" localSheetId="11">#REF!</definedName>
    <definedName name="AC50__28" localSheetId="3">#REF!</definedName>
    <definedName name="AC50__28">#REF!</definedName>
    <definedName name="AC50__3">"$#REF!.$B$29"</definedName>
    <definedName name="AC70_">"$#REF!.$B$30"</definedName>
    <definedName name="AC70__26" localSheetId="11">#REF!</definedName>
    <definedName name="AC70__26" localSheetId="3">#REF!</definedName>
    <definedName name="AC70__26">#REF!</definedName>
    <definedName name="AC70__28" localSheetId="11">#REF!</definedName>
    <definedName name="AC70__28" localSheetId="3">#REF!</definedName>
    <definedName name="AC70__28">#REF!</definedName>
    <definedName name="AC70__3">"$#REF!.$B$30"</definedName>
    <definedName name="AC95_">"$#REF!.$B$31"</definedName>
    <definedName name="AC95__26" localSheetId="11">#REF!</definedName>
    <definedName name="AC95__26" localSheetId="3">#REF!</definedName>
    <definedName name="AC95__26">#REF!</definedName>
    <definedName name="AC95__28" localSheetId="11">#REF!</definedName>
    <definedName name="AC95__28" localSheetId="3">#REF!</definedName>
    <definedName name="AC95__28">#REF!</definedName>
    <definedName name="AC95__3">"$#REF!.$B$31"</definedName>
    <definedName name="aco" localSheetId="11">#REF!</definedName>
    <definedName name="aco" localSheetId="3">#REF!</definedName>
    <definedName name="aco">#REF!</definedName>
    <definedName name="aco_28" localSheetId="11">#REF!</definedName>
    <definedName name="aco_28" localSheetId="3">#REF!</definedName>
    <definedName name="aco_28">#REF!</definedName>
    <definedName name="Act_tec" localSheetId="11">#REF!</definedName>
    <definedName name="Act_tec" localSheetId="3">#REF!</definedName>
    <definedName name="Act_tec">#REF!</definedName>
    <definedName name="Act_tec_20" localSheetId="11">#REF!</definedName>
    <definedName name="Act_tec_20" localSheetId="3">#REF!</definedName>
    <definedName name="Act_tec_20">#REF!</definedName>
    <definedName name="Act_tec_28" localSheetId="11">#REF!</definedName>
    <definedName name="Act_tec_28" localSheetId="3">#REF!</definedName>
    <definedName name="Act_tec_28">#REF!</definedName>
    <definedName name="ad" localSheetId="11">#REF!</definedName>
    <definedName name="ad" localSheetId="3">#REF!</definedName>
    <definedName name="ad">#REF!</definedName>
    <definedName name="ADAY" localSheetId="11">#REF!</definedName>
    <definedName name="ADAY" localSheetId="3">#REF!</definedName>
    <definedName name="ADAY">#REF!</definedName>
    <definedName name="ADAY_20" localSheetId="11">#REF!</definedName>
    <definedName name="ADAY_20" localSheetId="3">#REF!</definedName>
    <definedName name="ADAY_20">#REF!</definedName>
    <definedName name="ADAY_28" localSheetId="11">#REF!</definedName>
    <definedName name="ADAY_28" localSheetId="3">#REF!</definedName>
    <definedName name="ADAY_28">#REF!</definedName>
    <definedName name="adb" localSheetId="11">#REF!</definedName>
    <definedName name="adb" localSheetId="3">#REF!</definedName>
    <definedName name="adb">#REF!</definedName>
    <definedName name="adb_20" localSheetId="11">#REF!</definedName>
    <definedName name="adb_20" localSheetId="3">#REF!</definedName>
    <definedName name="adb_20">#REF!</definedName>
    <definedName name="Address" localSheetId="11">#REF!</definedName>
    <definedName name="Address" localSheetId="3">#REF!</definedName>
    <definedName name="Address">#REF!</definedName>
    <definedName name="Address_20" localSheetId="11">#REF!</definedName>
    <definedName name="Address_20" localSheetId="3">#REF!</definedName>
    <definedName name="Address_20">#REF!</definedName>
    <definedName name="Address_28" localSheetId="11">#REF!</definedName>
    <definedName name="Address_28" localSheetId="3">#REF!</definedName>
    <definedName name="Address_28">#REF!</definedName>
    <definedName name="ADEQ" localSheetId="11">#REF!</definedName>
    <definedName name="ADEQ" localSheetId="3">#REF!</definedName>
    <definedName name="ADEQ">#REF!</definedName>
    <definedName name="ADEQ_20" localSheetId="11">#REF!</definedName>
    <definedName name="ADEQ_20" localSheetId="3">#REF!</definedName>
    <definedName name="ADEQ_20">#REF!</definedName>
    <definedName name="ADEQ_28" localSheetId="11">#REF!</definedName>
    <definedName name="ADEQ_28" localSheetId="3">#REF!</definedName>
    <definedName name="ADEQ_28">#REF!</definedName>
    <definedName name="adg" localSheetId="11">#REF!</definedName>
    <definedName name="adg" localSheetId="3">#REF!</definedName>
    <definedName name="adg">#REF!</definedName>
    <definedName name="adg_20" localSheetId="11">#REF!</definedName>
    <definedName name="adg_20" localSheetId="3">#REF!</definedName>
    <definedName name="adg_20">#REF!</definedName>
    <definedName name="ADP" localSheetId="11">#REF!</definedName>
    <definedName name="ADP" localSheetId="3">#REF!</definedName>
    <definedName name="ADP">#REF!</definedName>
    <definedName name="æ76" localSheetId="11">#REF!</definedName>
    <definedName name="æ76" localSheetId="3">#REF!</definedName>
    <definedName name="æ76">#REF!</definedName>
    <definedName name="AEZ" localSheetId="11">#REF!</definedName>
    <definedName name="AEZ" localSheetId="3">#REF!</definedName>
    <definedName name="AEZ">#REF!</definedName>
    <definedName name="AEZ_20" localSheetId="11">#REF!</definedName>
    <definedName name="AEZ_20" localSheetId="3">#REF!</definedName>
    <definedName name="AEZ_20">#REF!</definedName>
    <definedName name="AEZ_28" localSheetId="11">#REF!</definedName>
    <definedName name="AEZ_28" localSheetId="3">#REF!</definedName>
    <definedName name="AEZ_28">#REF!</definedName>
    <definedName name="Ag" localSheetId="11">#REF!</definedName>
    <definedName name="Ag" localSheetId="3">#REF!</definedName>
    <definedName name="Ag">#REF!</definedName>
    <definedName name="Ag_" localSheetId="11">#REF!</definedName>
    <definedName name="Ag_" localSheetId="3">#REF!</definedName>
    <definedName name="Ag_">#REF!</definedName>
    <definedName name="Ag__20" localSheetId="11">#REF!</definedName>
    <definedName name="Ag__20" localSheetId="3">#REF!</definedName>
    <definedName name="Ag__20">#REF!</definedName>
    <definedName name="Ag__28" localSheetId="11">#REF!</definedName>
    <definedName name="Ag__28" localSheetId="3">#REF!</definedName>
    <definedName name="Ag__28">#REF!</definedName>
    <definedName name="Ag_20" localSheetId="11">#REF!</definedName>
    <definedName name="Ag_20" localSheetId="3">#REF!</definedName>
    <definedName name="Ag_20">#REF!</definedName>
    <definedName name="Ag_28" localSheetId="11">#REF!</definedName>
    <definedName name="Ag_28" localSheetId="3">#REF!</definedName>
    <definedName name="Ag_28">#REF!</definedName>
    <definedName name="ag142X42">NA()</definedName>
    <definedName name="ag142X42_26" localSheetId="11">#REF!</definedName>
    <definedName name="ag142X42_26" localSheetId="3">#REF!</definedName>
    <definedName name="ag142X42_26">#REF!</definedName>
    <definedName name="ag142X42_28" localSheetId="11">#REF!</definedName>
    <definedName name="ag142X42_28" localSheetId="3">#REF!</definedName>
    <definedName name="ag142X42_28">#REF!</definedName>
    <definedName name="ag15F80" localSheetId="11">#REF!</definedName>
    <definedName name="ag15F80" localSheetId="3">#REF!</definedName>
    <definedName name="ag15F80">#REF!</definedName>
    <definedName name="ag267N59">NA()</definedName>
    <definedName name="ag267N59_26" localSheetId="11">#REF!</definedName>
    <definedName name="ag267N59_26" localSheetId="3">#REF!</definedName>
    <definedName name="ag267N59_26">#REF!</definedName>
    <definedName name="ag267N59_28" localSheetId="11">#REF!</definedName>
    <definedName name="ag267N59_28" localSheetId="3">#REF!</definedName>
    <definedName name="ag267N59_28">#REF!</definedName>
    <definedName name="agd" localSheetId="11">#REF!</definedName>
    <definedName name="agd" localSheetId="3">#REF!</definedName>
    <definedName name="agd">#REF!</definedName>
    <definedName name="agd_28" localSheetId="11">#REF!</definedName>
    <definedName name="agd_28" localSheetId="3">#REF!</definedName>
    <definedName name="agd_28">#REF!</definedName>
    <definedName name="agsd" localSheetId="11">#REF!</definedName>
    <definedName name="agsd" localSheetId="3">#REF!</definedName>
    <definedName name="agsd">#REF!</definedName>
    <definedName name="agsd_28" localSheetId="11">#REF!</definedName>
    <definedName name="agsd_28" localSheetId="3">#REF!</definedName>
    <definedName name="agsd_28">#REF!</definedName>
    <definedName name="ah" localSheetId="11">#REF!</definedName>
    <definedName name="ah" localSheetId="3">#REF!</definedName>
    <definedName name="ah">#REF!</definedName>
    <definedName name="ah_20" localSheetId="11">#REF!</definedName>
    <definedName name="ah_20" localSheetId="3">#REF!</definedName>
    <definedName name="ah_20">#REF!</definedName>
    <definedName name="ah_28" localSheetId="11">#REF!</definedName>
    <definedName name="ah_28" localSheetId="3">#REF!</definedName>
    <definedName name="ah_28">#REF!</definedName>
    <definedName name="ai" localSheetId="11">#REF!</definedName>
    <definedName name="ai" localSheetId="3">#REF!</definedName>
    <definedName name="ai">#REF!</definedName>
    <definedName name="ai_20" localSheetId="11">#REF!</definedName>
    <definedName name="ai_20" localSheetId="3">#REF!</definedName>
    <definedName name="ai_20">#REF!</definedName>
    <definedName name="ai_28" localSheetId="11">#REF!</definedName>
    <definedName name="ai_28" localSheetId="3">#REF!</definedName>
    <definedName name="ai_28">#REF!</definedName>
    <definedName name="aii" localSheetId="11">#REF!</definedName>
    <definedName name="aii" localSheetId="3">#REF!</definedName>
    <definedName name="aii">#REF!</definedName>
    <definedName name="aii_20" localSheetId="11">#REF!</definedName>
    <definedName name="aii_20" localSheetId="3">#REF!</definedName>
    <definedName name="aii_20">#REF!</definedName>
    <definedName name="aii_28" localSheetId="11">#REF!</definedName>
    <definedName name="aii_28" localSheetId="3">#REF!</definedName>
    <definedName name="aii_28">#REF!</definedName>
    <definedName name="aiii" localSheetId="11">#REF!</definedName>
    <definedName name="aiii" localSheetId="3">#REF!</definedName>
    <definedName name="aiii">#REF!</definedName>
    <definedName name="aiii_20" localSheetId="11">#REF!</definedName>
    <definedName name="aiii_20" localSheetId="3">#REF!</definedName>
    <definedName name="aiii_20">#REF!</definedName>
    <definedName name="aiii_28" localSheetId="11">#REF!</definedName>
    <definedName name="aiii_28" localSheetId="3">#REF!</definedName>
    <definedName name="aiii_28">#REF!</definedName>
    <definedName name="ak" localSheetId="11">#REF!</definedName>
    <definedName name="ak" localSheetId="3">#REF!</definedName>
    <definedName name="ak">#REF!</definedName>
    <definedName name="ak_20" localSheetId="11">#REF!</definedName>
    <definedName name="ak_20" localSheetId="3">#REF!</definedName>
    <definedName name="ak_20">#REF!</definedName>
    <definedName name="ak_28" localSheetId="11">#REF!</definedName>
    <definedName name="ak_28" localSheetId="3">#REF!</definedName>
    <definedName name="ak_28">#REF!</definedName>
    <definedName name="aK_cap" localSheetId="11">#REF!</definedName>
    <definedName name="aK_cap" localSheetId="3">#REF!</definedName>
    <definedName name="aK_cap">#REF!</definedName>
    <definedName name="aK_cap_20" localSheetId="11">#REF!</definedName>
    <definedName name="aK_cap_20" localSheetId="3">#REF!</definedName>
    <definedName name="aK_cap_20">#REF!</definedName>
    <definedName name="aK_cap_28" localSheetId="11">#REF!</definedName>
    <definedName name="aK_cap_28" localSheetId="3">#REF!</definedName>
    <definedName name="aK_cap_28">#REF!</definedName>
    <definedName name="aK_con" localSheetId="11">#REF!</definedName>
    <definedName name="aK_con" localSheetId="3">#REF!</definedName>
    <definedName name="aK_con">#REF!</definedName>
    <definedName name="aK_con_20" localSheetId="11">#REF!</definedName>
    <definedName name="aK_con_20" localSheetId="3">#REF!</definedName>
    <definedName name="aK_con_20">#REF!</definedName>
    <definedName name="aK_con_28" localSheetId="11">#REF!</definedName>
    <definedName name="aK_con_28" localSheetId="3">#REF!</definedName>
    <definedName name="aK_con_28">#REF!</definedName>
    <definedName name="aK_dep" localSheetId="11">#REF!</definedName>
    <definedName name="aK_dep" localSheetId="3">#REF!</definedName>
    <definedName name="aK_dep">#REF!</definedName>
    <definedName name="aK_dep_20" localSheetId="11">#REF!</definedName>
    <definedName name="aK_dep_20" localSheetId="3">#REF!</definedName>
    <definedName name="aK_dep_20">#REF!</definedName>
    <definedName name="aK_dep_28" localSheetId="11">#REF!</definedName>
    <definedName name="aK_dep_28" localSheetId="3">#REF!</definedName>
    <definedName name="aK_dep_28">#REF!</definedName>
    <definedName name="aK_dis" localSheetId="11">#REF!</definedName>
    <definedName name="aK_dis" localSheetId="3">#REF!</definedName>
    <definedName name="aK_dis">#REF!</definedName>
    <definedName name="aK_dis_20" localSheetId="11">#REF!</definedName>
    <definedName name="aK_dis_20" localSheetId="3">#REF!</definedName>
    <definedName name="aK_dis_20">#REF!</definedName>
    <definedName name="aK_dis_28" localSheetId="11">#REF!</definedName>
    <definedName name="aK_dis_28" localSheetId="3">#REF!</definedName>
    <definedName name="aK_dis_28">#REF!</definedName>
    <definedName name="aK_imm" localSheetId="11">#REF!</definedName>
    <definedName name="aK_imm" localSheetId="3">#REF!</definedName>
    <definedName name="aK_imm">#REF!</definedName>
    <definedName name="aK_imm_20" localSheetId="11">#REF!</definedName>
    <definedName name="aK_imm_20" localSheetId="3">#REF!</definedName>
    <definedName name="aK_imm_20">#REF!</definedName>
    <definedName name="aK_imm_28" localSheetId="11">#REF!</definedName>
    <definedName name="aK_imm_28" localSheetId="3">#REF!</definedName>
    <definedName name="aK_imm_28">#REF!</definedName>
    <definedName name="aK_rof" localSheetId="11">#REF!</definedName>
    <definedName name="aK_rof" localSheetId="3">#REF!</definedName>
    <definedName name="aK_rof">#REF!</definedName>
    <definedName name="aK_rof_20" localSheetId="11">#REF!</definedName>
    <definedName name="aK_rof_20" localSheetId="3">#REF!</definedName>
    <definedName name="aK_rof_20">#REF!</definedName>
    <definedName name="aK_rof_28" localSheetId="11">#REF!</definedName>
    <definedName name="aK_rof_28" localSheetId="3">#REF!</definedName>
    <definedName name="aK_rof_28">#REF!</definedName>
    <definedName name="aK_ron" localSheetId="11">#REF!</definedName>
    <definedName name="aK_ron" localSheetId="3">#REF!</definedName>
    <definedName name="aK_ron">#REF!</definedName>
    <definedName name="aK_ron_20" localSheetId="11">#REF!</definedName>
    <definedName name="aK_ron_20" localSheetId="3">#REF!</definedName>
    <definedName name="aK_ron_20">#REF!</definedName>
    <definedName name="aK_ron_28" localSheetId="11">#REF!</definedName>
    <definedName name="aK_ron_28" localSheetId="3">#REF!</definedName>
    <definedName name="aK_ron_28">#REF!</definedName>
    <definedName name="aK_run" localSheetId="11">#REF!</definedName>
    <definedName name="aK_run" localSheetId="3">#REF!</definedName>
    <definedName name="aK_run">#REF!</definedName>
    <definedName name="aK_run_20" localSheetId="11">#REF!</definedName>
    <definedName name="aK_run_20" localSheetId="3">#REF!</definedName>
    <definedName name="aK_run_20">#REF!</definedName>
    <definedName name="aK_run_28" localSheetId="11">#REF!</definedName>
    <definedName name="aK_run_28" localSheetId="3">#REF!</definedName>
    <definedName name="aK_run_28">#REF!</definedName>
    <definedName name="aK_sed" localSheetId="11">#REF!</definedName>
    <definedName name="aK_sed" localSheetId="3">#REF!</definedName>
    <definedName name="aK_sed">#REF!</definedName>
    <definedName name="aK_sed_20" localSheetId="11">#REF!</definedName>
    <definedName name="aK_sed_20" localSheetId="3">#REF!</definedName>
    <definedName name="aK_sed_20">#REF!</definedName>
    <definedName name="aK_sed_28" localSheetId="11">#REF!</definedName>
    <definedName name="aK_sed_28" localSheetId="3">#REF!</definedName>
    <definedName name="aK_sed_28">#REF!</definedName>
    <definedName name="AKHAC" localSheetId="11">#REF!</definedName>
    <definedName name="AKHAC" localSheetId="3">#REF!</definedName>
    <definedName name="AKHAC">#REF!</definedName>
    <definedName name="all" localSheetId="11">#REF!</definedName>
    <definedName name="all" localSheetId="3">#REF!</definedName>
    <definedName name="all">#REF!</definedName>
    <definedName name="all_20" localSheetId="11">#REF!</definedName>
    <definedName name="all_20" localSheetId="3">#REF!</definedName>
    <definedName name="all_20">#REF!</definedName>
    <definedName name="all_28" localSheetId="11">#REF!</definedName>
    <definedName name="all_28" localSheetId="3">#REF!</definedName>
    <definedName name="all_28">#REF!</definedName>
    <definedName name="All_Item">"$#REF!.$B$16:$O$520"</definedName>
    <definedName name="All_Item_26" localSheetId="11">#REF!</definedName>
    <definedName name="All_Item_26" localSheetId="3">#REF!</definedName>
    <definedName name="All_Item_26">#REF!</definedName>
    <definedName name="All_Item_28" localSheetId="11">#REF!</definedName>
    <definedName name="All_Item_28" localSheetId="3">#REF!</definedName>
    <definedName name="All_Item_28">#REF!</definedName>
    <definedName name="All_Item_3">"$#REF!.$B$16:$O$520"</definedName>
    <definedName name="Alnc" localSheetId="11">#REF!</definedName>
    <definedName name="Alnc" localSheetId="3">#REF!</definedName>
    <definedName name="Alnc">#REF!</definedName>
    <definedName name="Alnc_28" localSheetId="11">#REF!</definedName>
    <definedName name="Alnc_28" localSheetId="3">#REF!</definedName>
    <definedName name="Alnc_28">#REF!</definedName>
    <definedName name="alpha" localSheetId="11">#REF!</definedName>
    <definedName name="alpha" localSheetId="3">#REF!</definedName>
    <definedName name="alpha">#REF!</definedName>
    <definedName name="alpha_28" localSheetId="11">#REF!</definedName>
    <definedName name="alpha_28" localSheetId="3">#REF!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#REF!</definedName>
    <definedName name="am" localSheetId="11">#REF!</definedName>
    <definedName name="am" localSheetId="3">#REF!</definedName>
    <definedName name="am">#REF!</definedName>
    <definedName name="am." localSheetId="11">#REF!</definedName>
    <definedName name="am." localSheetId="3">#REF!</definedName>
    <definedName name="am.">#REF!</definedName>
    <definedName name="amiang" localSheetId="11">#REF!</definedName>
    <definedName name="amiang" localSheetId="3">#REF!</definedName>
    <definedName name="amiang">#REF!</definedName>
    <definedName name="amiang_28" localSheetId="11">#REF!</definedName>
    <definedName name="amiang_28" localSheetId="3">#REF!</definedName>
    <definedName name="amiang_28">#REF!</definedName>
    <definedName name="an" localSheetId="11">#REF!</definedName>
    <definedName name="an" localSheetId="3">#REF!</definedName>
    <definedName name="an">#REF!</definedName>
    <definedName name="aN_cap" localSheetId="11">#REF!</definedName>
    <definedName name="aN_cap" localSheetId="3">#REF!</definedName>
    <definedName name="aN_cap">#REF!</definedName>
    <definedName name="aN_cap_20" localSheetId="11">#REF!</definedName>
    <definedName name="aN_cap_20" localSheetId="3">#REF!</definedName>
    <definedName name="aN_cap_20">#REF!</definedName>
    <definedName name="aN_cap_28" localSheetId="11">#REF!</definedName>
    <definedName name="aN_cap_28" localSheetId="3">#REF!</definedName>
    <definedName name="aN_cap_28">#REF!</definedName>
    <definedName name="aN_con" localSheetId="11">#REF!</definedName>
    <definedName name="aN_con" localSheetId="3">#REF!</definedName>
    <definedName name="aN_con">#REF!</definedName>
    <definedName name="aN_con_20" localSheetId="11">#REF!</definedName>
    <definedName name="aN_con_20" localSheetId="3">#REF!</definedName>
    <definedName name="aN_con_20">#REF!</definedName>
    <definedName name="aN_con_28" localSheetId="11">#REF!</definedName>
    <definedName name="aN_con_28" localSheetId="3">#REF!</definedName>
    <definedName name="aN_con_28">#REF!</definedName>
    <definedName name="aN_dep" localSheetId="11">#REF!</definedName>
    <definedName name="aN_dep" localSheetId="3">#REF!</definedName>
    <definedName name="aN_dep">#REF!</definedName>
    <definedName name="aN_dep_20" localSheetId="11">#REF!</definedName>
    <definedName name="aN_dep_20" localSheetId="3">#REF!</definedName>
    <definedName name="aN_dep_20">#REF!</definedName>
    <definedName name="aN_dep_28" localSheetId="11">#REF!</definedName>
    <definedName name="aN_dep_28" localSheetId="3">#REF!</definedName>
    <definedName name="aN_dep_28">#REF!</definedName>
    <definedName name="aN_fix" localSheetId="11">#REF!</definedName>
    <definedName name="aN_fix" localSheetId="3">#REF!</definedName>
    <definedName name="aN_fix">#REF!</definedName>
    <definedName name="aN_fix_20" localSheetId="11">#REF!</definedName>
    <definedName name="aN_fix_20" localSheetId="3">#REF!</definedName>
    <definedName name="aN_fix_20">#REF!</definedName>
    <definedName name="aN_fix_28" localSheetId="11">#REF!</definedName>
    <definedName name="aN_fix_28" localSheetId="3">#REF!</definedName>
    <definedName name="aN_fix_28">#REF!</definedName>
    <definedName name="aN_imm" localSheetId="11">#REF!</definedName>
    <definedName name="aN_imm" localSheetId="3">#REF!</definedName>
    <definedName name="aN_imm">#REF!</definedName>
    <definedName name="aN_imm_20" localSheetId="11">#REF!</definedName>
    <definedName name="aN_imm_20" localSheetId="3">#REF!</definedName>
    <definedName name="aN_imm_20">#REF!</definedName>
    <definedName name="aN_imm_28" localSheetId="11">#REF!</definedName>
    <definedName name="aN_imm_28" localSheetId="3">#REF!</definedName>
    <definedName name="aN_imm_28">#REF!</definedName>
    <definedName name="aN_rof" localSheetId="11">#REF!</definedName>
    <definedName name="aN_rof" localSheetId="3">#REF!</definedName>
    <definedName name="aN_rof">#REF!</definedName>
    <definedName name="aN_rof_20" localSheetId="11">#REF!</definedName>
    <definedName name="aN_rof_20" localSheetId="3">#REF!</definedName>
    <definedName name="aN_rof_20">#REF!</definedName>
    <definedName name="aN_rof_28" localSheetId="11">#REF!</definedName>
    <definedName name="aN_rof_28" localSheetId="3">#REF!</definedName>
    <definedName name="aN_rof_28">#REF!</definedName>
    <definedName name="aN_ron" localSheetId="11">#REF!</definedName>
    <definedName name="aN_ron" localSheetId="3">#REF!</definedName>
    <definedName name="aN_ron">#REF!</definedName>
    <definedName name="aN_ron_20" localSheetId="11">#REF!</definedName>
    <definedName name="aN_ron_20" localSheetId="3">#REF!</definedName>
    <definedName name="aN_ron_20">#REF!</definedName>
    <definedName name="aN_ron_28" localSheetId="11">#REF!</definedName>
    <definedName name="aN_ron_28" localSheetId="3">#REF!</definedName>
    <definedName name="aN_ron_28">#REF!</definedName>
    <definedName name="aN_run" localSheetId="11">#REF!</definedName>
    <definedName name="aN_run" localSheetId="3">#REF!</definedName>
    <definedName name="aN_run">#REF!</definedName>
    <definedName name="aN_run_20" localSheetId="11">#REF!</definedName>
    <definedName name="aN_run_20" localSheetId="3">#REF!</definedName>
    <definedName name="aN_run_20">#REF!</definedName>
    <definedName name="aN_run_28" localSheetId="11">#REF!</definedName>
    <definedName name="aN_run_28" localSheetId="3">#REF!</definedName>
    <definedName name="aN_run_28">#REF!</definedName>
    <definedName name="aN_sed" localSheetId="11">#REF!</definedName>
    <definedName name="aN_sed" localSheetId="3">#REF!</definedName>
    <definedName name="aN_sed">#REF!</definedName>
    <definedName name="aN_sed_20" localSheetId="11">#REF!</definedName>
    <definedName name="aN_sed_20" localSheetId="3">#REF!</definedName>
    <definedName name="aN_sed_20">#REF!</definedName>
    <definedName name="aN_sed_28" localSheetId="11">#REF!</definedName>
    <definedName name="aN_sed_28" localSheetId="3">#REF!</definedName>
    <definedName name="aN_sed_28">#REF!</definedName>
    <definedName name="anfa" localSheetId="11">#REF!</definedName>
    <definedName name="anfa" localSheetId="3">#REF!</definedName>
    <definedName name="anfa">#REF!</definedName>
    <definedName name="anfa_20" localSheetId="11">#REF!</definedName>
    <definedName name="anfa_20" localSheetId="3">#REF!</definedName>
    <definedName name="anfa_20">#REF!</definedName>
    <definedName name="anfa_28" localSheetId="11">#REF!</definedName>
    <definedName name="anfa_28" localSheetId="3">#REF!</definedName>
    <definedName name="anfa_28">#REF!</definedName>
    <definedName name="Anguon" localSheetId="11">'[14]Dt 2001'!#REF!</definedName>
    <definedName name="Anguon" localSheetId="3">'[14]Dt 2001'!#REF!</definedName>
    <definedName name="Anguon">'[14]Dt 2001'!#REF!</definedName>
    <definedName name="ANN" localSheetId="11">#REF!</definedName>
    <definedName name="ANN" localSheetId="0">#REF!</definedName>
    <definedName name="ANN" localSheetId="3">#REF!</definedName>
    <definedName name="ANN">#REF!</definedName>
    <definedName name="anpha" localSheetId="11">#REF!</definedName>
    <definedName name="anpha" localSheetId="0">#REF!</definedName>
    <definedName name="anpha" localSheetId="3">#REF!</definedName>
    <definedName name="anpha">#REF!</definedName>
    <definedName name="anpha_28" localSheetId="11">#REF!</definedName>
    <definedName name="anpha_28" localSheetId="0">#REF!</definedName>
    <definedName name="anpha_28" localSheetId="3">#REF!</definedName>
    <definedName name="anpha_28">#REF!</definedName>
    <definedName name="ANQD" localSheetId="11">#REF!</definedName>
    <definedName name="ANQD" localSheetId="3">#REF!</definedName>
    <definedName name="ANQD">#REF!</definedName>
    <definedName name="ANQQH" localSheetId="11">'[14]Dt 2001'!#REF!</definedName>
    <definedName name="ANQQH" localSheetId="3">'[14]Dt 2001'!#REF!</definedName>
    <definedName name="ANQQH">'[14]Dt 2001'!#REF!</definedName>
    <definedName name="anscount" hidden="1">1</definedName>
    <definedName name="ANSNN" localSheetId="11">'[14]Dt 2001'!#REF!</definedName>
    <definedName name="ANSNN" localSheetId="3">'[14]Dt 2001'!#REF!</definedName>
    <definedName name="ANSNN">'[14]Dt 2001'!#REF!</definedName>
    <definedName name="ANSNNxnk" localSheetId="11">'[14]Dt 2001'!#REF!</definedName>
    <definedName name="ANSNNxnk" localSheetId="3">'[14]Dt 2001'!#REF!</definedName>
    <definedName name="ANSNNxnk">'[14]Dt 2001'!#REF!</definedName>
    <definedName name="ao" localSheetId="11">#REF!</definedName>
    <definedName name="ao" localSheetId="0">#REF!</definedName>
    <definedName name="ao" localSheetId="3">#REF!</definedName>
    <definedName name="ao">#REF!</definedName>
    <definedName name="ao_28" localSheetId="11">#REF!</definedName>
    <definedName name="ao_28" localSheetId="0">#REF!</definedName>
    <definedName name="ao_28" localSheetId="3">#REF!</definedName>
    <definedName name="ao_28">#REF!</definedName>
    <definedName name="AoBok" localSheetId="11">#REF!</definedName>
    <definedName name="AoBok" localSheetId="0">#REF!</definedName>
    <definedName name="AoBok" localSheetId="3">#REF!</definedName>
    <definedName name="AoBok">#REF!</definedName>
    <definedName name="AoBok_20" localSheetId="11">#REF!</definedName>
    <definedName name="AoBok_20" localSheetId="3">#REF!</definedName>
    <definedName name="AoBok_20">#REF!</definedName>
    <definedName name="AoBok_28" localSheetId="11">#REF!</definedName>
    <definedName name="AoBok_28" localSheetId="3">#REF!</definedName>
    <definedName name="AoBok_28">#REF!</definedName>
    <definedName name="ap" localSheetId="11">#REF!</definedName>
    <definedName name="ap" localSheetId="3">#REF!</definedName>
    <definedName name="ap">#REF!</definedName>
    <definedName name="aP_cap" localSheetId="11">#REF!</definedName>
    <definedName name="aP_cap" localSheetId="3">#REF!</definedName>
    <definedName name="aP_cap">#REF!</definedName>
    <definedName name="aP_cap_20" localSheetId="11">#REF!</definedName>
    <definedName name="aP_cap_20" localSheetId="3">#REF!</definedName>
    <definedName name="aP_cap_20">#REF!</definedName>
    <definedName name="aP_cap_28" localSheetId="11">#REF!</definedName>
    <definedName name="aP_cap_28" localSheetId="3">#REF!</definedName>
    <definedName name="aP_cap_28">#REF!</definedName>
    <definedName name="aP_con" localSheetId="11">#REF!</definedName>
    <definedName name="aP_con" localSheetId="3">#REF!</definedName>
    <definedName name="aP_con">#REF!</definedName>
    <definedName name="aP_con_20" localSheetId="11">#REF!</definedName>
    <definedName name="aP_con_20" localSheetId="3">#REF!</definedName>
    <definedName name="aP_con_20">#REF!</definedName>
    <definedName name="aP_con_28" localSheetId="11">#REF!</definedName>
    <definedName name="aP_con_28" localSheetId="3">#REF!</definedName>
    <definedName name="aP_con_28">#REF!</definedName>
    <definedName name="aP_dep" localSheetId="11">#REF!</definedName>
    <definedName name="aP_dep" localSheetId="3">#REF!</definedName>
    <definedName name="aP_dep">#REF!</definedName>
    <definedName name="aP_dep_20" localSheetId="11">#REF!</definedName>
    <definedName name="aP_dep_20" localSheetId="3">#REF!</definedName>
    <definedName name="aP_dep_20">#REF!</definedName>
    <definedName name="aP_dep_28" localSheetId="11">#REF!</definedName>
    <definedName name="aP_dep_28" localSheetId="3">#REF!</definedName>
    <definedName name="aP_dep_28">#REF!</definedName>
    <definedName name="aP_dis" localSheetId="11">#REF!</definedName>
    <definedName name="aP_dis" localSheetId="3">#REF!</definedName>
    <definedName name="aP_dis">#REF!</definedName>
    <definedName name="aP_dis_20" localSheetId="11">#REF!</definedName>
    <definedName name="aP_dis_20" localSheetId="3">#REF!</definedName>
    <definedName name="aP_dis_20">#REF!</definedName>
    <definedName name="aP_dis_28" localSheetId="11">#REF!</definedName>
    <definedName name="aP_dis_28" localSheetId="3">#REF!</definedName>
    <definedName name="aP_dis_28">#REF!</definedName>
    <definedName name="aP_imm" localSheetId="11">#REF!</definedName>
    <definedName name="aP_imm" localSheetId="3">#REF!</definedName>
    <definedName name="aP_imm">#REF!</definedName>
    <definedName name="aP_imm_20" localSheetId="11">#REF!</definedName>
    <definedName name="aP_imm_20" localSheetId="3">#REF!</definedName>
    <definedName name="aP_imm_20">#REF!</definedName>
    <definedName name="aP_imm_28" localSheetId="11">#REF!</definedName>
    <definedName name="aP_imm_28" localSheetId="3">#REF!</definedName>
    <definedName name="aP_imm_28">#REF!</definedName>
    <definedName name="aP_rof" localSheetId="11">#REF!</definedName>
    <definedName name="aP_rof" localSheetId="3">#REF!</definedName>
    <definedName name="aP_rof">#REF!</definedName>
    <definedName name="aP_rof_20" localSheetId="11">#REF!</definedName>
    <definedName name="aP_rof_20" localSheetId="3">#REF!</definedName>
    <definedName name="aP_rof_20">#REF!</definedName>
    <definedName name="aP_rof_28" localSheetId="11">#REF!</definedName>
    <definedName name="aP_rof_28" localSheetId="3">#REF!</definedName>
    <definedName name="aP_rof_28">#REF!</definedName>
    <definedName name="aP_ron" localSheetId="11">#REF!</definedName>
    <definedName name="aP_ron" localSheetId="3">#REF!</definedName>
    <definedName name="aP_ron">#REF!</definedName>
    <definedName name="aP_ron_20" localSheetId="11">#REF!</definedName>
    <definedName name="aP_ron_20" localSheetId="3">#REF!</definedName>
    <definedName name="aP_ron_20">#REF!</definedName>
    <definedName name="aP_ron_28" localSheetId="11">#REF!</definedName>
    <definedName name="aP_ron_28" localSheetId="3">#REF!</definedName>
    <definedName name="aP_ron_28">#REF!</definedName>
    <definedName name="aP_run" localSheetId="11">#REF!</definedName>
    <definedName name="aP_run" localSheetId="3">#REF!</definedName>
    <definedName name="aP_run">#REF!</definedName>
    <definedName name="aP_run_20" localSheetId="11">#REF!</definedName>
    <definedName name="aP_run_20" localSheetId="3">#REF!</definedName>
    <definedName name="aP_run_20">#REF!</definedName>
    <definedName name="aP_run_28" localSheetId="11">#REF!</definedName>
    <definedName name="aP_run_28" localSheetId="3">#REF!</definedName>
    <definedName name="aP_run_28">#REF!</definedName>
    <definedName name="aP_sed" localSheetId="11">#REF!</definedName>
    <definedName name="aP_sed" localSheetId="3">#REF!</definedName>
    <definedName name="aP_sed">#REF!</definedName>
    <definedName name="aP_sed_20" localSheetId="11">#REF!</definedName>
    <definedName name="aP_sed_20" localSheetId="3">#REF!</definedName>
    <definedName name="aP_sed_20">#REF!</definedName>
    <definedName name="aP_sed_28" localSheetId="11">#REF!</definedName>
    <definedName name="aP_sed_28" localSheetId="3">#REF!</definedName>
    <definedName name="aP_sed_28">#REF!</definedName>
    <definedName name="APC" localSheetId="11">'[14]Dt 2001'!#REF!</definedName>
    <definedName name="APC" localSheetId="3">'[14]Dt 2001'!#REF!</definedName>
    <definedName name="APC">'[14]Dt 2001'!#REF!</definedName>
    <definedName name="Aps" localSheetId="11">#REF!</definedName>
    <definedName name="Aps" localSheetId="0">#REF!</definedName>
    <definedName name="Aps" localSheetId="3">#REF!</definedName>
    <definedName name="Aps">#REF!</definedName>
    <definedName name="Aptomat" localSheetId="11">#REF!</definedName>
    <definedName name="Aptomat" localSheetId="0">#REF!</definedName>
    <definedName name="Aptomat" localSheetId="3">#REF!</definedName>
    <definedName name="Aptomat">#REF!</definedName>
    <definedName name="Aptomat_20" localSheetId="11">#REF!</definedName>
    <definedName name="Aptomat_20" localSheetId="0">#REF!</definedName>
    <definedName name="Aptomat_20" localSheetId="3">#REF!</definedName>
    <definedName name="Aptomat_20">#REF!</definedName>
    <definedName name="Aptomat_28" localSheetId="11">#REF!</definedName>
    <definedName name="Aptomat_28" localSheetId="3">#REF!</definedName>
    <definedName name="Aptomat_28">#REF!</definedName>
    <definedName name="AQ" localSheetId="11">#REF!</definedName>
    <definedName name="AQ" localSheetId="3">#REF!</definedName>
    <definedName name="AQ">#REF!</definedName>
    <definedName name="AQ_20" localSheetId="11">#REF!</definedName>
    <definedName name="AQ_20" localSheetId="3">#REF!</definedName>
    <definedName name="AQ_20">#REF!</definedName>
    <definedName name="AQ_28" localSheetId="11">#REF!</definedName>
    <definedName name="AQ_28" localSheetId="3">#REF!</definedName>
    <definedName name="AQ_28">#REF!</definedName>
    <definedName name="As" localSheetId="11">#REF!</definedName>
    <definedName name="As" localSheetId="3">#REF!</definedName>
    <definedName name="As">#REF!</definedName>
    <definedName name="As_" localSheetId="11">#REF!</definedName>
    <definedName name="As_" localSheetId="3">#REF!</definedName>
    <definedName name="As_">#REF!</definedName>
    <definedName name="As__20" localSheetId="11">#REF!</definedName>
    <definedName name="As__20" localSheetId="3">#REF!</definedName>
    <definedName name="As__20">#REF!</definedName>
    <definedName name="As__28" localSheetId="11">#REF!</definedName>
    <definedName name="As__28" localSheetId="3">#REF!</definedName>
    <definedName name="As__28">#REF!</definedName>
    <definedName name="AS_1" localSheetId="11">#REF!</definedName>
    <definedName name="AS_1" localSheetId="3">#REF!</definedName>
    <definedName name="AS_1">#REF!</definedName>
    <definedName name="As_20" localSheetId="11">#REF!</definedName>
    <definedName name="As_20" localSheetId="3">#REF!</definedName>
    <definedName name="As_20">#REF!</definedName>
    <definedName name="As_28" localSheetId="11">#REF!</definedName>
    <definedName name="As_28" localSheetId="3">#REF!</definedName>
    <definedName name="As_28">#REF!</definedName>
    <definedName name="AS2DocOpenMode" hidden="1">"AS2DocumentEdit"</definedName>
    <definedName name="asa." localSheetId="11">#REF!</definedName>
    <definedName name="asa." localSheetId="3">#REF!</definedName>
    <definedName name="asa.">#REF!</definedName>
    <definedName name="asb." localSheetId="11">#REF!</definedName>
    <definedName name="asb." localSheetId="3">#REF!</definedName>
    <definedName name="asb.">#REF!</definedName>
    <definedName name="asc." localSheetId="11">#REF!</definedName>
    <definedName name="asc." localSheetId="3">#REF!</definedName>
    <definedName name="asc.">#REF!</definedName>
    <definedName name="asd" localSheetId="11">#REF!</definedName>
    <definedName name="asd" localSheetId="3">#REF!</definedName>
    <definedName name="asd">#REF!</definedName>
    <definedName name="asd_20" localSheetId="11">#REF!</definedName>
    <definedName name="asd_20" localSheetId="3">#REF!</definedName>
    <definedName name="asd_20">#REF!</definedName>
    <definedName name="asd_28" localSheetId="11">#REF!</definedName>
    <definedName name="asd_28" localSheetId="3">#REF!</definedName>
    <definedName name="asd_28">#REF!</definedName>
    <definedName name="asp5_28" localSheetId="11">#REF!</definedName>
    <definedName name="asp5_28" localSheetId="3">#REF!</definedName>
    <definedName name="asp5_28">#REF!</definedName>
    <definedName name="asp7_28" localSheetId="11">#REF!</definedName>
    <definedName name="asp7_28" localSheetId="3">#REF!</definedName>
    <definedName name="asp7_28">#REF!</definedName>
    <definedName name="asp7b" localSheetId="11">#REF!</definedName>
    <definedName name="asp7b" localSheetId="3">#REF!</definedName>
    <definedName name="asp7b">#REF!</definedName>
    <definedName name="at1.5" localSheetId="11">#REF!</definedName>
    <definedName name="at1.5" localSheetId="3">#REF!</definedName>
    <definedName name="at1.5">#REF!</definedName>
    <definedName name="at1.5_20" localSheetId="11">#REF!</definedName>
    <definedName name="at1.5_20" localSheetId="3">#REF!</definedName>
    <definedName name="at1.5_20">#REF!</definedName>
    <definedName name="atg" localSheetId="11">#REF!</definedName>
    <definedName name="atg" localSheetId="3">#REF!</definedName>
    <definedName name="atg">#REF!</definedName>
    <definedName name="atg_20" localSheetId="11">#REF!</definedName>
    <definedName name="atg_20" localSheetId="3">#REF!</definedName>
    <definedName name="atg_20">#REF!</definedName>
    <definedName name="atgoi" localSheetId="11">#REF!</definedName>
    <definedName name="atgoi" localSheetId="3">#REF!</definedName>
    <definedName name="atgoi">#REF!</definedName>
    <definedName name="atgoi_20" localSheetId="11">#REF!</definedName>
    <definedName name="atgoi_20" localSheetId="3">#REF!</definedName>
    <definedName name="atgoi_20">#REF!</definedName>
    <definedName name="atn1_20" localSheetId="11">#REF!</definedName>
    <definedName name="atn1_20" localSheetId="3">#REF!</definedName>
    <definedName name="atn1_20">#REF!</definedName>
    <definedName name="atn10_20" localSheetId="11">#REF!</definedName>
    <definedName name="atn10_20" localSheetId="3">#REF!</definedName>
    <definedName name="atn10_20">#REF!</definedName>
    <definedName name="atn2_20" localSheetId="11">#REF!</definedName>
    <definedName name="atn2_20" localSheetId="3">#REF!</definedName>
    <definedName name="atn2_20">#REF!</definedName>
    <definedName name="atn3_20" localSheetId="11">#REF!</definedName>
    <definedName name="atn3_20" localSheetId="3">#REF!</definedName>
    <definedName name="atn3_20">#REF!</definedName>
    <definedName name="atn4_20" localSheetId="11">#REF!</definedName>
    <definedName name="atn4_20" localSheetId="3">#REF!</definedName>
    <definedName name="atn4_20">#REF!</definedName>
    <definedName name="atn5_20" localSheetId="11">#REF!</definedName>
    <definedName name="atn5_20" localSheetId="3">#REF!</definedName>
    <definedName name="atn5_20">#REF!</definedName>
    <definedName name="atn6_20" localSheetId="11">#REF!</definedName>
    <definedName name="atn6_20" localSheetId="3">#REF!</definedName>
    <definedName name="atn6_20">#REF!</definedName>
    <definedName name="atn7_20" localSheetId="11">#REF!</definedName>
    <definedName name="atn7_20" localSheetId="3">#REF!</definedName>
    <definedName name="atn7_20">#REF!</definedName>
    <definedName name="atn8_20" localSheetId="11">#REF!</definedName>
    <definedName name="atn8_20" localSheetId="3">#REF!</definedName>
    <definedName name="atn8_20">#REF!</definedName>
    <definedName name="atn9_20" localSheetId="11">#REF!</definedName>
    <definedName name="atn9_20" localSheetId="3">#REF!</definedName>
    <definedName name="atn9_20">#REF!</definedName>
    <definedName name="ATRAM" localSheetId="11">#REF!</definedName>
    <definedName name="ATRAM" localSheetId="3">#REF!</definedName>
    <definedName name="ATRAM">#REF!</definedName>
    <definedName name="ATRAM_20" localSheetId="11">#REF!</definedName>
    <definedName name="ATRAM_20" localSheetId="3">#REF!</definedName>
    <definedName name="ATRAM_20">#REF!</definedName>
    <definedName name="ATRAM_28" localSheetId="11">#REF!</definedName>
    <definedName name="ATRAM_28" localSheetId="3">#REF!</definedName>
    <definedName name="ATRAM_28">#REF!</definedName>
    <definedName name="ATW" localSheetId="11">#REF!</definedName>
    <definedName name="ATW" localSheetId="3">#REF!</definedName>
    <definedName name="ATW">#REF!</definedName>
    <definedName name="AÙ" localSheetId="11">#REF!</definedName>
    <definedName name="AÙ" localSheetId="3">#REF!</definedName>
    <definedName name="AÙ">#REF!</definedName>
    <definedName name="aù0" localSheetId="11">#REF!</definedName>
    <definedName name="aù0" localSheetId="3">#REF!</definedName>
    <definedName name="aù0">#REF!</definedName>
    <definedName name="auto" localSheetId="11">#REF!</definedName>
    <definedName name="auto" localSheetId="3">#REF!</definedName>
    <definedName name="auto">#REF!</definedName>
    <definedName name="automat" localSheetId="11">#REF!</definedName>
    <definedName name="automat" localSheetId="3">#REF!</definedName>
    <definedName name="automat">#REF!</definedName>
    <definedName name="automat_20" localSheetId="11">#REF!</definedName>
    <definedName name="automat_20" localSheetId="3">#REF!</definedName>
    <definedName name="automat_20">#REF!</definedName>
    <definedName name="automat_28" localSheetId="11">#REF!</definedName>
    <definedName name="automat_28" localSheetId="3">#REF!</definedName>
    <definedName name="automat_28">#REF!</definedName>
    <definedName name="automat50" localSheetId="11">#REF!</definedName>
    <definedName name="automat50" localSheetId="3">#REF!</definedName>
    <definedName name="automat50">#REF!</definedName>
    <definedName name="automat50_20" localSheetId="11">#REF!</definedName>
    <definedName name="automat50_20" localSheetId="3">#REF!</definedName>
    <definedName name="automat50_20">#REF!</definedName>
    <definedName name="automat50_28" localSheetId="11">#REF!</definedName>
    <definedName name="automat50_28" localSheetId="3">#REF!</definedName>
    <definedName name="automat50_28">#REF!</definedName>
    <definedName name="Av" localSheetId="11">#REF!</definedName>
    <definedName name="Av" localSheetId="3">#REF!</definedName>
    <definedName name="Av">#REF!</definedName>
    <definedName name="Av_20" localSheetId="11">#REF!</definedName>
    <definedName name="Av_20" localSheetId="3">#REF!</definedName>
    <definedName name="Av_20">#REF!</definedName>
    <definedName name="Av_28" localSheetId="11">#REF!</definedName>
    <definedName name="Av_28" localSheetId="3">#REF!</definedName>
    <definedName name="Av_28">#REF!</definedName>
    <definedName name="ava." localSheetId="11">#REF!</definedName>
    <definedName name="ava." localSheetId="3">#REF!</definedName>
    <definedName name="ava.">#REF!</definedName>
    <definedName name="B">NA()</definedName>
    <definedName name="B.MinBacLieu" localSheetId="11">#REF!</definedName>
    <definedName name="B.MinBacLieu" localSheetId="3">#REF!</definedName>
    <definedName name="B.MinBacLieu">#REF!</definedName>
    <definedName name="B.MinBacLieu_20" localSheetId="11">#REF!</definedName>
    <definedName name="B.MinBacLieu_20" localSheetId="3">#REF!</definedName>
    <definedName name="B.MinBacLieu_20">#REF!</definedName>
    <definedName name="B.MinBacLieu_28" localSheetId="11">#REF!</definedName>
    <definedName name="B.MinBacLieu_28" localSheetId="3">#REF!</definedName>
    <definedName name="B.MinBacLieu_28">#REF!</definedName>
    <definedName name="B.MinDuongHCM" localSheetId="11">#REF!</definedName>
    <definedName name="B.MinDuongHCM" localSheetId="3">#REF!</definedName>
    <definedName name="B.MinDuongHCM">#REF!</definedName>
    <definedName name="B.MinTuyHA" localSheetId="11">#REF!</definedName>
    <definedName name="B.MinTuyHA" localSheetId="3">#REF!</definedName>
    <definedName name="B.MinTuyHA">#REF!</definedName>
    <definedName name="B_" localSheetId="11">#REF!</definedName>
    <definedName name="B_" localSheetId="3">#REF!</definedName>
    <definedName name="B_">#REF!</definedName>
    <definedName name="B__20" localSheetId="11">#REF!</definedName>
    <definedName name="B__20" localSheetId="3">#REF!</definedName>
    <definedName name="B__20">#REF!</definedName>
    <definedName name="B__28" localSheetId="11">#REF!</definedName>
    <definedName name="B__28" localSheetId="3">#REF!</definedName>
    <definedName name="B__28">#REF!</definedName>
    <definedName name="b_1" localSheetId="11">#REF!</definedName>
    <definedName name="b_1" localSheetId="3">#REF!</definedName>
    <definedName name="b_1">#REF!</definedName>
    <definedName name="b_2" localSheetId="11">#REF!</definedName>
    <definedName name="b_2" localSheetId="3">#REF!</definedName>
    <definedName name="b_2">#REF!</definedName>
    <definedName name="b_240">NA()</definedName>
    <definedName name="b_240_26" localSheetId="11">#REF!</definedName>
    <definedName name="b_240_26" localSheetId="3">#REF!</definedName>
    <definedName name="b_240_26">#REF!</definedName>
    <definedName name="b_240_28" localSheetId="11">#REF!</definedName>
    <definedName name="b_240_28" localSheetId="3">#REF!</definedName>
    <definedName name="b_240_28">#REF!</definedName>
    <definedName name="B_26" localSheetId="11">#REF!</definedName>
    <definedName name="B_26" localSheetId="3">#REF!</definedName>
    <definedName name="B_26">#REF!</definedName>
    <definedName name="B_28" localSheetId="11">#REF!</definedName>
    <definedName name="B_28" localSheetId="3">#REF!</definedName>
    <definedName name="B_28">#REF!</definedName>
    <definedName name="b_280">NA()</definedName>
    <definedName name="b_280_26" localSheetId="11">#REF!</definedName>
    <definedName name="b_280_26" localSheetId="3">#REF!</definedName>
    <definedName name="b_280_26">#REF!</definedName>
    <definedName name="b_280_28" localSheetId="11">#REF!</definedName>
    <definedName name="b_280_28" localSheetId="3">#REF!</definedName>
    <definedName name="b_280_28">#REF!</definedName>
    <definedName name="b_3" localSheetId="11">#REF!</definedName>
    <definedName name="b_3" localSheetId="3">#REF!</definedName>
    <definedName name="b_3">#REF!</definedName>
    <definedName name="b_320">NA()</definedName>
    <definedName name="b_320_26" localSheetId="11">#REF!</definedName>
    <definedName name="b_320_26" localSheetId="3">#REF!</definedName>
    <definedName name="b_320_26">#REF!</definedName>
    <definedName name="b_320_28" localSheetId="11">#REF!</definedName>
    <definedName name="b_320_28" localSheetId="3">#REF!</definedName>
    <definedName name="b_320_28">#REF!</definedName>
    <definedName name="b_4" localSheetId="11">#REF!</definedName>
    <definedName name="b_4" localSheetId="3">#REF!</definedName>
    <definedName name="b_4">#REF!</definedName>
    <definedName name="b_5" localSheetId="11">#REF!</definedName>
    <definedName name="b_5" localSheetId="3">#REF!</definedName>
    <definedName name="b_5">#REF!</definedName>
    <definedName name="b_6" localSheetId="11">#REF!</definedName>
    <definedName name="b_6" localSheetId="3">#REF!</definedName>
    <definedName name="b_6">#REF!</definedName>
    <definedName name="b_dd1" localSheetId="11">#REF!</definedName>
    <definedName name="b_dd1" localSheetId="3">#REF!</definedName>
    <definedName name="b_dd1">#REF!</definedName>
    <definedName name="b_dd1_20" localSheetId="11">#REF!</definedName>
    <definedName name="b_dd1_20" localSheetId="3">#REF!</definedName>
    <definedName name="b_dd1_20">#REF!</definedName>
    <definedName name="b_dd1_28" localSheetId="11">#REF!</definedName>
    <definedName name="b_dd1_28" localSheetId="3">#REF!</definedName>
    <definedName name="b_dd1_28">#REF!</definedName>
    <definedName name="b_DL" localSheetId="11">#REF!</definedName>
    <definedName name="b_DL" localSheetId="3">#REF!</definedName>
    <definedName name="b_DL">#REF!</definedName>
    <definedName name="b_DL_20" localSheetId="11">#REF!</definedName>
    <definedName name="b_DL_20" localSheetId="3">#REF!</definedName>
    <definedName name="b_DL_20">#REF!</definedName>
    <definedName name="b_DL_28" localSheetId="11">#REF!</definedName>
    <definedName name="b_DL_28" localSheetId="3">#REF!</definedName>
    <definedName name="b_DL_28">#REF!</definedName>
    <definedName name="b_eh" localSheetId="11">#REF!</definedName>
    <definedName name="b_eh" localSheetId="3">#REF!</definedName>
    <definedName name="b_eh">#REF!</definedName>
    <definedName name="b_eh_20" localSheetId="11">#REF!</definedName>
    <definedName name="b_eh_20" localSheetId="3">#REF!</definedName>
    <definedName name="b_eh_20">#REF!</definedName>
    <definedName name="b_eh_28" localSheetId="11">#REF!</definedName>
    <definedName name="b_eh_28" localSheetId="3">#REF!</definedName>
    <definedName name="b_eh_28">#REF!</definedName>
    <definedName name="b_eh1" localSheetId="11">#REF!</definedName>
    <definedName name="b_eh1" localSheetId="3">#REF!</definedName>
    <definedName name="b_eh1">#REF!</definedName>
    <definedName name="b_eh1_20" localSheetId="11">#REF!</definedName>
    <definedName name="b_eh1_20" localSheetId="3">#REF!</definedName>
    <definedName name="b_eh1_20">#REF!</definedName>
    <definedName name="b_eh1_28" localSheetId="11">#REF!</definedName>
    <definedName name="b_eh1_28" localSheetId="3">#REF!</definedName>
    <definedName name="b_eh1_28">#REF!</definedName>
    <definedName name="b_ev" localSheetId="11">#REF!</definedName>
    <definedName name="b_ev" localSheetId="3">#REF!</definedName>
    <definedName name="b_ev">#REF!</definedName>
    <definedName name="b_ev_20" localSheetId="11">#REF!</definedName>
    <definedName name="b_ev_20" localSheetId="3">#REF!</definedName>
    <definedName name="b_ev_20">#REF!</definedName>
    <definedName name="b_ev_28" localSheetId="11">#REF!</definedName>
    <definedName name="b_ev_28" localSheetId="3">#REF!</definedName>
    <definedName name="b_ev_28">#REF!</definedName>
    <definedName name="b_ev1" localSheetId="11">#REF!</definedName>
    <definedName name="b_ev1" localSheetId="3">#REF!</definedName>
    <definedName name="b_ev1">#REF!</definedName>
    <definedName name="b_ev1_20" localSheetId="11">#REF!</definedName>
    <definedName name="b_ev1_20" localSheetId="3">#REF!</definedName>
    <definedName name="b_ev1_20">#REF!</definedName>
    <definedName name="b_ev1_28" localSheetId="11">#REF!</definedName>
    <definedName name="b_ev1_28" localSheetId="3">#REF!</definedName>
    <definedName name="b_ev1_28">#REF!</definedName>
    <definedName name="b_FR" localSheetId="11">#REF!</definedName>
    <definedName name="b_FR" localSheetId="3">#REF!</definedName>
    <definedName name="b_FR">#REF!</definedName>
    <definedName name="b_FR_20" localSheetId="11">#REF!</definedName>
    <definedName name="b_FR_20" localSheetId="3">#REF!</definedName>
    <definedName name="b_FR_20">#REF!</definedName>
    <definedName name="b_FR_28" localSheetId="11">#REF!</definedName>
    <definedName name="b_FR_28" localSheetId="3">#REF!</definedName>
    <definedName name="b_FR_28">#REF!</definedName>
    <definedName name="b_fr1" localSheetId="11">#REF!</definedName>
    <definedName name="b_fr1" localSheetId="3">#REF!</definedName>
    <definedName name="b_fr1">#REF!</definedName>
    <definedName name="b_fr1_20" localSheetId="11">#REF!</definedName>
    <definedName name="b_fr1_20" localSheetId="3">#REF!</definedName>
    <definedName name="b_fr1_20">#REF!</definedName>
    <definedName name="b_fr1_28" localSheetId="11">#REF!</definedName>
    <definedName name="b_fr1_28" localSheetId="3">#REF!</definedName>
    <definedName name="b_fr1_28">#REF!</definedName>
    <definedName name="B_Isc" localSheetId="11">#REF!</definedName>
    <definedName name="B_Isc" localSheetId="3">#REF!</definedName>
    <definedName name="B_Isc">#REF!</definedName>
    <definedName name="B_Isc_20" localSheetId="11">#REF!</definedName>
    <definedName name="B_Isc_20" localSheetId="3">#REF!</definedName>
    <definedName name="B_Isc_20">#REF!</definedName>
    <definedName name="B_Isc_28" localSheetId="11">#REF!</definedName>
    <definedName name="B_Isc_28" localSheetId="3">#REF!</definedName>
    <definedName name="B_Isc_28">#REF!</definedName>
    <definedName name="b_LL" localSheetId="11">#REF!</definedName>
    <definedName name="b_LL" localSheetId="3">#REF!</definedName>
    <definedName name="b_LL">#REF!</definedName>
    <definedName name="b_LL_20" localSheetId="11">#REF!</definedName>
    <definedName name="b_LL_20" localSheetId="3">#REF!</definedName>
    <definedName name="b_LL_20">#REF!</definedName>
    <definedName name="b_LL_28" localSheetId="11">#REF!</definedName>
    <definedName name="b_LL_28" localSheetId="3">#REF!</definedName>
    <definedName name="b_LL_28">#REF!</definedName>
    <definedName name="b_ll1" localSheetId="11">#REF!</definedName>
    <definedName name="b_ll1" localSheetId="3">#REF!</definedName>
    <definedName name="b_ll1">#REF!</definedName>
    <definedName name="b_ll1_20" localSheetId="11">#REF!</definedName>
    <definedName name="b_ll1_20" localSheetId="3">#REF!</definedName>
    <definedName name="b_ll1_20">#REF!</definedName>
    <definedName name="b_ll1_28" localSheetId="11">#REF!</definedName>
    <definedName name="b_ll1_28" localSheetId="3">#REF!</definedName>
    <definedName name="b_ll1_28">#REF!</definedName>
    <definedName name="b_min" localSheetId="11">#REF!</definedName>
    <definedName name="b_min" localSheetId="3">#REF!</definedName>
    <definedName name="b_min">#REF!</definedName>
    <definedName name="b_min_20" localSheetId="11">#REF!</definedName>
    <definedName name="b_min_20" localSheetId="3">#REF!</definedName>
    <definedName name="b_min_20">#REF!</definedName>
    <definedName name="b_min_28" localSheetId="11">#REF!</definedName>
    <definedName name="b_min_28" localSheetId="3">#REF!</definedName>
    <definedName name="b_min_28">#REF!</definedName>
    <definedName name="B_ng_dÝnh" localSheetId="11">#REF!</definedName>
    <definedName name="B_ng_dÝnh" localSheetId="3">#REF!</definedName>
    <definedName name="B_ng_dÝnh">#REF!</definedName>
    <definedName name="b_WL" localSheetId="11">#REF!</definedName>
    <definedName name="b_WL" localSheetId="3">#REF!</definedName>
    <definedName name="b_WL">#REF!</definedName>
    <definedName name="b_WL_20" localSheetId="11">#REF!</definedName>
    <definedName name="b_WL_20" localSheetId="3">#REF!</definedName>
    <definedName name="b_WL_20">#REF!</definedName>
    <definedName name="b_WL_28" localSheetId="11">#REF!</definedName>
    <definedName name="b_WL_28" localSheetId="3">#REF!</definedName>
    <definedName name="b_WL_28">#REF!</definedName>
    <definedName name="b_WL1" localSheetId="11">#REF!</definedName>
    <definedName name="b_WL1" localSheetId="3">#REF!</definedName>
    <definedName name="b_WL1">#REF!</definedName>
    <definedName name="b_WL1_20" localSheetId="11">#REF!</definedName>
    <definedName name="b_WL1_20" localSheetId="3">#REF!</definedName>
    <definedName name="b_WL1_20">#REF!</definedName>
    <definedName name="b_WL1_28" localSheetId="11">#REF!</definedName>
    <definedName name="b_WL1_28" localSheetId="3">#REF!</definedName>
    <definedName name="b_WL1_28">#REF!</definedName>
    <definedName name="b_WS" localSheetId="11">#REF!</definedName>
    <definedName name="b_WS" localSheetId="3">#REF!</definedName>
    <definedName name="b_WS">#REF!</definedName>
    <definedName name="b_WS_20" localSheetId="11">#REF!</definedName>
    <definedName name="b_WS_20" localSheetId="3">#REF!</definedName>
    <definedName name="b_WS_20">#REF!</definedName>
    <definedName name="b_WS_28" localSheetId="11">#REF!</definedName>
    <definedName name="b_WS_28" localSheetId="3">#REF!</definedName>
    <definedName name="b_WS_28">#REF!</definedName>
    <definedName name="b_ws1" localSheetId="11">#REF!</definedName>
    <definedName name="b_ws1" localSheetId="3">#REF!</definedName>
    <definedName name="b_ws1">#REF!</definedName>
    <definedName name="b_ws1_20" localSheetId="11">#REF!</definedName>
    <definedName name="b_ws1_20" localSheetId="3">#REF!</definedName>
    <definedName name="b_ws1_20">#REF!</definedName>
    <definedName name="b_ws1_28" localSheetId="11">#REF!</definedName>
    <definedName name="b_ws1_28" localSheetId="3">#REF!</definedName>
    <definedName name="b_ws1_28">#REF!</definedName>
    <definedName name="b0.75" localSheetId="11">#REF!</definedName>
    <definedName name="b0.75" localSheetId="3">#REF!</definedName>
    <definedName name="b0.75">#REF!</definedName>
    <definedName name="b0.75_20" localSheetId="11">#REF!</definedName>
    <definedName name="b0.75_20" localSheetId="3">#REF!</definedName>
    <definedName name="b0.75_20">#REF!</definedName>
    <definedName name="b0.75_28" localSheetId="11">#REF!</definedName>
    <definedName name="b0.75_28" localSheetId="3">#REF!</definedName>
    <definedName name="b0.75_28">#REF!</definedName>
    <definedName name="b1." localSheetId="11">#REF!</definedName>
    <definedName name="b1." localSheetId="3">#REF!</definedName>
    <definedName name="b1.">#REF!</definedName>
    <definedName name="b1_" localSheetId="11">#REF!</definedName>
    <definedName name="b1_" localSheetId="3">#REF!</definedName>
    <definedName name="b1_">#REF!</definedName>
    <definedName name="b1__20" localSheetId="11">#REF!</definedName>
    <definedName name="b1__20" localSheetId="3">#REF!</definedName>
    <definedName name="b1__20">#REF!</definedName>
    <definedName name="b1__28" localSheetId="11">#REF!</definedName>
    <definedName name="b1__28" localSheetId="3">#REF!</definedName>
    <definedName name="b1__28">#REF!</definedName>
    <definedName name="b11." localSheetId="11">#REF!</definedName>
    <definedName name="b11." localSheetId="3">#REF!</definedName>
    <definedName name="b11.">#REF!</definedName>
    <definedName name="b11_" localSheetId="11">#REF!</definedName>
    <definedName name="b11_" localSheetId="3">#REF!</definedName>
    <definedName name="b11_">#REF!</definedName>
    <definedName name="b11__28" localSheetId="11">#REF!</definedName>
    <definedName name="b11__28" localSheetId="3">#REF!</definedName>
    <definedName name="b11__28">#REF!</definedName>
    <definedName name="b1a." localSheetId="11">#REF!</definedName>
    <definedName name="b1a." localSheetId="3">#REF!</definedName>
    <definedName name="b1a.">#REF!</definedName>
    <definedName name="b1b" localSheetId="11">#REF!</definedName>
    <definedName name="b1b" localSheetId="3">#REF!</definedName>
    <definedName name="b1b">#REF!</definedName>
    <definedName name="b1b." localSheetId="11">#REF!</definedName>
    <definedName name="b1b." localSheetId="3">#REF!</definedName>
    <definedName name="b1b.">#REF!</definedName>
    <definedName name="b1b_20" localSheetId="11">#REF!</definedName>
    <definedName name="b1b_20" localSheetId="3">#REF!</definedName>
    <definedName name="b1b_20">#REF!</definedName>
    <definedName name="b1b_28" localSheetId="11">#REF!</definedName>
    <definedName name="b1b_28" localSheetId="3">#REF!</definedName>
    <definedName name="b1b_28">#REF!</definedName>
    <definedName name="b2." localSheetId="11">#REF!</definedName>
    <definedName name="b2." localSheetId="3">#REF!</definedName>
    <definedName name="b2.">#REF!</definedName>
    <definedName name="b2_" localSheetId="11">#REF!</definedName>
    <definedName name="b2_" localSheetId="3">#REF!</definedName>
    <definedName name="b2_">#REF!</definedName>
    <definedName name="b2__20" localSheetId="11">#REF!</definedName>
    <definedName name="b2__20" localSheetId="3">#REF!</definedName>
    <definedName name="b2__20">#REF!</definedName>
    <definedName name="b2__28" localSheetId="11">#REF!</definedName>
    <definedName name="b2__28" localSheetId="3">#REF!</definedName>
    <definedName name="b2__28">#REF!</definedName>
    <definedName name="b22." localSheetId="11">#REF!</definedName>
    <definedName name="b22." localSheetId="3">#REF!</definedName>
    <definedName name="b22.">#REF!</definedName>
    <definedName name="b3." localSheetId="11">#REF!</definedName>
    <definedName name="b3." localSheetId="3">#REF!</definedName>
    <definedName name="b3.">#REF!</definedName>
    <definedName name="b3_" localSheetId="11">#REF!</definedName>
    <definedName name="b3_" localSheetId="3">#REF!</definedName>
    <definedName name="b3_">#REF!</definedName>
    <definedName name="b3__20" localSheetId="11">#REF!</definedName>
    <definedName name="b3__20" localSheetId="3">#REF!</definedName>
    <definedName name="b3__20">#REF!</definedName>
    <definedName name="b3__28" localSheetId="11">#REF!</definedName>
    <definedName name="b3__28" localSheetId="3">#REF!</definedName>
    <definedName name="b3__28">#REF!</definedName>
    <definedName name="b4." localSheetId="11">#REF!</definedName>
    <definedName name="b4." localSheetId="3">#REF!</definedName>
    <definedName name="b4.">#REF!</definedName>
    <definedName name="b4_" localSheetId="11">#REF!</definedName>
    <definedName name="b4_" localSheetId="3">#REF!</definedName>
    <definedName name="b4_">#REF!</definedName>
    <definedName name="b4__20" localSheetId="11">#REF!</definedName>
    <definedName name="b4__20" localSheetId="3">#REF!</definedName>
    <definedName name="b4__20">#REF!</definedName>
    <definedName name="b4__28" localSheetId="11">#REF!</definedName>
    <definedName name="b4__28" localSheetId="3">#REF!</definedName>
    <definedName name="b4__28">#REF!</definedName>
    <definedName name="b5." localSheetId="11">#REF!</definedName>
    <definedName name="b5." localSheetId="3">#REF!</definedName>
    <definedName name="b5.">#REF!</definedName>
    <definedName name="b5_" localSheetId="11">#REF!</definedName>
    <definedName name="b5_" localSheetId="3">#REF!</definedName>
    <definedName name="b5_">#REF!</definedName>
    <definedName name="b6." localSheetId="11">#REF!</definedName>
    <definedName name="b6." localSheetId="3">#REF!</definedName>
    <definedName name="b6.">#REF!</definedName>
    <definedName name="b6_" localSheetId="11">#REF!</definedName>
    <definedName name="b6_" localSheetId="3">#REF!</definedName>
    <definedName name="b6_">#REF!</definedName>
    <definedName name="b60x" localSheetId="11">#REF!</definedName>
    <definedName name="b60x" localSheetId="3">#REF!</definedName>
    <definedName name="b60x">#REF!</definedName>
    <definedName name="b60x_20" localSheetId="11">#REF!</definedName>
    <definedName name="b60x_20" localSheetId="3">#REF!</definedName>
    <definedName name="b60x_20">#REF!</definedName>
    <definedName name="b60x_28" localSheetId="11">#REF!</definedName>
    <definedName name="b60x_28" localSheetId="3">#REF!</definedName>
    <definedName name="b60x_28">#REF!</definedName>
    <definedName name="B6Apha" localSheetId="11">#REF!</definedName>
    <definedName name="B6Apha" localSheetId="3">#REF!</definedName>
    <definedName name="B6Apha">#REF!</definedName>
    <definedName name="B6Apha_20" localSheetId="11">#REF!</definedName>
    <definedName name="B6Apha_20" localSheetId="3">#REF!</definedName>
    <definedName name="B6Apha_20">#REF!</definedName>
    <definedName name="B6Apha_28" localSheetId="11">#REF!</definedName>
    <definedName name="B6Apha_28" localSheetId="3">#REF!</definedName>
    <definedName name="B6Apha_28">#REF!</definedName>
    <definedName name="B6beta" localSheetId="11">#REF!</definedName>
    <definedName name="B6beta" localSheetId="3">#REF!</definedName>
    <definedName name="B6beta">#REF!</definedName>
    <definedName name="B6beta_20" localSheetId="11">#REF!</definedName>
    <definedName name="B6beta_20" localSheetId="3">#REF!</definedName>
    <definedName name="B6beta_20">#REF!</definedName>
    <definedName name="B6beta_28" localSheetId="11">#REF!</definedName>
    <definedName name="B6beta_28" localSheetId="3">#REF!</definedName>
    <definedName name="B6beta_28">#REF!</definedName>
    <definedName name="B6d" localSheetId="11">#REF!</definedName>
    <definedName name="B6d" localSheetId="3">#REF!</definedName>
    <definedName name="B6d">#REF!</definedName>
    <definedName name="B6d_20" localSheetId="11">#REF!</definedName>
    <definedName name="B6d_20" localSheetId="3">#REF!</definedName>
    <definedName name="B6d_20">#REF!</definedName>
    <definedName name="B6d_28" localSheetId="11">#REF!</definedName>
    <definedName name="B6d_28" localSheetId="3">#REF!</definedName>
    <definedName name="B6d_28">#REF!</definedName>
    <definedName name="B6phi" localSheetId="11">#REF!</definedName>
    <definedName name="B6phi" localSheetId="3">#REF!</definedName>
    <definedName name="B6phi">#REF!</definedName>
    <definedName name="B6phi_20" localSheetId="11">#REF!</definedName>
    <definedName name="B6phi_20" localSheetId="3">#REF!</definedName>
    <definedName name="B6phi_20">#REF!</definedName>
    <definedName name="B6phi_28" localSheetId="11">#REF!</definedName>
    <definedName name="B6phi_28" localSheetId="3">#REF!</definedName>
    <definedName name="B6phi_28">#REF!</definedName>
    <definedName name="b7." localSheetId="11">#REF!</definedName>
    <definedName name="b7." localSheetId="3">#REF!</definedName>
    <definedName name="b7.">#REF!</definedName>
    <definedName name="b7_" localSheetId="11">#REF!</definedName>
    <definedName name="b7_" localSheetId="3">#REF!</definedName>
    <definedName name="b7_">#REF!</definedName>
    <definedName name="B7Csau" localSheetId="11">#REF!</definedName>
    <definedName name="B7Csau" localSheetId="3">#REF!</definedName>
    <definedName name="B7Csau">#REF!</definedName>
    <definedName name="B7Csau_20" localSheetId="11">#REF!</definedName>
    <definedName name="B7Csau_20" localSheetId="3">#REF!</definedName>
    <definedName name="B7Csau_20">#REF!</definedName>
    <definedName name="B7Csau_28" localSheetId="11">#REF!</definedName>
    <definedName name="B7Csau_28" localSheetId="3">#REF!</definedName>
    <definedName name="B7Csau_28">#REF!</definedName>
    <definedName name="B7dset" localSheetId="11">#REF!</definedName>
    <definedName name="B7dset" localSheetId="3">#REF!</definedName>
    <definedName name="B7dset">#REF!</definedName>
    <definedName name="B7dset_20" localSheetId="11">#REF!</definedName>
    <definedName name="B7dset_20" localSheetId="3">#REF!</definedName>
    <definedName name="B7dset_20">#REF!</definedName>
    <definedName name="B7dset_28" localSheetId="11">#REF!</definedName>
    <definedName name="B7dset_28" localSheetId="3">#REF!</definedName>
    <definedName name="B7dset_28">#REF!</definedName>
    <definedName name="B7R" localSheetId="11">#REF!</definedName>
    <definedName name="B7R" localSheetId="3">#REF!</definedName>
    <definedName name="B7R">#REF!</definedName>
    <definedName name="B7R_20" localSheetId="11">#REF!</definedName>
    <definedName name="B7R_20" localSheetId="3">#REF!</definedName>
    <definedName name="B7R_20">#REF!</definedName>
    <definedName name="B7R_28" localSheetId="11">#REF!</definedName>
    <definedName name="B7R_28" localSheetId="3">#REF!</definedName>
    <definedName name="B7R_28">#REF!</definedName>
    <definedName name="b8." localSheetId="11">#REF!</definedName>
    <definedName name="b8." localSheetId="3">#REF!</definedName>
    <definedName name="b8.">#REF!</definedName>
    <definedName name="b8._28" localSheetId="11">#REF!</definedName>
    <definedName name="b8._28" localSheetId="3">#REF!</definedName>
    <definedName name="b8._28">#REF!</definedName>
    <definedName name="b80x" localSheetId="11">#REF!</definedName>
    <definedName name="b80x" localSheetId="3">#REF!</definedName>
    <definedName name="b80x">#REF!</definedName>
    <definedName name="b80x_20" localSheetId="11">#REF!</definedName>
    <definedName name="b80x_20" localSheetId="3">#REF!</definedName>
    <definedName name="b80x_20">#REF!</definedName>
    <definedName name="b80x_28" localSheetId="11">#REF!</definedName>
    <definedName name="b80x_28" localSheetId="3">#REF!</definedName>
    <definedName name="b80x_28">#REF!</definedName>
    <definedName name="b9." localSheetId="11">#REF!</definedName>
    <definedName name="b9." localSheetId="3">#REF!</definedName>
    <definedName name="b9.">#REF!</definedName>
    <definedName name="b9._28" localSheetId="11">#REF!</definedName>
    <definedName name="b9._28" localSheetId="3">#REF!</definedName>
    <definedName name="b9._28">#REF!</definedName>
    <definedName name="ba" localSheetId="11">#REF!</definedName>
    <definedName name="ba" localSheetId="3">#REF!</definedName>
    <definedName name="ba">#REF!</definedName>
    <definedName name="ba." localSheetId="11">#REF!</definedName>
    <definedName name="ba." localSheetId="3">#REF!</definedName>
    <definedName name="ba.">#REF!</definedName>
    <definedName name="ba._28" localSheetId="11">#REF!</definedName>
    <definedName name="ba._28" localSheetId="3">#REF!</definedName>
    <definedName name="ba._28">#REF!</definedName>
    <definedName name="ba_28" localSheetId="11">#REF!</definedName>
    <definedName name="ba_28" localSheetId="3">#REF!</definedName>
    <definedName name="ba_28">#REF!</definedName>
    <definedName name="bac1_28" localSheetId="11">#REF!</definedName>
    <definedName name="bac1_28" localSheetId="3">#REF!</definedName>
    <definedName name="bac1_28">#REF!</definedName>
    <definedName name="bac2.5" localSheetId="11">#REF!</definedName>
    <definedName name="bac2.5" localSheetId="3">#REF!</definedName>
    <definedName name="bac2.5">#REF!</definedName>
    <definedName name="bac2.5_20" localSheetId="11">#REF!</definedName>
    <definedName name="bac2.5_20" localSheetId="3">#REF!</definedName>
    <definedName name="bac2.5_20">#REF!</definedName>
    <definedName name="bac2.5_28" localSheetId="11">#REF!</definedName>
    <definedName name="bac2.5_28" localSheetId="3">#REF!</definedName>
    <definedName name="bac2.5_28">#REF!</definedName>
    <definedName name="bac2.7" localSheetId="11">#REF!</definedName>
    <definedName name="bac2.7" localSheetId="3">#REF!</definedName>
    <definedName name="bac2.7">#REF!</definedName>
    <definedName name="bac2.7_20" localSheetId="11">#REF!</definedName>
    <definedName name="bac2.7_20" localSheetId="3">#REF!</definedName>
    <definedName name="bac2.7_20">#REF!</definedName>
    <definedName name="bac3.5" localSheetId="11">#REF!</definedName>
    <definedName name="bac3.5" localSheetId="3">#REF!</definedName>
    <definedName name="bac3.5">#REF!</definedName>
    <definedName name="bac3.5_20" localSheetId="11">#REF!</definedName>
    <definedName name="bac3.5_20" localSheetId="3">#REF!</definedName>
    <definedName name="bac3.5_20">#REF!</definedName>
    <definedName name="bac3.5_28" localSheetId="11">#REF!</definedName>
    <definedName name="bac3.5_28" localSheetId="3">#REF!</definedName>
    <definedName name="bac3.5_28">#REF!</definedName>
    <definedName name="bac3_20" localSheetId="11">#REF!</definedName>
    <definedName name="bac3_20" localSheetId="3">#REF!</definedName>
    <definedName name="bac3_20">#REF!</definedName>
    <definedName name="bac3_28" localSheetId="11">#REF!</definedName>
    <definedName name="bac3_28" localSheetId="3">#REF!</definedName>
    <definedName name="bac3_28">#REF!</definedName>
    <definedName name="bac4.5" localSheetId="11">#REF!</definedName>
    <definedName name="bac4.5" localSheetId="3">#REF!</definedName>
    <definedName name="bac4.5">#REF!</definedName>
    <definedName name="bac4.5_20" localSheetId="11">#REF!</definedName>
    <definedName name="bac4.5_20" localSheetId="3">#REF!</definedName>
    <definedName name="bac4.5_20">#REF!</definedName>
    <definedName name="bac4.5_28" localSheetId="11">#REF!</definedName>
    <definedName name="bac4.5_28" localSheetId="3">#REF!</definedName>
    <definedName name="bac4.5_28">#REF!</definedName>
    <definedName name="bac4_20" localSheetId="11">#REF!</definedName>
    <definedName name="bac4_20" localSheetId="3">#REF!</definedName>
    <definedName name="bac4_20">#REF!</definedName>
    <definedName name="bac4_28" localSheetId="11">#REF!</definedName>
    <definedName name="bac4_28" localSheetId="3">#REF!</definedName>
    <definedName name="bac4_28">#REF!</definedName>
    <definedName name="bac5_20" localSheetId="11">#REF!</definedName>
    <definedName name="bac5_20" localSheetId="3">#REF!</definedName>
    <definedName name="bac5_20">#REF!</definedName>
    <definedName name="bac5_28" localSheetId="11">#REF!</definedName>
    <definedName name="bac5_28" localSheetId="3">#REF!</definedName>
    <definedName name="bac5_28">#REF!</definedName>
    <definedName name="bachang" localSheetId="11">#REF!</definedName>
    <definedName name="bachang" localSheetId="3">#REF!</definedName>
    <definedName name="bachang">#REF!</definedName>
    <definedName name="bachang_20" localSheetId="11">#REF!</definedName>
    <definedName name="bachang_20" localSheetId="3">#REF!</definedName>
    <definedName name="bachang_20">#REF!</definedName>
    <definedName name="bachang_28" localSheetId="11">#REF!</definedName>
    <definedName name="bachang_28" localSheetId="3">#REF!</definedName>
    <definedName name="bachang_28">#REF!</definedName>
    <definedName name="BacKan">"$#REF!.$A$70:$O$103"</definedName>
    <definedName name="BacKan_26" localSheetId="11">#REF!</definedName>
    <definedName name="BacKan_26" localSheetId="3">#REF!</definedName>
    <definedName name="BacKan_26">#REF!</definedName>
    <definedName name="BacKan_28" localSheetId="11">#REF!</definedName>
    <definedName name="BacKan_28" localSheetId="3">#REF!</definedName>
    <definedName name="BacKan_28">#REF!</definedName>
    <definedName name="BacKan_3">"$#REF!.$A$70:$O$103"</definedName>
    <definedName name="Bai_ducdam_coc" localSheetId="11">#REF!</definedName>
    <definedName name="Bai_ducdam_coc" localSheetId="3">#REF!</definedName>
    <definedName name="Bai_ducdam_coc">#REF!</definedName>
    <definedName name="Bai_ducdam_coc_20" localSheetId="11">#REF!</definedName>
    <definedName name="Bai_ducdam_coc_20" localSheetId="3">#REF!</definedName>
    <definedName name="Bai_ducdam_coc_20">#REF!</definedName>
    <definedName name="Bai_ducdam_coc_28" localSheetId="11">#REF!</definedName>
    <definedName name="Bai_ducdam_coc_28" localSheetId="3">#REF!</definedName>
    <definedName name="Bai_ducdam_coc_28">#REF!</definedName>
    <definedName name="bamboo" localSheetId="11">#REF!</definedName>
    <definedName name="bamboo" localSheetId="3">#REF!</definedName>
    <definedName name="bamboo">#REF!</definedName>
    <definedName name="bamboo_28" localSheetId="11">#REF!</definedName>
    <definedName name="bamboo_28" localSheetId="3">#REF!</definedName>
    <definedName name="bamboo_28">#REF!</definedName>
    <definedName name="ban" localSheetId="11">#REF!</definedName>
    <definedName name="ban" localSheetId="3">#REF!</definedName>
    <definedName name="ban">#REF!</definedName>
    <definedName name="ban_20" localSheetId="11">#REF!</definedName>
    <definedName name="ban_20" localSheetId="3">#REF!</definedName>
    <definedName name="ban_20">#REF!</definedName>
    <definedName name="ban_28" localSheetId="11">#REF!</definedName>
    <definedName name="ban_28" localSheetId="3">#REF!</definedName>
    <definedName name="ban_28">#REF!</definedName>
    <definedName name="ban_dan" localSheetId="11">#REF!</definedName>
    <definedName name="ban_dan" localSheetId="3">#REF!</definedName>
    <definedName name="ban_dan">#REF!</definedName>
    <definedName name="ban_dan_20" localSheetId="11">#REF!</definedName>
    <definedName name="ban_dan_20" localSheetId="3">#REF!</definedName>
    <definedName name="ban_dan_20">#REF!</definedName>
    <definedName name="ban_dan_28" localSheetId="11">#REF!</definedName>
    <definedName name="ban_dan_28" localSheetId="3">#REF!</definedName>
    <definedName name="ban_dan_28">#REF!</definedName>
    <definedName name="bang" localSheetId="11">#REF!</definedName>
    <definedName name="bang" localSheetId="3">#REF!</definedName>
    <definedName name="bang">#REF!</definedName>
    <definedName name="bang_20" localSheetId="11">#REF!</definedName>
    <definedName name="bang_20" localSheetId="3">#REF!</definedName>
    <definedName name="bang_20">#REF!</definedName>
    <definedName name="bang_28" localSheetId="11">#REF!</definedName>
    <definedName name="bang_28" localSheetId="3">#REF!</definedName>
    <definedName name="bang_28">#REF!</definedName>
    <definedName name="Bang_cly" localSheetId="11">#REF!</definedName>
    <definedName name="Bang_cly" localSheetId="3">#REF!</definedName>
    <definedName name="Bang_cly">#REF!</definedName>
    <definedName name="Bang_cly_20" localSheetId="11">#REF!</definedName>
    <definedName name="Bang_cly_20" localSheetId="3">#REF!</definedName>
    <definedName name="Bang_cly_20">#REF!</definedName>
    <definedName name="Bang_CVC" localSheetId="11">#REF!</definedName>
    <definedName name="Bang_CVC" localSheetId="3">#REF!</definedName>
    <definedName name="Bang_CVC">#REF!</definedName>
    <definedName name="Bang_CVC_20" localSheetId="11">#REF!</definedName>
    <definedName name="Bang_CVC_20" localSheetId="3">#REF!</definedName>
    <definedName name="Bang_CVC_20">#REF!</definedName>
    <definedName name="bang_gia" localSheetId="11">#REF!</definedName>
    <definedName name="bang_gia" localSheetId="3">#REF!</definedName>
    <definedName name="bang_gia">#REF!</definedName>
    <definedName name="bang_gia_20" localSheetId="11">#REF!</definedName>
    <definedName name="bang_gia_20" localSheetId="3">#REF!</definedName>
    <definedName name="bang_gia_20">#REF!</definedName>
    <definedName name="bang_gia1" localSheetId="11">#REF!</definedName>
    <definedName name="bang_gia1" localSheetId="3">#REF!</definedName>
    <definedName name="bang_gia1">#REF!</definedName>
    <definedName name="bang_gia1_20" localSheetId="11">#REF!</definedName>
    <definedName name="bang_gia1_20" localSheetId="3">#REF!</definedName>
    <definedName name="bang_gia1_20">#REF!</definedName>
    <definedName name="Bang_travl" localSheetId="11">#REF!</definedName>
    <definedName name="Bang_travl" localSheetId="3">#REF!</definedName>
    <definedName name="Bang_travl">#REF!</definedName>
    <definedName name="Bang_travl_20" localSheetId="11">#REF!</definedName>
    <definedName name="Bang_travl_20" localSheetId="3">#REF!</definedName>
    <definedName name="Bang_travl_20">#REF!</definedName>
    <definedName name="Bang1" localSheetId="11">#REF!</definedName>
    <definedName name="Bang1" localSheetId="3">#REF!</definedName>
    <definedName name="Bang1">#REF!</definedName>
    <definedName name="Bang1_20" localSheetId="11">#REF!</definedName>
    <definedName name="Bang1_20" localSheetId="3">#REF!</definedName>
    <definedName name="Bang1_20">#REF!</definedName>
    <definedName name="Bang1_28" localSheetId="11">#REF!</definedName>
    <definedName name="Bang1_28" localSheetId="3">#REF!</definedName>
    <definedName name="Bang1_28">#REF!</definedName>
    <definedName name="Bang2" localSheetId="11">#REF!</definedName>
    <definedName name="Bang2" localSheetId="3">#REF!</definedName>
    <definedName name="Bang2">#REF!</definedName>
    <definedName name="Bang2_20" localSheetId="11">#REF!</definedName>
    <definedName name="Bang2_20" localSheetId="3">#REF!</definedName>
    <definedName name="Bang2_20">#REF!</definedName>
    <definedName name="Bang2_28" localSheetId="11">#REF!</definedName>
    <definedName name="Bang2_28" localSheetId="3">#REF!</definedName>
    <definedName name="Bang2_28">#REF!</definedName>
    <definedName name="Bang3" localSheetId="11">#REF!</definedName>
    <definedName name="Bang3" localSheetId="3">#REF!</definedName>
    <definedName name="Bang3">#REF!</definedName>
    <definedName name="Bang3_20" localSheetId="11">#REF!</definedName>
    <definedName name="Bang3_20" localSheetId="3">#REF!</definedName>
    <definedName name="Bang3_20">#REF!</definedName>
    <definedName name="Bang3_28" localSheetId="11">#REF!</definedName>
    <definedName name="Bang3_28" localSheetId="3">#REF!</definedName>
    <definedName name="Bang3_28">#REF!</definedName>
    <definedName name="Bang4" localSheetId="11">#REF!</definedName>
    <definedName name="Bang4" localSheetId="3">#REF!</definedName>
    <definedName name="Bang4">#REF!</definedName>
    <definedName name="Bang4_20" localSheetId="11">#REF!</definedName>
    <definedName name="Bang4_20" localSheetId="3">#REF!</definedName>
    <definedName name="Bang4_20">#REF!</definedName>
    <definedName name="Bang4_28" localSheetId="11">#REF!</definedName>
    <definedName name="Bang4_28" localSheetId="3">#REF!</definedName>
    <definedName name="Bang4_28">#REF!</definedName>
    <definedName name="bangciti">NA()</definedName>
    <definedName name="bangciti_26" localSheetId="11">#REF!</definedName>
    <definedName name="bangciti_26" localSheetId="3">#REF!</definedName>
    <definedName name="bangciti_26">#REF!</definedName>
    <definedName name="bangciti_28" localSheetId="11">#REF!</definedName>
    <definedName name="bangciti_28" localSheetId="3">#REF!</definedName>
    <definedName name="bangciti_28">#REF!</definedName>
    <definedName name="bangciti_3">NA()</definedName>
    <definedName name="Bangfs" localSheetId="11">#REF!</definedName>
    <definedName name="Bangfs" localSheetId="3">#REF!</definedName>
    <definedName name="Bangfs">#REF!</definedName>
    <definedName name="Bangfs_20" localSheetId="11">#REF!</definedName>
    <definedName name="Bangfs_20" localSheetId="3">#REF!</definedName>
    <definedName name="Bangfs_20">#REF!</definedName>
    <definedName name="Bangfs_28" localSheetId="11">#REF!</definedName>
    <definedName name="Bangfs_28" localSheetId="3">#REF!</definedName>
    <definedName name="Bangfs_28">#REF!</definedName>
    <definedName name="BangGiaVL_Q" localSheetId="11">#REF!</definedName>
    <definedName name="BangGiaVL_Q" localSheetId="3">#REF!</definedName>
    <definedName name="BangGiaVL_Q">#REF!</definedName>
    <definedName name="BangGiaVL_Q_20" localSheetId="11">#REF!</definedName>
    <definedName name="BangGiaVL_Q_20" localSheetId="3">#REF!</definedName>
    <definedName name="BangGiaVL_Q_20">#REF!</definedName>
    <definedName name="BangGiaVL_Q_28" localSheetId="11">#REF!</definedName>
    <definedName name="BangGiaVL_Q_28" localSheetId="3">#REF!</definedName>
    <definedName name="BangGiaVL_Q_28">#REF!</definedName>
    <definedName name="Banggo" localSheetId="11">#REF!</definedName>
    <definedName name="Banggo" localSheetId="3">#REF!</definedName>
    <definedName name="Banggo">#REF!</definedName>
    <definedName name="Banggo_20" localSheetId="11">#REF!</definedName>
    <definedName name="Banggo_20" localSheetId="3">#REF!</definedName>
    <definedName name="Banggo_20">#REF!</definedName>
    <definedName name="Banggo_28" localSheetId="11">#REF!</definedName>
    <definedName name="Banggo_28" localSheetId="3">#REF!</definedName>
    <definedName name="Banggo_28">#REF!</definedName>
    <definedName name="BanGiamdoc" localSheetId="11">#REF!</definedName>
    <definedName name="BanGiamdoc" localSheetId="3">#REF!</definedName>
    <definedName name="BanGiamdoc">#REF!</definedName>
    <definedName name="BangMa" localSheetId="11">#REF!</definedName>
    <definedName name="BangMa" localSheetId="3">#REF!</definedName>
    <definedName name="BangMa">#REF!</definedName>
    <definedName name="BangMa_20" localSheetId="11">#REF!</definedName>
    <definedName name="BangMa_20" localSheetId="3">#REF!</definedName>
    <definedName name="BangMa_20">#REF!</definedName>
    <definedName name="BangMa_28" localSheetId="11">#REF!</definedName>
    <definedName name="BangMa_28" localSheetId="3">#REF!</definedName>
    <definedName name="BangMa_28">#REF!</definedName>
    <definedName name="Bangtienluong" localSheetId="11">#REF!</definedName>
    <definedName name="Bangtienluong" localSheetId="3">#REF!</definedName>
    <definedName name="Bangtienluong">#REF!</definedName>
    <definedName name="Bangtienluong_20" localSheetId="11">#REF!</definedName>
    <definedName name="Bangtienluong_20" localSheetId="3">#REF!</definedName>
    <definedName name="Bangtienluong_20">#REF!</definedName>
    <definedName name="Bangtienluong_28" localSheetId="11">#REF!</definedName>
    <definedName name="Bangtienluong_28" localSheetId="3">#REF!</definedName>
    <definedName name="Bangtienluong_28">#REF!</definedName>
    <definedName name="bangtinh" localSheetId="11">#REF!</definedName>
    <definedName name="bangtinh" localSheetId="3">#REF!</definedName>
    <definedName name="bangtinh">#REF!</definedName>
    <definedName name="bangtinh_20" localSheetId="11">#REF!</definedName>
    <definedName name="bangtinh_20" localSheetId="3">#REF!</definedName>
    <definedName name="bangtinh_20">#REF!</definedName>
    <definedName name="bangtinh_28" localSheetId="11">#REF!</definedName>
    <definedName name="bangtinh_28" localSheetId="3">#REF!</definedName>
    <definedName name="bangtinh_28">#REF!</definedName>
    <definedName name="Bar" localSheetId="11">#REF!</definedName>
    <definedName name="Bar" localSheetId="3">#REF!</definedName>
    <definedName name="Bar">#REF!</definedName>
    <definedName name="Bar_20" localSheetId="11">#REF!</definedName>
    <definedName name="Bar_20" localSheetId="3">#REF!</definedName>
    <definedName name="Bar_20">#REF!</definedName>
    <definedName name="Bar_28" localSheetId="11">#REF!</definedName>
    <definedName name="Bar_28" localSheetId="3">#REF!</definedName>
    <definedName name="Bar_28">#REF!</definedName>
    <definedName name="BarData">"$#REF!.$N$23:$AB$24"</definedName>
    <definedName name="BarData_26" localSheetId="11">#REF!</definedName>
    <definedName name="BarData_26" localSheetId="3">#REF!</definedName>
    <definedName name="BarData_26">#REF!</definedName>
    <definedName name="BarData_28" localSheetId="11">#REF!</definedName>
    <definedName name="BarData_28" localSheetId="3">#REF!</definedName>
    <definedName name="BarData_28">#REF!</definedName>
    <definedName name="BarData_3">"$#REF!.$N$23:$AB$24"</definedName>
    <definedName name="base" localSheetId="11">#REF!</definedName>
    <definedName name="base" localSheetId="3">#REF!</definedName>
    <definedName name="base">#REF!</definedName>
    <definedName name="Bay" localSheetId="11">#REF!</definedName>
    <definedName name="Bay" localSheetId="3">#REF!</definedName>
    <definedName name="Bay">#REF!</definedName>
    <definedName name="BB">"$#REF!.$CG$5:$DI$46"</definedName>
    <definedName name="bb." localSheetId="11">#REF!</definedName>
    <definedName name="bb." localSheetId="3">#REF!</definedName>
    <definedName name="bb.">#REF!</definedName>
    <definedName name="bb._28" localSheetId="11">#REF!</definedName>
    <definedName name="bb._28" localSheetId="3">#REF!</definedName>
    <definedName name="bb._28">#REF!</definedName>
    <definedName name="BB_26" localSheetId="11">#REF!</definedName>
    <definedName name="BB_26" localSheetId="3">#REF!</definedName>
    <definedName name="BB_26">#REF!</definedName>
    <definedName name="Bb_28" localSheetId="11">#REF!</definedName>
    <definedName name="Bb_28" localSheetId="3">#REF!</definedName>
    <definedName name="Bb_28">#REF!</definedName>
    <definedName name="BB_3">"$#REF!.$CG$5:$DI$46"</definedName>
    <definedName name="Bbb" localSheetId="11">#REF!</definedName>
    <definedName name="Bbb" localSheetId="3">#REF!</definedName>
    <definedName name="Bbb">#REF!</definedName>
    <definedName name="Bbb_20" localSheetId="11">#REF!</definedName>
    <definedName name="Bbb_20" localSheetId="3">#REF!</definedName>
    <definedName name="Bbb_20">#REF!</definedName>
    <definedName name="bbbbb" localSheetId="11">#REF!</definedName>
    <definedName name="bbbbb" localSheetId="3">#REF!</definedName>
    <definedName name="bbbbb">#REF!</definedName>
    <definedName name="bbbbb_28" localSheetId="11">#REF!</definedName>
    <definedName name="bbbbb_28" localSheetId="3">#REF!</definedName>
    <definedName name="bbbbb_28">#REF!</definedName>
    <definedName name="bbbbbbbb" localSheetId="11">#REF!</definedName>
    <definedName name="bbbbbbbb" localSheetId="3">#REF!</definedName>
    <definedName name="bbbbbbbb">#REF!</definedName>
    <definedName name="bbbbbbbb_1" localSheetId="11">#REF!</definedName>
    <definedName name="bbbbbbbb_1" localSheetId="3">#REF!</definedName>
    <definedName name="bbbbbbbb_1">#REF!</definedName>
    <definedName name="bbbbbbbb_2" localSheetId="11">#REF!</definedName>
    <definedName name="bbbbbbbb_2" localSheetId="3">#REF!</definedName>
    <definedName name="bbbbbbbb_2">#REF!</definedName>
    <definedName name="bbbbbbbb_20" localSheetId="11">#REF!</definedName>
    <definedName name="bbbbbbbb_20" localSheetId="3">#REF!</definedName>
    <definedName name="bbbbbbbb_20">#REF!</definedName>
    <definedName name="bbbbbbbb_25" localSheetId="11">#REF!</definedName>
    <definedName name="bbbbbbbb_25" localSheetId="3">#REF!</definedName>
    <definedName name="bbbbbbbb_25">#REF!</definedName>
    <definedName name="bbbbbbbbbbb" localSheetId="11">#REF!</definedName>
    <definedName name="bbbbbbbbbbb" localSheetId="3">#REF!</definedName>
    <definedName name="bbbbbbbbbbb">#REF!</definedName>
    <definedName name="bbbbbbbbbbb_1" localSheetId="11">#REF!</definedName>
    <definedName name="bbbbbbbbbbb_1" localSheetId="3">#REF!</definedName>
    <definedName name="bbbbbbbbbbb_1">#REF!</definedName>
    <definedName name="bbbbbbbbbbb_2" localSheetId="11">#REF!</definedName>
    <definedName name="bbbbbbbbbbb_2" localSheetId="3">#REF!</definedName>
    <definedName name="bbbbbbbbbbb_2">#REF!</definedName>
    <definedName name="bbbbbbbbbbb_20" localSheetId="11">#REF!</definedName>
    <definedName name="bbbbbbbbbbb_20" localSheetId="3">#REF!</definedName>
    <definedName name="bbbbbbbbbbb_20">#REF!</definedName>
    <definedName name="bbbbbbbbbbb_25" localSheetId="11">#REF!</definedName>
    <definedName name="bbbbbbbbbbb_25" localSheetId="3">#REF!</definedName>
    <definedName name="bbbbbbbbbbb_25">#REF!</definedName>
    <definedName name="bbe" localSheetId="11">#REF!</definedName>
    <definedName name="bbe" localSheetId="3">#REF!</definedName>
    <definedName name="bbe">#REF!</definedName>
    <definedName name="Bbm" localSheetId="11">#REF!</definedName>
    <definedName name="Bbm" localSheetId="3">#REF!</definedName>
    <definedName name="Bbm">#REF!</definedName>
    <definedName name="Bbm_20" localSheetId="11">#REF!</definedName>
    <definedName name="Bbm_20" localSheetId="3">#REF!</definedName>
    <definedName name="Bbm_20">#REF!</definedName>
    <definedName name="Bbm_28" localSheetId="11">#REF!</definedName>
    <definedName name="Bbm_28" localSheetId="3">#REF!</definedName>
    <definedName name="Bbm_28">#REF!</definedName>
    <definedName name="Bbtt" localSheetId="11">#REF!</definedName>
    <definedName name="Bbtt" localSheetId="3">#REF!</definedName>
    <definedName name="Bbtt">#REF!</definedName>
    <definedName name="Bbtt_20" localSheetId="11">#REF!</definedName>
    <definedName name="Bbtt_20" localSheetId="3">#REF!</definedName>
    <definedName name="Bbtt_20">#REF!</definedName>
    <definedName name="Bc" localSheetId="11">#REF!</definedName>
    <definedName name="Bc" localSheetId="3">#REF!</definedName>
    <definedName name="Bc">#REF!</definedName>
    <definedName name="bc." localSheetId="11">#REF!</definedName>
    <definedName name="bc." localSheetId="3">#REF!</definedName>
    <definedName name="bc.">#REF!</definedName>
    <definedName name="bc_1" localSheetId="11">#REF!</definedName>
    <definedName name="bc_1" localSheetId="3">#REF!</definedName>
    <definedName name="bc_1">#REF!</definedName>
    <definedName name="bc_1_20" localSheetId="11">#REF!</definedName>
    <definedName name="bc_1_20" localSheetId="3">#REF!</definedName>
    <definedName name="bc_1_20">#REF!</definedName>
    <definedName name="bc_1_28" localSheetId="11">#REF!</definedName>
    <definedName name="bc_1_28" localSheetId="3">#REF!</definedName>
    <definedName name="bc_1_28">#REF!</definedName>
    <definedName name="bc_2" localSheetId="11">#REF!</definedName>
    <definedName name="bc_2" localSheetId="3">#REF!</definedName>
    <definedName name="bc_2">#REF!</definedName>
    <definedName name="bc_2_20" localSheetId="11">#REF!</definedName>
    <definedName name="bc_2_20" localSheetId="3">#REF!</definedName>
    <definedName name="bc_2_20">#REF!</definedName>
    <definedName name="bc_2_28" localSheetId="11">#REF!</definedName>
    <definedName name="bc_2_28" localSheetId="3">#REF!</definedName>
    <definedName name="bc_2_28">#REF!</definedName>
    <definedName name="Bc_20" localSheetId="11">#REF!</definedName>
    <definedName name="Bc_20" localSheetId="3">#REF!</definedName>
    <definedName name="Bc_20">#REF!</definedName>
    <definedName name="BCao" localSheetId="11">#REF!</definedName>
    <definedName name="BCao" localSheetId="3">#REF!</definedName>
    <definedName name="BCao">#REF!</definedName>
    <definedName name="Bcb" localSheetId="11">#REF!</definedName>
    <definedName name="Bcb" localSheetId="3">#REF!</definedName>
    <definedName name="Bcb">#REF!</definedName>
    <definedName name="Bcb_20" localSheetId="11">#REF!</definedName>
    <definedName name="Bcb_20" localSheetId="3">#REF!</definedName>
    <definedName name="Bcb_20">#REF!</definedName>
    <definedName name="Bcg" localSheetId="11">#REF!</definedName>
    <definedName name="Bcg" localSheetId="3">#REF!</definedName>
    <definedName name="Bcg">#REF!</definedName>
    <definedName name="Bcg_20" localSheetId="11">#REF!</definedName>
    <definedName name="Bcg_20" localSheetId="3">#REF!</definedName>
    <definedName name="Bcg_20">#REF!</definedName>
    <definedName name="Bcg_28" localSheetId="11">#REF!</definedName>
    <definedName name="Bcg_28" localSheetId="3">#REF!</definedName>
    <definedName name="Bcg_28">#REF!</definedName>
    <definedName name="bckt" localSheetId="11">#REF!</definedName>
    <definedName name="bckt" localSheetId="3">#REF!</definedName>
    <definedName name="bckt">#REF!</definedName>
    <definedName name="bckt_20" localSheetId="11">#REF!</definedName>
    <definedName name="bckt_20" localSheetId="3">#REF!</definedName>
    <definedName name="bckt_20">#REF!</definedName>
    <definedName name="bckt_28" localSheetId="11">#REF!</definedName>
    <definedName name="bckt_28" localSheetId="3">#REF!</definedName>
    <definedName name="bckt_28">#REF!</definedName>
    <definedName name="bcnv" localSheetId="11">#REF!</definedName>
    <definedName name="bcnv" localSheetId="3">#REF!</definedName>
    <definedName name="bcnv">#REF!</definedName>
    <definedName name="bcrt4" localSheetId="11">#REF!</definedName>
    <definedName name="bcrt4" localSheetId="3">#REF!</definedName>
    <definedName name="bcrt4">#REF!</definedName>
    <definedName name="Bctt" localSheetId="11">#REF!</definedName>
    <definedName name="Bctt" localSheetId="3">#REF!</definedName>
    <definedName name="Bctt">#REF!</definedName>
    <definedName name="Bctt_20" localSheetId="11">#REF!</definedName>
    <definedName name="Bctt_20" localSheetId="3">#REF!</definedName>
    <definedName name="Bctt_20">#REF!</definedName>
    <definedName name="bd" localSheetId="11">#REF!</definedName>
    <definedName name="bd" localSheetId="3">#REF!</definedName>
    <definedName name="bd">#REF!</definedName>
    <definedName name="bd_" localSheetId="11">#REF!</definedName>
    <definedName name="bd_" localSheetId="3">#REF!</definedName>
    <definedName name="bd_">#REF!</definedName>
    <definedName name="bd__28" localSheetId="11">#REF!</definedName>
    <definedName name="bd__28" localSheetId="3">#REF!</definedName>
    <definedName name="bd__28">#REF!</definedName>
    <definedName name="bd_1" localSheetId="11">#REF!</definedName>
    <definedName name="bd_1" localSheetId="3">#REF!</definedName>
    <definedName name="bd_1">#REF!</definedName>
    <definedName name="bd_2" localSheetId="11">#REF!</definedName>
    <definedName name="bd_2" localSheetId="3">#REF!</definedName>
    <definedName name="bd_2">#REF!</definedName>
    <definedName name="bd_20" localSheetId="11">#REF!</definedName>
    <definedName name="bd_20" localSheetId="3">#REF!</definedName>
    <definedName name="bd_20">#REF!</definedName>
    <definedName name="bd_25" localSheetId="11">#REF!</definedName>
    <definedName name="bd_25" localSheetId="3">#REF!</definedName>
    <definedName name="bd_25">#REF!</definedName>
    <definedName name="bd_28" localSheetId="11">#REF!</definedName>
    <definedName name="bd_28" localSheetId="3">#REF!</definedName>
    <definedName name="bd_28">#REF!</definedName>
    <definedName name="BDAY" localSheetId="11">#REF!</definedName>
    <definedName name="BDAY" localSheetId="3">#REF!</definedName>
    <definedName name="BDAY">#REF!</definedName>
    <definedName name="BDAY_20" localSheetId="11">#REF!</definedName>
    <definedName name="BDAY_20" localSheetId="3">#REF!</definedName>
    <definedName name="BDAY_20">#REF!</definedName>
    <definedName name="BDAY_28" localSheetId="11">#REF!</definedName>
    <definedName name="BDAY_28" localSheetId="3">#REF!</definedName>
    <definedName name="BDAY_28">#REF!</definedName>
    <definedName name="bdf" localSheetId="11">#REF!</definedName>
    <definedName name="bdf" localSheetId="3">#REF!</definedName>
    <definedName name="bdf">#REF!</definedName>
    <definedName name="bDF_" localSheetId="11">#REF!</definedName>
    <definedName name="bDF_" localSheetId="3">#REF!</definedName>
    <definedName name="bDF_">#REF!</definedName>
    <definedName name="bDF__28" localSheetId="11">#REF!</definedName>
    <definedName name="bDF__28" localSheetId="3">#REF!</definedName>
    <definedName name="bDF__28">#REF!</definedName>
    <definedName name="bdf_28" localSheetId="11">#REF!</definedName>
    <definedName name="bdf_28" localSheetId="3">#REF!</definedName>
    <definedName name="bdf_28">#REF!</definedName>
    <definedName name="BDHo">NA()</definedName>
    <definedName name="BDHo_26" localSheetId="11">#REF!</definedName>
    <definedName name="BDHo_26" localSheetId="3">#REF!</definedName>
    <definedName name="BDHo_26">#REF!</definedName>
    <definedName name="BDHo_28" localSheetId="11">#REF!</definedName>
    <definedName name="BDHo_28" localSheetId="3">#REF!</definedName>
    <definedName name="BDHo_28">#REF!</definedName>
    <definedName name="bdht15nc">NA()</definedName>
    <definedName name="bdht15nc_26" localSheetId="11">#REF!</definedName>
    <definedName name="bdht15nc_26" localSheetId="3">#REF!</definedName>
    <definedName name="bdht15nc_26">#REF!</definedName>
    <definedName name="bdht15nc_28" localSheetId="11">#REF!</definedName>
    <definedName name="bdht15nc_28" localSheetId="3">#REF!</definedName>
    <definedName name="bdht15nc_28">#REF!</definedName>
    <definedName name="bdht15nc_3">NA()</definedName>
    <definedName name="bdht15vl">NA()</definedName>
    <definedName name="bdht15vl_26" localSheetId="11">#REF!</definedName>
    <definedName name="bdht15vl_26" localSheetId="3">#REF!</definedName>
    <definedName name="bdht15vl_26">#REF!</definedName>
    <definedName name="bdht15vl_28" localSheetId="11">#REF!</definedName>
    <definedName name="bdht15vl_28" localSheetId="3">#REF!</definedName>
    <definedName name="bdht15vl_28">#REF!</definedName>
    <definedName name="bdht15vl_3">NA()</definedName>
    <definedName name="bdht25nc">NA()</definedName>
    <definedName name="bdht25nc_26" localSheetId="11">#REF!</definedName>
    <definedName name="bdht25nc_26" localSheetId="3">#REF!</definedName>
    <definedName name="bdht25nc_26">#REF!</definedName>
    <definedName name="bdht25nc_28" localSheetId="11">#REF!</definedName>
    <definedName name="bdht25nc_28" localSheetId="3">#REF!</definedName>
    <definedName name="bdht25nc_28">#REF!</definedName>
    <definedName name="bdht25nc_3">NA()</definedName>
    <definedName name="bdht25vl">NA()</definedName>
    <definedName name="bdht25vl_26" localSheetId="11">#REF!</definedName>
    <definedName name="bdht25vl_26" localSheetId="3">#REF!</definedName>
    <definedName name="bdht25vl_26">#REF!</definedName>
    <definedName name="bdht25vl_28" localSheetId="11">#REF!</definedName>
    <definedName name="bdht25vl_28" localSheetId="3">#REF!</definedName>
    <definedName name="bdht25vl_28">#REF!</definedName>
    <definedName name="bdht25vl_3">NA()</definedName>
    <definedName name="bdht325nc">NA()</definedName>
    <definedName name="bdht325nc_26" localSheetId="11">#REF!</definedName>
    <definedName name="bdht325nc_26" localSheetId="3">#REF!</definedName>
    <definedName name="bdht325nc_26">#REF!</definedName>
    <definedName name="bdht325nc_28" localSheetId="11">#REF!</definedName>
    <definedName name="bdht325nc_28" localSheetId="3">#REF!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#REF!</definedName>
    <definedName name="bdht325vl_28" localSheetId="11">#REF!</definedName>
    <definedName name="bdht325vl_28" localSheetId="3">#REF!</definedName>
    <definedName name="bdht325vl_28">#REF!</definedName>
    <definedName name="bdht325vl_3">NA()</definedName>
    <definedName name="Bdk" localSheetId="11">#REF!</definedName>
    <definedName name="Bdk" localSheetId="3">#REF!</definedName>
    <definedName name="Bdk">#REF!</definedName>
    <definedName name="Bdk_20" localSheetId="11">#REF!</definedName>
    <definedName name="Bdk_20" localSheetId="3">#REF!</definedName>
    <definedName name="Bdk_20">#REF!</definedName>
    <definedName name="Bdk_28" localSheetId="11">#REF!</definedName>
    <definedName name="Bdk_28" localSheetId="3">#REF!</definedName>
    <definedName name="Bdk_28">#REF!</definedName>
    <definedName name="BE" localSheetId="11">#REF!</definedName>
    <definedName name="BE" localSheetId="3">#REF!</definedName>
    <definedName name="BE">#REF!</definedName>
    <definedName name="BE_20" localSheetId="11">#REF!</definedName>
    <definedName name="BE_20" localSheetId="3">#REF!</definedName>
    <definedName name="BE_20">#REF!</definedName>
    <definedName name="BE_28" localSheetId="11">#REF!</definedName>
    <definedName name="BE_28" localSheetId="3">#REF!</definedName>
    <definedName name="BE_28">#REF!</definedName>
    <definedName name="Be_duc_dam" localSheetId="11">#REF!</definedName>
    <definedName name="Be_duc_dam" localSheetId="3">#REF!</definedName>
    <definedName name="Be_duc_dam">#REF!</definedName>
    <definedName name="Be_duc_dam_20" localSheetId="11">#REF!</definedName>
    <definedName name="Be_duc_dam_20" localSheetId="3">#REF!</definedName>
    <definedName name="Be_duc_dam_20">#REF!</definedName>
    <definedName name="Be_duc_dam_28" localSheetId="11">#REF!</definedName>
    <definedName name="Be_duc_dam_28" localSheetId="3">#REF!</definedName>
    <definedName name="Be_duc_dam_28">#REF!</definedName>
    <definedName name="BE100M" localSheetId="11">#REF!</definedName>
    <definedName name="BE100M" localSheetId="3">#REF!</definedName>
    <definedName name="BE100M">#REF!</definedName>
    <definedName name="BE100M_20" localSheetId="11">#REF!</definedName>
    <definedName name="BE100M_20" localSheetId="3">#REF!</definedName>
    <definedName name="BE100M_20">#REF!</definedName>
    <definedName name="BE100M_28" localSheetId="11">#REF!</definedName>
    <definedName name="BE100M_28" localSheetId="3">#REF!</definedName>
    <definedName name="BE100M_28">#REF!</definedName>
    <definedName name="BE150M" localSheetId="11">#REF!</definedName>
    <definedName name="BE150M" localSheetId="3">#REF!</definedName>
    <definedName name="BE150M">#REF!</definedName>
    <definedName name="BE150M_28" localSheetId="11">#REF!</definedName>
    <definedName name="BE150M_28" localSheetId="3">#REF!</definedName>
    <definedName name="BE150M_28">#REF!</definedName>
    <definedName name="BE200M" localSheetId="11">#REF!</definedName>
    <definedName name="BE200M" localSheetId="3">#REF!</definedName>
    <definedName name="BE200M">#REF!</definedName>
    <definedName name="BE200M_28" localSheetId="11">#REF!</definedName>
    <definedName name="BE200M_28" localSheetId="3">#REF!</definedName>
    <definedName name="BE200M_28">#REF!</definedName>
    <definedName name="BE50M" localSheetId="11">#REF!</definedName>
    <definedName name="BE50M" localSheetId="3">#REF!</definedName>
    <definedName name="BE50M">#REF!</definedName>
    <definedName name="BE50M_20" localSheetId="11">#REF!</definedName>
    <definedName name="BE50M_20" localSheetId="3">#REF!</definedName>
    <definedName name="BE50M_20">#REF!</definedName>
    <definedName name="BE50M_28" localSheetId="11">#REF!</definedName>
    <definedName name="BE50M_28" localSheetId="3">#REF!</definedName>
    <definedName name="BE50M_28">#REF!</definedName>
    <definedName name="BeaRef" localSheetId="11">#REF!</definedName>
    <definedName name="BeaRef" localSheetId="3">#REF!</definedName>
    <definedName name="BeaRef">#REF!</definedName>
    <definedName name="beepsound" localSheetId="11">#REF!</definedName>
    <definedName name="beepsound" localSheetId="3">#REF!</definedName>
    <definedName name="beepsound">#REF!</definedName>
    <definedName name="beepsound_20" localSheetId="11">#REF!</definedName>
    <definedName name="beepsound_20" localSheetId="3">#REF!</definedName>
    <definedName name="beepsound_20">#REF!</definedName>
    <definedName name="beepsound_28" localSheetId="11">#REF!</definedName>
    <definedName name="beepsound_28" localSheetId="3">#REF!</definedName>
    <definedName name="beepsound_28">#REF!</definedName>
    <definedName name="beff" localSheetId="11">#REF!</definedName>
    <definedName name="beff" localSheetId="3">#REF!</definedName>
    <definedName name="beff">#REF!</definedName>
    <definedName name="beff_28" localSheetId="11">#REF!</definedName>
    <definedName name="beff_28" localSheetId="3">#REF!</definedName>
    <definedName name="beff_28">#REF!</definedName>
    <definedName name="ben10_20" localSheetId="11">#REF!</definedName>
    <definedName name="ben10_20" localSheetId="3">#REF!</definedName>
    <definedName name="ben10_20">#REF!</definedName>
    <definedName name="ben10_28" localSheetId="11">#REF!</definedName>
    <definedName name="ben10_28" localSheetId="3">#REF!</definedName>
    <definedName name="ben10_28">#REF!</definedName>
    <definedName name="ben12_20" localSheetId="11">#REF!</definedName>
    <definedName name="ben12_20" localSheetId="3">#REF!</definedName>
    <definedName name="ben12_20">#REF!</definedName>
    <definedName name="ben12_28" localSheetId="11">#REF!</definedName>
    <definedName name="ben12_28" localSheetId="3">#REF!</definedName>
    <definedName name="ben12_28">#REF!</definedName>
    <definedName name="bentonite" localSheetId="11">#REF!</definedName>
    <definedName name="bentonite" localSheetId="3">#REF!</definedName>
    <definedName name="bentonite">#REF!</definedName>
    <definedName name="bentonite_28" localSheetId="11">#REF!</definedName>
    <definedName name="bentonite_28" localSheetId="3">#REF!</definedName>
    <definedName name="bentonite_28">#REF!</definedName>
    <definedName name="beta" localSheetId="11">#REF!</definedName>
    <definedName name="beta" localSheetId="3">#REF!</definedName>
    <definedName name="beta">#REF!</definedName>
    <definedName name="beta_20" localSheetId="11">#REF!</definedName>
    <definedName name="beta_20" localSheetId="3">#REF!</definedName>
    <definedName name="beta_20">#REF!</definedName>
    <definedName name="beta_28" localSheetId="11">#REF!</definedName>
    <definedName name="beta_28" localSheetId="3">#REF!</definedName>
    <definedName name="beta_28">#REF!</definedName>
    <definedName name="betong" localSheetId="11">#REF!</definedName>
    <definedName name="betong" localSheetId="3">#REF!</definedName>
    <definedName name="betong">#REF!</definedName>
    <definedName name="betong_28" localSheetId="11">#REF!</definedName>
    <definedName name="betong_28" localSheetId="3">#REF!</definedName>
    <definedName name="betong_28">#REF!</definedName>
    <definedName name="betong100" localSheetId="11">#REF!</definedName>
    <definedName name="betong100" localSheetId="3">#REF!</definedName>
    <definedName name="betong100">#REF!</definedName>
    <definedName name="betong200">NA()</definedName>
    <definedName name="betong200_26" localSheetId="11">#REF!</definedName>
    <definedName name="betong200_26" localSheetId="3">#REF!</definedName>
    <definedName name="betong200_26">#REF!</definedName>
    <definedName name="betong200_28" localSheetId="11">#REF!</definedName>
    <definedName name="betong200_28" localSheetId="3">#REF!</definedName>
    <definedName name="betong200_28">#REF!</definedName>
    <definedName name="betong200_3">NA()</definedName>
    <definedName name="BetongM150" localSheetId="11">(#REF!,#REF!)</definedName>
    <definedName name="BetongM150" localSheetId="3">(#REF!,#REF!)</definedName>
    <definedName name="BetongM150">(#REF!,#REF!)</definedName>
    <definedName name="BetongM200" localSheetId="11">(#REF!,#REF!)</definedName>
    <definedName name="BetongM200" localSheetId="3">(#REF!,#REF!)</definedName>
    <definedName name="BetongM200">(#REF!,#REF!)</definedName>
    <definedName name="BetongM50" localSheetId="11">(#REF!,#REF!)</definedName>
    <definedName name="BetongM50" localSheetId="3">(#REF!,#REF!)</definedName>
    <definedName name="BetongM50">(#REF!,#REF!)</definedName>
    <definedName name="bg" localSheetId="11">#REF!</definedName>
    <definedName name="bg" localSheetId="3">#REF!</definedName>
    <definedName name="bg">#REF!</definedName>
    <definedName name="bg_28" localSheetId="11">#REF!</definedName>
    <definedName name="bg_28" localSheetId="3">#REF!</definedName>
    <definedName name="bg_28">#REF!</definedName>
    <definedName name="Bgc" localSheetId="11">#REF!</definedName>
    <definedName name="Bgc" localSheetId="3">#REF!</definedName>
    <definedName name="Bgc">#REF!</definedName>
    <definedName name="Bgc_20" localSheetId="11">#REF!</definedName>
    <definedName name="Bgc_20" localSheetId="3">#REF!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#REF!</definedName>
    <definedName name="BGS_20" localSheetId="11">#REF!</definedName>
    <definedName name="BGS_20" localSheetId="3">#REF!</definedName>
    <definedName name="BGS_20">#REF!</definedName>
    <definedName name="BGS_28" localSheetId="11">#REF!</definedName>
    <definedName name="BGS_28" localSheetId="3">#REF!</definedName>
    <definedName name="BGS_28">#REF!</definedName>
    <definedName name="bh" localSheetId="11">#REF!</definedName>
    <definedName name="bh" localSheetId="3">#REF!</definedName>
    <definedName name="bh">#REF!</definedName>
    <definedName name="bh_28" localSheetId="11">#REF!</definedName>
    <definedName name="bh_28" localSheetId="3">#REF!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#REF!</definedName>
    <definedName name="bi_20" localSheetId="11">#REF!</definedName>
    <definedName name="bi_20" localSheetId="3">#REF!</definedName>
    <definedName name="bi_20">#REF!</definedName>
    <definedName name="bi_28" localSheetId="11">#REF!</definedName>
    <definedName name="bi_28" localSheetId="3">#REF!</definedName>
    <definedName name="bi_28">#REF!</definedName>
    <definedName name="bia" localSheetId="11">#REF!</definedName>
    <definedName name="bia" localSheetId="3">#REF!</definedName>
    <definedName name="bia">#REF!</definedName>
    <definedName name="bien" localSheetId="11">#REF!</definedName>
    <definedName name="bien" localSheetId="3">#REF!</definedName>
    <definedName name="bien">#REF!</definedName>
    <definedName name="bien_20" localSheetId="11">#REF!</definedName>
    <definedName name="bien_20" localSheetId="3">#REF!</definedName>
    <definedName name="bien_20">#REF!</definedName>
    <definedName name="bien_28" localSheetId="11">#REF!</definedName>
    <definedName name="bien_28" localSheetId="3">#REF!</definedName>
    <definedName name="bien_28">#REF!</definedName>
    <definedName name="bieu20" localSheetId="11">#REF!</definedName>
    <definedName name="bieu20" localSheetId="3">#REF!</definedName>
    <definedName name="bieu20">#REF!</definedName>
    <definedName name="bieu20_1" localSheetId="11">#REF!</definedName>
    <definedName name="bieu20_1" localSheetId="3">#REF!</definedName>
    <definedName name="bieu20_1">#REF!</definedName>
    <definedName name="bieu20_2" localSheetId="11">#REF!</definedName>
    <definedName name="bieu20_2" localSheetId="3">#REF!</definedName>
    <definedName name="bieu20_2">#REF!</definedName>
    <definedName name="bieu20_20" localSheetId="11">#REF!</definedName>
    <definedName name="bieu20_20" localSheetId="3">#REF!</definedName>
    <definedName name="bieu20_20">#REF!</definedName>
    <definedName name="bieu20_25" localSheetId="11">#REF!</definedName>
    <definedName name="bieu20_25" localSheetId="3">#REF!</definedName>
    <definedName name="bieu20_25">#REF!</definedName>
    <definedName name="BieuNghiBaiChay" localSheetId="11">#REF!</definedName>
    <definedName name="BieuNghiBaiChay" localSheetId="3">#REF!</definedName>
    <definedName name="BieuNghiBaiChay">#REF!</definedName>
    <definedName name="bii" localSheetId="11">#REF!</definedName>
    <definedName name="bii" localSheetId="3">#REF!</definedName>
    <definedName name="bii">#REF!</definedName>
    <definedName name="bii_20" localSheetId="11">#REF!</definedName>
    <definedName name="bii_20" localSheetId="3">#REF!</definedName>
    <definedName name="bii_20">#REF!</definedName>
    <definedName name="bii_28" localSheetId="11">#REF!</definedName>
    <definedName name="bii_28" localSheetId="3">#REF!</definedName>
    <definedName name="bii_28">#REF!</definedName>
    <definedName name="biii" localSheetId="11">#REF!</definedName>
    <definedName name="biii" localSheetId="3">#REF!</definedName>
    <definedName name="biii">#REF!</definedName>
    <definedName name="biii_20" localSheetId="11">#REF!</definedName>
    <definedName name="biii_20" localSheetId="3">#REF!</definedName>
    <definedName name="biii_20">#REF!</definedName>
    <definedName name="biii_28" localSheetId="11">#REF!</definedName>
    <definedName name="biii_28" localSheetId="3">#REF!</definedName>
    <definedName name="biii_28">#REF!</definedName>
    <definedName name="Binhduong" localSheetId="11">#REF!</definedName>
    <definedName name="Binhduong" localSheetId="3">#REF!</definedName>
    <definedName name="Binhduong">#REF!</definedName>
    <definedName name="Binhphuoc" localSheetId="11">#REF!</definedName>
    <definedName name="Binhphuoc" localSheetId="3">#REF!</definedName>
    <definedName name="Binhphuoc">#REF!</definedName>
    <definedName name="Bio_tec" localSheetId="11">#REF!</definedName>
    <definedName name="Bio_tec" localSheetId="3">#REF!</definedName>
    <definedName name="Bio_tec">#REF!</definedName>
    <definedName name="Bio_tec_20" localSheetId="11">#REF!</definedName>
    <definedName name="Bio_tec_20" localSheetId="3">#REF!</definedName>
    <definedName name="Bio_tec_20">#REF!</definedName>
    <definedName name="Bio_tec_28" localSheetId="11">#REF!</definedName>
    <definedName name="Bio_tec_28" localSheetId="3">#REF!</definedName>
    <definedName name="Bio_tec_28">#REF!</definedName>
    <definedName name="Bitdaucap" localSheetId="11">#REF!</definedName>
    <definedName name="Bitdaucap" localSheetId="3">#REF!</definedName>
    <definedName name="Bitdaucap">#REF!</definedName>
    <definedName name="Bitdaucap_20" localSheetId="11">#REF!</definedName>
    <definedName name="Bitdaucap_20" localSheetId="3">#REF!</definedName>
    <definedName name="Bitdaucap_20">#REF!</definedName>
    <definedName name="Bitum" localSheetId="11">#REF!</definedName>
    <definedName name="Bitum" localSheetId="3">#REF!</definedName>
    <definedName name="Bitum">#REF!</definedName>
    <definedName name="bk" localSheetId="11">#REF!</definedName>
    <definedName name="bk" localSheetId="3">#REF!</definedName>
    <definedName name="bk">#REF!</definedName>
    <definedName name="bk_20" localSheetId="11">#REF!</definedName>
    <definedName name="bk_20" localSheetId="3">#REF!</definedName>
    <definedName name="bk_20">#REF!</definedName>
    <definedName name="bk_28" localSheetId="11">#REF!</definedName>
    <definedName name="bk_28" localSheetId="3">#REF!</definedName>
    <definedName name="bk_28">#REF!</definedName>
    <definedName name="bL" localSheetId="11">#REF!</definedName>
    <definedName name="bL" localSheetId="3">#REF!</definedName>
    <definedName name="bL">#REF!</definedName>
    <definedName name="bl_" localSheetId="11">#REF!</definedName>
    <definedName name="bl_" localSheetId="3">#REF!</definedName>
    <definedName name="bl_">#REF!</definedName>
    <definedName name="bl__28" localSheetId="11">#REF!</definedName>
    <definedName name="bl__28" localSheetId="3">#REF!</definedName>
    <definedName name="bl__28">#REF!</definedName>
    <definedName name="bL_28" localSheetId="11">#REF!</definedName>
    <definedName name="bL_28" localSheetId="3">#REF!</definedName>
    <definedName name="bL_28">#REF!</definedName>
    <definedName name="blang" localSheetId="11">#REF!</definedName>
    <definedName name="blang" localSheetId="3">#REF!</definedName>
    <definedName name="blang">#REF!</definedName>
    <definedName name="Blc" localSheetId="11">#REF!</definedName>
    <definedName name="Blc" localSheetId="3">#REF!</definedName>
    <definedName name="Blc">#REF!</definedName>
    <definedName name="Blc_20" localSheetId="11">#REF!</definedName>
    <definedName name="Blc_20" localSheetId="3">#REF!</definedName>
    <definedName name="Blc_20">#REF!</definedName>
    <definedName name="blcd" localSheetId="11">#REF!</definedName>
    <definedName name="blcd" localSheetId="3">#REF!</definedName>
    <definedName name="blcd">#REF!</definedName>
    <definedName name="blcd_28" localSheetId="11">#REF!</definedName>
    <definedName name="blcd_28" localSheetId="3">#REF!</definedName>
    <definedName name="blcd_28">#REF!</definedName>
    <definedName name="BLDG" localSheetId="11">#REF!</definedName>
    <definedName name="BLDG" localSheetId="3">#REF!</definedName>
    <definedName name="BLDG">#REF!</definedName>
    <definedName name="BLDG_28" localSheetId="11">#REF!</definedName>
    <definedName name="BLDG_28" localSheetId="3">#REF!</definedName>
    <definedName name="BLDG_28">#REF!</definedName>
    <definedName name="BLDGIMP" localSheetId="11">#REF!</definedName>
    <definedName name="BLDGIMP" localSheetId="3">#REF!</definedName>
    <definedName name="BLDGIMP">#REF!</definedName>
    <definedName name="BLDGIMP_28" localSheetId="11">#REF!</definedName>
    <definedName name="BLDGIMP_28" localSheetId="3">#REF!</definedName>
    <definedName name="BLDGIMP_28">#REF!</definedName>
    <definedName name="BLDGREV" localSheetId="11">#REF!</definedName>
    <definedName name="BLDGREV" localSheetId="3">#REF!</definedName>
    <definedName name="BLDGREV">#REF!</definedName>
    <definedName name="BLDGREV_28" localSheetId="11">#REF!</definedName>
    <definedName name="BLDGREV_28" localSheetId="3">#REF!</definedName>
    <definedName name="BLDGREV_28">#REF!</definedName>
    <definedName name="blf" localSheetId="11">#REF!</definedName>
    <definedName name="blf" localSheetId="3">#REF!</definedName>
    <definedName name="blf">#REF!</definedName>
    <definedName name="bLF_" localSheetId="11">#REF!</definedName>
    <definedName name="bLF_" localSheetId="3">#REF!</definedName>
    <definedName name="bLF_">#REF!</definedName>
    <definedName name="bLF__28" localSheetId="11">#REF!</definedName>
    <definedName name="bLF__28" localSheetId="3">#REF!</definedName>
    <definedName name="bLF__28">#REF!</definedName>
    <definedName name="blf_28" localSheetId="11">#REF!</definedName>
    <definedName name="blf_28" localSheetId="3">#REF!</definedName>
    <definedName name="blf_28">#REF!</definedName>
    <definedName name="blkh" localSheetId="11">#REF!</definedName>
    <definedName name="blkh" localSheetId="3">#REF!</definedName>
    <definedName name="blkh">#REF!</definedName>
    <definedName name="blkh_20" localSheetId="11">#REF!</definedName>
    <definedName name="blkh_20" localSheetId="3">#REF!</definedName>
    <definedName name="blkh_20">#REF!</definedName>
    <definedName name="blkh_28" localSheetId="11">#REF!</definedName>
    <definedName name="blkh_28" localSheetId="3">#REF!</definedName>
    <definedName name="blkh_28">#REF!</definedName>
    <definedName name="blkh1" localSheetId="11">#REF!</definedName>
    <definedName name="blkh1" localSheetId="3">#REF!</definedName>
    <definedName name="blkh1">#REF!</definedName>
    <definedName name="blkh1_20" localSheetId="11">#REF!</definedName>
    <definedName name="blkh1_20" localSheetId="3">#REF!</definedName>
    <definedName name="blkh1_20">#REF!</definedName>
    <definedName name="blkh1_28" localSheetId="11">#REF!</definedName>
    <definedName name="blkh1_28" localSheetId="3">#REF!</definedName>
    <definedName name="blkh1_28">#REF!</definedName>
    <definedName name="block" localSheetId="11">#REF!</definedName>
    <definedName name="block" localSheetId="3">#REF!</definedName>
    <definedName name="block">#REF!</definedName>
    <definedName name="block_20" localSheetId="11">#REF!</definedName>
    <definedName name="block_20" localSheetId="3">#REF!</definedName>
    <definedName name="block_20">#REF!</definedName>
    <definedName name="block_28" localSheetId="11">#REF!</definedName>
    <definedName name="block_28" localSheetId="3">#REF!</definedName>
    <definedName name="block_28">#REF!</definedName>
    <definedName name="BLOCK1" localSheetId="11">#REF!</definedName>
    <definedName name="BLOCK1" localSheetId="3">#REF!</definedName>
    <definedName name="BLOCK1">#REF!</definedName>
    <definedName name="BLOCK2" localSheetId="11">#REF!</definedName>
    <definedName name="BLOCK2" localSheetId="3">#REF!</definedName>
    <definedName name="BLOCK2">#REF!</definedName>
    <definedName name="BLOCK3" localSheetId="11">#REF!</definedName>
    <definedName name="BLOCK3" localSheetId="3">#REF!</definedName>
    <definedName name="BLOCK3">#REF!</definedName>
    <definedName name="blong" localSheetId="11">#REF!</definedName>
    <definedName name="blong" localSheetId="3">#REF!</definedName>
    <definedName name="blong">#REF!</definedName>
    <definedName name="blop" localSheetId="11">#REF!</definedName>
    <definedName name="blop" localSheetId="3">#REF!</definedName>
    <definedName name="blop">#REF!</definedName>
    <definedName name="blop_28" localSheetId="11">#REF!</definedName>
    <definedName name="blop_28" localSheetId="3">#REF!</definedName>
    <definedName name="blop_28">#REF!</definedName>
    <definedName name="bm" localSheetId="11">#REF!</definedName>
    <definedName name="bm" localSheetId="3">#REF!</definedName>
    <definedName name="bm">#REF!</definedName>
    <definedName name="bm_28" localSheetId="11">#REF!</definedName>
    <definedName name="bm_28" localSheetId="3">#REF!</definedName>
    <definedName name="bm_28">#REF!</definedName>
    <definedName name="BMCauDuongSat" localSheetId="11">#REF!</definedName>
    <definedName name="BMCauDuongSat" localSheetId="3">#REF!</definedName>
    <definedName name="BMCauDuongSat">#REF!</definedName>
    <definedName name="BMCauDuongSat_20" localSheetId="11">#REF!</definedName>
    <definedName name="BMCauDuongSat_20" localSheetId="3">#REF!</definedName>
    <definedName name="BMCauDuongSat_20">#REF!</definedName>
    <definedName name="BMCauDuongSat_28" localSheetId="11">#REF!</definedName>
    <definedName name="BMCauDuongSat_28" localSheetId="3">#REF!</definedName>
    <definedName name="BMCauDuongSat_28">#REF!</definedName>
    <definedName name="bmd" localSheetId="11">#REF!</definedName>
    <definedName name="bmd" localSheetId="3">#REF!</definedName>
    <definedName name="bmd">#REF!</definedName>
    <definedName name="Bmn" localSheetId="11">#REF!</definedName>
    <definedName name="Bmn" localSheetId="3">#REF!</definedName>
    <definedName name="Bmn">#REF!</definedName>
    <definedName name="Bmn_20" localSheetId="11">#REF!</definedName>
    <definedName name="Bmn_20" localSheetId="3">#REF!</definedName>
    <definedName name="Bmn_20">#REF!</definedName>
    <definedName name="Bmn_28" localSheetId="11">#REF!</definedName>
    <definedName name="Bmn_28" localSheetId="3">#REF!</definedName>
    <definedName name="Bmn_28">#REF!</definedName>
    <definedName name="bn" localSheetId="11">#REF!</definedName>
    <definedName name="bn" localSheetId="3">#REF!</definedName>
    <definedName name="bn">#REF!</definedName>
    <definedName name="bn_28" localSheetId="11">#REF!</definedName>
    <definedName name="bn_28" localSheetId="3">#REF!</definedName>
    <definedName name="bn_28">#REF!</definedName>
    <definedName name="bN_fix" localSheetId="11">#REF!</definedName>
    <definedName name="bN_fix" localSheetId="3">#REF!</definedName>
    <definedName name="bN_fix">#REF!</definedName>
    <definedName name="bN_fix_20" localSheetId="11">#REF!</definedName>
    <definedName name="bN_fix_20" localSheetId="3">#REF!</definedName>
    <definedName name="bN_fix_20">#REF!</definedName>
    <definedName name="bN_fix_28" localSheetId="11">#REF!</definedName>
    <definedName name="bN_fix_28" localSheetId="3">#REF!</definedName>
    <definedName name="bN_fix_28">#REF!</definedName>
    <definedName name="Bnc" localSheetId="11">#REF!</definedName>
    <definedName name="Bnc" localSheetId="3">#REF!</definedName>
    <definedName name="Bnc">#REF!</definedName>
    <definedName name="Bnc_20" localSheetId="11">#REF!</definedName>
    <definedName name="Bnc_20" localSheetId="3">#REF!</definedName>
    <definedName name="Bnc_20">#REF!</definedName>
    <definedName name="Bng" localSheetId="11">#REF!</definedName>
    <definedName name="Bng" localSheetId="3">#REF!</definedName>
    <definedName name="Bng">#REF!</definedName>
    <definedName name="Bng_20" localSheetId="11">#REF!</definedName>
    <definedName name="Bng_20" localSheetId="3">#REF!</definedName>
    <definedName name="Bng_20">#REF!</definedName>
    <definedName name="Bng_28" localSheetId="11">#REF!</definedName>
    <definedName name="Bng_28" localSheetId="3">#REF!</definedName>
    <definedName name="Bng_28">#REF!</definedName>
    <definedName name="boi1_20" localSheetId="11">#REF!</definedName>
    <definedName name="boi1_20" localSheetId="3">#REF!</definedName>
    <definedName name="boi1_20">#REF!</definedName>
    <definedName name="boi1_28" localSheetId="11">#REF!</definedName>
    <definedName name="boi1_28" localSheetId="3">#REF!</definedName>
    <definedName name="boi1_28">#REF!</definedName>
    <definedName name="boi2_20" localSheetId="11">#REF!</definedName>
    <definedName name="boi2_20" localSheetId="3">#REF!</definedName>
    <definedName name="boi2_20">#REF!</definedName>
    <definedName name="boi2_28" localSheetId="11">#REF!</definedName>
    <definedName name="boi2_28" localSheetId="3">#REF!</definedName>
    <definedName name="boi2_28">#REF!</definedName>
    <definedName name="boi3_20" localSheetId="11">#REF!</definedName>
    <definedName name="boi3_20" localSheetId="3">#REF!</definedName>
    <definedName name="boi3_20">#REF!</definedName>
    <definedName name="boi3_28" localSheetId="11">#REF!</definedName>
    <definedName name="boi3_28" localSheetId="3">#REF!</definedName>
    <definedName name="boi3_28">#REF!</definedName>
    <definedName name="boi4_20" localSheetId="11">#REF!</definedName>
    <definedName name="boi4_20" localSheetId="3">#REF!</definedName>
    <definedName name="boi4_20">#REF!</definedName>
    <definedName name="boi4_28" localSheetId="11">#REF!</definedName>
    <definedName name="boi4_28" localSheetId="3">#REF!</definedName>
    <definedName name="boi4_28">#REF!</definedName>
    <definedName name="bom" localSheetId="11">#REF!</definedName>
    <definedName name="bom" localSheetId="3">#REF!</definedName>
    <definedName name="bom">#REF!</definedName>
    <definedName name="bombt50" localSheetId="11">#REF!</definedName>
    <definedName name="bombt50" localSheetId="3">#REF!</definedName>
    <definedName name="bombt50">#REF!</definedName>
    <definedName name="bombt50_20" localSheetId="11">#REF!</definedName>
    <definedName name="bombt50_20" localSheetId="3">#REF!</definedName>
    <definedName name="bombt50_20">#REF!</definedName>
    <definedName name="bombt50_28" localSheetId="11">#REF!</definedName>
    <definedName name="bombt50_28" localSheetId="3">#REF!</definedName>
    <definedName name="bombt50_28">#REF!</definedName>
    <definedName name="bomBT50m3" localSheetId="11">#REF!</definedName>
    <definedName name="bomBT50m3" localSheetId="3">#REF!</definedName>
    <definedName name="bomBT50m3">#REF!</definedName>
    <definedName name="bomBT50m3_20" localSheetId="11">#REF!</definedName>
    <definedName name="bomBT50m3_20" localSheetId="3">#REF!</definedName>
    <definedName name="bomBT50m3_20">#REF!</definedName>
    <definedName name="bombt60" localSheetId="11">#REF!</definedName>
    <definedName name="bombt60" localSheetId="3">#REF!</definedName>
    <definedName name="bombt60">#REF!</definedName>
    <definedName name="bombt60_20" localSheetId="11">#REF!</definedName>
    <definedName name="bombt60_20" localSheetId="3">#REF!</definedName>
    <definedName name="bombt60_20">#REF!</definedName>
    <definedName name="bombt60_28" localSheetId="11">#REF!</definedName>
    <definedName name="bombt60_28" localSheetId="3">#REF!</definedName>
    <definedName name="bombt60_28">#REF!</definedName>
    <definedName name="bomnuoc" localSheetId="11">#REF!</definedName>
    <definedName name="bomnuoc" localSheetId="3">#REF!</definedName>
    <definedName name="bomnuoc">#REF!</definedName>
    <definedName name="bomnuoc_20" localSheetId="11">#REF!</definedName>
    <definedName name="bomnuoc_20" localSheetId="3">#REF!</definedName>
    <definedName name="bomnuoc_20">#REF!</definedName>
    <definedName name="bomnuoc_28" localSheetId="11">#REF!</definedName>
    <definedName name="bomnuoc_28" localSheetId="3">#REF!</definedName>
    <definedName name="bomnuoc_28">#REF!</definedName>
    <definedName name="bomnuoc20cv" localSheetId="11">#REF!</definedName>
    <definedName name="bomnuoc20cv" localSheetId="3">#REF!</definedName>
    <definedName name="bomnuoc20cv">#REF!</definedName>
    <definedName name="bomnuoc20cv_20" localSheetId="11">#REF!</definedName>
    <definedName name="bomnuoc20cv_20" localSheetId="3">#REF!</definedName>
    <definedName name="bomnuoc20cv_20">#REF!</definedName>
    <definedName name="bomnuoc20cv_28" localSheetId="11">#REF!</definedName>
    <definedName name="bomnuoc20cv_28" localSheetId="3">#REF!</definedName>
    <definedName name="bomnuoc20cv_28">#REF!</definedName>
    <definedName name="bomnuoc20kw" localSheetId="11">#REF!</definedName>
    <definedName name="bomnuoc20kw" localSheetId="3">#REF!</definedName>
    <definedName name="bomnuoc20kw">#REF!</definedName>
    <definedName name="bomnuoc20kw_20" localSheetId="11">#REF!</definedName>
    <definedName name="bomnuoc20kw_20" localSheetId="3">#REF!</definedName>
    <definedName name="bomnuoc20kw_20">#REF!</definedName>
    <definedName name="bomnuoc20kw_28" localSheetId="11">#REF!</definedName>
    <definedName name="bomnuoc20kw_28" localSheetId="3">#REF!</definedName>
    <definedName name="bomnuoc20kw_28">#REF!</definedName>
    <definedName name="bomvua" localSheetId="11">#REF!</definedName>
    <definedName name="bomvua" localSheetId="3">#REF!</definedName>
    <definedName name="bomvua">#REF!</definedName>
    <definedName name="bomvua_20" localSheetId="11">#REF!</definedName>
    <definedName name="bomvua_20" localSheetId="3">#REF!</definedName>
    <definedName name="bomvua_20">#REF!</definedName>
    <definedName name="bomvua_28" localSheetId="11">#REF!</definedName>
    <definedName name="bomvua_28" localSheetId="3">#REF!</definedName>
    <definedName name="bomvua_28">#REF!</definedName>
    <definedName name="bomvua1.5" localSheetId="11">#REF!</definedName>
    <definedName name="bomvua1.5" localSheetId="3">#REF!</definedName>
    <definedName name="bomvua1.5">#REF!</definedName>
    <definedName name="bomvua1.5_20" localSheetId="11">#REF!</definedName>
    <definedName name="bomvua1.5_20" localSheetId="3">#REF!</definedName>
    <definedName name="bomvua1.5_20">#REF!</definedName>
    <definedName name="bomvua1.5_28" localSheetId="11">#REF!</definedName>
    <definedName name="bomvua1.5_28" localSheetId="3">#REF!</definedName>
    <definedName name="bomvua1.5_28">#REF!</definedName>
    <definedName name="Bon" localSheetId="11">#REF!</definedName>
    <definedName name="Bon" localSheetId="3">#REF!</definedName>
    <definedName name="Bon">#REF!</definedName>
    <definedName name="Book2" localSheetId="11">#REF!</definedName>
    <definedName name="Book2" localSheetId="3">#REF!</definedName>
    <definedName name="Book2">#REF!</definedName>
    <definedName name="Book2_20" localSheetId="11">#REF!</definedName>
    <definedName name="Book2_20" localSheetId="3">#REF!</definedName>
    <definedName name="Book2_20">#REF!</definedName>
    <definedName name="Book2_28" localSheetId="11">#REF!</definedName>
    <definedName name="Book2_28" localSheetId="3">#REF!</definedName>
    <definedName name="Book2_28">#REF!</definedName>
    <definedName name="BOQ">"$#REF!.$A$14:$T$346"</definedName>
    <definedName name="BOQ_26" localSheetId="11">#REF!</definedName>
    <definedName name="BOQ_26" localSheetId="3">#REF!</definedName>
    <definedName name="BOQ_26">#REF!</definedName>
    <definedName name="BOQ_28" localSheetId="11">#REF!</definedName>
    <definedName name="BOQ_28" localSheetId="3">#REF!</definedName>
    <definedName name="BOQ_28">#REF!</definedName>
    <definedName name="BOQ_3">"$#REF!.$A$14:$T$346"</definedName>
    <definedName name="Border1" localSheetId="11">#REF!</definedName>
    <definedName name="Border1" localSheetId="3">#REF!</definedName>
    <definedName name="Border1">#REF!</definedName>
    <definedName name="Border2" localSheetId="11">#REF!</definedName>
    <definedName name="Border2" localSheetId="3">#REF!</definedName>
    <definedName name="Border2">#REF!</definedName>
    <definedName name="botda" localSheetId="11">#REF!</definedName>
    <definedName name="botda" localSheetId="3">#REF!</definedName>
    <definedName name="botda">#REF!</definedName>
    <definedName name="botmau" localSheetId="11">#REF!</definedName>
    <definedName name="botmau" localSheetId="3">#REF!</definedName>
    <definedName name="botmau">#REF!</definedName>
    <definedName name="botmau_20" localSheetId="11">#REF!</definedName>
    <definedName name="botmau_20" localSheetId="3">#REF!</definedName>
    <definedName name="botmau_20">#REF!</definedName>
    <definedName name="botmau_28" localSheetId="11">#REF!</definedName>
    <definedName name="botmau_28" localSheetId="3">#REF!</definedName>
    <definedName name="botmau_28">#REF!</definedName>
    <definedName name="Bqd" localSheetId="11">#REF!</definedName>
    <definedName name="Bqd" localSheetId="3">#REF!</definedName>
    <definedName name="Bqd">#REF!</definedName>
    <definedName name="Bqd_20" localSheetId="11">#REF!</definedName>
    <definedName name="Bqd_20" localSheetId="3">#REF!</definedName>
    <definedName name="Bqd_20">#REF!</definedName>
    <definedName name="Bqd_28" localSheetId="11">#REF!</definedName>
    <definedName name="Bqd_28" localSheetId="3">#REF!</definedName>
    <definedName name="Bqd_28">#REF!</definedName>
    <definedName name="bqt" localSheetId="11">#REF!</definedName>
    <definedName name="bqt" localSheetId="3">#REF!</definedName>
    <definedName name="bqt">#REF!</definedName>
    <definedName name="bqt_28" localSheetId="11">#REF!</definedName>
    <definedName name="bqt_28" localSheetId="3">#REF!</definedName>
    <definedName name="bqt_28">#REF!</definedName>
    <definedName name="Bs" localSheetId="11">#REF!</definedName>
    <definedName name="Bs" localSheetId="3">#REF!</definedName>
    <definedName name="Bs">#REF!</definedName>
    <definedName name="bs_" localSheetId="11">#REF!</definedName>
    <definedName name="bs_" localSheetId="3">#REF!</definedName>
    <definedName name="bs_">#REF!</definedName>
    <definedName name="bs__28" localSheetId="11">#REF!</definedName>
    <definedName name="bs__28" localSheetId="3">#REF!</definedName>
    <definedName name="bs__28">#REF!</definedName>
    <definedName name="Bs_20" localSheetId="11">#REF!</definedName>
    <definedName name="Bs_20" localSheetId="3">#REF!</definedName>
    <definedName name="Bs_20">#REF!</definedName>
    <definedName name="Bsb" localSheetId="11">#REF!</definedName>
    <definedName name="Bsb" localSheetId="3">#REF!</definedName>
    <definedName name="Bsb">#REF!</definedName>
    <definedName name="Bsb_20" localSheetId="11">#REF!</definedName>
    <definedName name="Bsb_20" localSheetId="3">#REF!</definedName>
    <definedName name="Bsb_20">#REF!</definedName>
    <definedName name="bsf" localSheetId="11">#REF!</definedName>
    <definedName name="bsf" localSheetId="3">#REF!</definedName>
    <definedName name="bsf">#REF!</definedName>
    <definedName name="bSF_" localSheetId="11">#REF!</definedName>
    <definedName name="bSF_" localSheetId="3">#REF!</definedName>
    <definedName name="bSF_">#REF!</definedName>
    <definedName name="bSF__28" localSheetId="11">#REF!</definedName>
    <definedName name="bSF__28" localSheetId="3">#REF!</definedName>
    <definedName name="bSF__28">#REF!</definedName>
    <definedName name="bsf_28" localSheetId="11">#REF!</definedName>
    <definedName name="bsf_28" localSheetId="3">#REF!</definedName>
    <definedName name="bsf_28">#REF!</definedName>
    <definedName name="BSM" localSheetId="11">#REF!</definedName>
    <definedName name="BSM" localSheetId="3">#REF!</definedName>
    <definedName name="BSM">#REF!</definedName>
    <definedName name="BSM_20" localSheetId="11">#REF!</definedName>
    <definedName name="BSM_20" localSheetId="3">#REF!</definedName>
    <definedName name="BSM_20">#REF!</definedName>
    <definedName name="BSM_28" localSheetId="11">#REF!</definedName>
    <definedName name="BSM_28" localSheetId="3">#REF!</definedName>
    <definedName name="BSM_28">#REF!</definedName>
    <definedName name="bson" localSheetId="11">#REF!</definedName>
    <definedName name="bson" localSheetId="3">#REF!</definedName>
    <definedName name="bson">#REF!</definedName>
    <definedName name="bson_28" localSheetId="11">#REF!</definedName>
    <definedName name="bson_28" localSheetId="3">#REF!</definedName>
    <definedName name="bson_28">#REF!</definedName>
    <definedName name="Bstt" localSheetId="11">#REF!</definedName>
    <definedName name="Bstt" localSheetId="3">#REF!</definedName>
    <definedName name="Bstt">#REF!</definedName>
    <definedName name="Bstt_20" localSheetId="11">#REF!</definedName>
    <definedName name="Bstt_20" localSheetId="3">#REF!</definedName>
    <definedName name="Bstt_20">#REF!</definedName>
    <definedName name="BT">"$#REF!.$D$3:$I$16"</definedName>
    <definedName name="BT_125" localSheetId="11">#REF!</definedName>
    <definedName name="BT_125" localSheetId="3">#REF!</definedName>
    <definedName name="BT_125">#REF!</definedName>
    <definedName name="BT_125_20" localSheetId="11">#REF!</definedName>
    <definedName name="BT_125_20" localSheetId="3">#REF!</definedName>
    <definedName name="BT_125_20">#REF!</definedName>
    <definedName name="BT_125_28" localSheetId="11">#REF!</definedName>
    <definedName name="BT_125_28" localSheetId="3">#REF!</definedName>
    <definedName name="BT_125_28">#REF!</definedName>
    <definedName name="BT_26" localSheetId="11">#REF!</definedName>
    <definedName name="BT_26" localSheetId="3">#REF!</definedName>
    <definedName name="BT_26">#REF!</definedName>
    <definedName name="bt_28" localSheetId="11">#REF!</definedName>
    <definedName name="bt_28" localSheetId="3">#REF!</definedName>
    <definedName name="bt_28">#REF!</definedName>
    <definedName name="BT_3">"$#REF!.$D$3:$I$16"</definedName>
    <definedName name="BT_A1" localSheetId="11">#REF!</definedName>
    <definedName name="BT_A1" localSheetId="3">#REF!</definedName>
    <definedName name="BT_A1">#REF!</definedName>
    <definedName name="BT_A2" localSheetId="11">#REF!</definedName>
    <definedName name="BT_A2" localSheetId="3">#REF!</definedName>
    <definedName name="BT_A2">#REF!</definedName>
    <definedName name="BT_A2.1" localSheetId="11">#REF!</definedName>
    <definedName name="BT_A2.1" localSheetId="3">#REF!</definedName>
    <definedName name="BT_A2.1">#REF!</definedName>
    <definedName name="BT_A2.2" localSheetId="11">#REF!</definedName>
    <definedName name="BT_A2.2" localSheetId="3">#REF!</definedName>
    <definedName name="BT_A2.2">#REF!</definedName>
    <definedName name="BT_A2_20" localSheetId="11">#REF!</definedName>
    <definedName name="BT_A2_20" localSheetId="3">#REF!</definedName>
    <definedName name="BT_A2_20">#REF!</definedName>
    <definedName name="BT_A2_28" localSheetId="11">#REF!</definedName>
    <definedName name="BT_A2_28" localSheetId="3">#REF!</definedName>
    <definedName name="BT_A2_28">#REF!</definedName>
    <definedName name="BT_B1" localSheetId="11">#REF!</definedName>
    <definedName name="BT_B1" localSheetId="3">#REF!</definedName>
    <definedName name="BT_B1">#REF!</definedName>
    <definedName name="BT_B2" localSheetId="11">#REF!</definedName>
    <definedName name="BT_B2" localSheetId="3">#REF!</definedName>
    <definedName name="BT_B2">#REF!</definedName>
    <definedName name="BT_C1" localSheetId="11">#REF!</definedName>
    <definedName name="BT_C1" localSheetId="3">#REF!</definedName>
    <definedName name="BT_C1">#REF!</definedName>
    <definedName name="BT_CT_Mong_Mo_Tru_Cau" localSheetId="11">#REF!</definedName>
    <definedName name="BT_CT_Mong_Mo_Tru_Cau" localSheetId="3">#REF!</definedName>
    <definedName name="BT_CT_Mong_Mo_Tru_Cau">#REF!</definedName>
    <definedName name="BT_CT_Mong_Mo_Tru_Cau_20" localSheetId="11">#REF!</definedName>
    <definedName name="BT_CT_Mong_Mo_Tru_Cau_20" localSheetId="3">#REF!</definedName>
    <definedName name="BT_CT_Mong_Mo_Tru_Cau_20">#REF!</definedName>
    <definedName name="BT_CT_Mong_Mo_Tru_Cau_28" localSheetId="11">#REF!</definedName>
    <definedName name="BT_CT_Mong_Mo_Tru_Cau_28" localSheetId="3">#REF!</definedName>
    <definedName name="BT_CT_Mong_Mo_Tru_Cau_28">#REF!</definedName>
    <definedName name="BT_loai_A2.1" localSheetId="11">#REF!</definedName>
    <definedName name="BT_loai_A2.1" localSheetId="3">#REF!</definedName>
    <definedName name="BT_loai_A2.1">#REF!</definedName>
    <definedName name="BT_P1" localSheetId="11">#REF!</definedName>
    <definedName name="BT_P1" localSheetId="3">#REF!</definedName>
    <definedName name="BT_P1">#REF!</definedName>
    <definedName name="BT_P10" localSheetId="11">#REF!</definedName>
    <definedName name="BT_P10" localSheetId="3">#REF!</definedName>
    <definedName name="BT_P10">#REF!</definedName>
    <definedName name="BT_P10_20" localSheetId="11">#REF!</definedName>
    <definedName name="BT_P10_20" localSheetId="3">#REF!</definedName>
    <definedName name="BT_P10_20">#REF!</definedName>
    <definedName name="BT_P10_28" localSheetId="11">#REF!</definedName>
    <definedName name="BT_P10_28" localSheetId="3">#REF!</definedName>
    <definedName name="BT_P10_28">#REF!</definedName>
    <definedName name="BT_P11" localSheetId="11">#REF!</definedName>
    <definedName name="BT_P11" localSheetId="3">#REF!</definedName>
    <definedName name="BT_P11">#REF!</definedName>
    <definedName name="BT_P11_20" localSheetId="11">#REF!</definedName>
    <definedName name="BT_P11_20" localSheetId="3">#REF!</definedName>
    <definedName name="BT_P11_20">#REF!</definedName>
    <definedName name="BT_P11_28" localSheetId="11">#REF!</definedName>
    <definedName name="BT_P11_28" localSheetId="3">#REF!</definedName>
    <definedName name="BT_P11_28">#REF!</definedName>
    <definedName name="BT_P2" localSheetId="11">#REF!</definedName>
    <definedName name="BT_P2" localSheetId="3">#REF!</definedName>
    <definedName name="BT_P2">#REF!</definedName>
    <definedName name="BT_P2_20" localSheetId="11">#REF!</definedName>
    <definedName name="BT_P2_20" localSheetId="3">#REF!</definedName>
    <definedName name="BT_P2_20">#REF!</definedName>
    <definedName name="BT_P2_28" localSheetId="11">#REF!</definedName>
    <definedName name="BT_P2_28" localSheetId="3">#REF!</definedName>
    <definedName name="BT_P2_28">#REF!</definedName>
    <definedName name="BT_P3" localSheetId="11">#REF!</definedName>
    <definedName name="BT_P3" localSheetId="3">#REF!</definedName>
    <definedName name="BT_P3">#REF!</definedName>
    <definedName name="BT_P3_20" localSheetId="11">#REF!</definedName>
    <definedName name="BT_P3_20" localSheetId="3">#REF!</definedName>
    <definedName name="BT_P3_20">#REF!</definedName>
    <definedName name="BT_P3_28" localSheetId="11">#REF!</definedName>
    <definedName name="BT_P3_28" localSheetId="3">#REF!</definedName>
    <definedName name="BT_P3_28">#REF!</definedName>
    <definedName name="BT_P4" localSheetId="11">#REF!</definedName>
    <definedName name="BT_P4" localSheetId="3">#REF!</definedName>
    <definedName name="BT_P4">#REF!</definedName>
    <definedName name="BT_P4_20" localSheetId="11">#REF!</definedName>
    <definedName name="BT_P4_20" localSheetId="3">#REF!</definedName>
    <definedName name="BT_P4_20">#REF!</definedName>
    <definedName name="BT_P4_28" localSheetId="11">#REF!</definedName>
    <definedName name="BT_P4_28" localSheetId="3">#REF!</definedName>
    <definedName name="BT_P4_28">#REF!</definedName>
    <definedName name="BT_P5" localSheetId="11">#REF!</definedName>
    <definedName name="BT_P5" localSheetId="3">#REF!</definedName>
    <definedName name="BT_P5">#REF!</definedName>
    <definedName name="BT_P5_20" localSheetId="11">#REF!</definedName>
    <definedName name="BT_P5_20" localSheetId="3">#REF!</definedName>
    <definedName name="BT_P5_20">#REF!</definedName>
    <definedName name="BT_P5_28" localSheetId="11">#REF!</definedName>
    <definedName name="BT_P5_28" localSheetId="3">#REF!</definedName>
    <definedName name="BT_P5_28">#REF!</definedName>
    <definedName name="BT_P6" localSheetId="11">#REF!</definedName>
    <definedName name="BT_P6" localSheetId="3">#REF!</definedName>
    <definedName name="BT_P6">#REF!</definedName>
    <definedName name="BT_P6_20" localSheetId="11">#REF!</definedName>
    <definedName name="BT_P6_20" localSheetId="3">#REF!</definedName>
    <definedName name="BT_P6_20">#REF!</definedName>
    <definedName name="BT_P6_28" localSheetId="11">#REF!</definedName>
    <definedName name="BT_P6_28" localSheetId="3">#REF!</definedName>
    <definedName name="BT_P6_28">#REF!</definedName>
    <definedName name="BT_P7" localSheetId="11">#REF!</definedName>
    <definedName name="BT_P7" localSheetId="3">#REF!</definedName>
    <definedName name="BT_P7">#REF!</definedName>
    <definedName name="BT_P7_20" localSheetId="11">#REF!</definedName>
    <definedName name="BT_P7_20" localSheetId="3">#REF!</definedName>
    <definedName name="BT_P7_20">#REF!</definedName>
    <definedName name="BT_P7_28" localSheetId="11">#REF!</definedName>
    <definedName name="BT_P7_28" localSheetId="3">#REF!</definedName>
    <definedName name="BT_P7_28">#REF!</definedName>
    <definedName name="BT_P8" localSheetId="11">#REF!</definedName>
    <definedName name="BT_P8" localSheetId="3">#REF!</definedName>
    <definedName name="BT_P8">#REF!</definedName>
    <definedName name="BT_P8_20" localSheetId="11">#REF!</definedName>
    <definedName name="BT_P8_20" localSheetId="3">#REF!</definedName>
    <definedName name="BT_P8_20">#REF!</definedName>
    <definedName name="BT_P8_28" localSheetId="11">#REF!</definedName>
    <definedName name="BT_P8_28" localSheetId="3">#REF!</definedName>
    <definedName name="BT_P8_28">#REF!</definedName>
    <definedName name="BT_P9" localSheetId="11">#REF!</definedName>
    <definedName name="BT_P9" localSheetId="3">#REF!</definedName>
    <definedName name="BT_P9">#REF!</definedName>
    <definedName name="BT_P9_20" localSheetId="11">#REF!</definedName>
    <definedName name="BT_P9_20" localSheetId="3">#REF!</definedName>
    <definedName name="BT_P9_20">#REF!</definedName>
    <definedName name="BT_P9_28" localSheetId="11">#REF!</definedName>
    <definedName name="BT_P9_28" localSheetId="3">#REF!</definedName>
    <definedName name="BT_P9_28">#REF!</definedName>
    <definedName name="BT200_50" localSheetId="11">#REF!</definedName>
    <definedName name="BT200_50" localSheetId="3">#REF!</definedName>
    <definedName name="BT200_50">#REF!</definedName>
    <definedName name="BT200_50_20" localSheetId="11">#REF!</definedName>
    <definedName name="BT200_50_20" localSheetId="3">#REF!</definedName>
    <definedName name="BT200_50_20">#REF!</definedName>
    <definedName name="BT200_50_28" localSheetId="11">#REF!</definedName>
    <definedName name="BT200_50_28" localSheetId="3">#REF!</definedName>
    <definedName name="BT200_50_28">#REF!</definedName>
    <definedName name="bt30_" localSheetId="11">#REF!</definedName>
    <definedName name="bt30_" localSheetId="3">#REF!</definedName>
    <definedName name="bt30_">#REF!</definedName>
    <definedName name="btai" localSheetId="11">#REF!</definedName>
    <definedName name="btai" localSheetId="3">#REF!</definedName>
    <definedName name="btai">#REF!</definedName>
    <definedName name="btc20_20" localSheetId="11">#REF!</definedName>
    <definedName name="btc20_20" localSheetId="3">#REF!</definedName>
    <definedName name="btc20_20">#REF!</definedName>
    <definedName name="btc20_28" localSheetId="11">#REF!</definedName>
    <definedName name="btc20_28" localSheetId="3">#REF!</definedName>
    <definedName name="btc20_28">#REF!</definedName>
    <definedName name="btc30_20" localSheetId="11">#REF!</definedName>
    <definedName name="btc30_20" localSheetId="3">#REF!</definedName>
    <definedName name="btc30_20">#REF!</definedName>
    <definedName name="btc30_28" localSheetId="11">#REF!</definedName>
    <definedName name="btc30_28" localSheetId="3">#REF!</definedName>
    <definedName name="btc30_28">#REF!</definedName>
    <definedName name="btc35_20" localSheetId="11">#REF!</definedName>
    <definedName name="btc35_20" localSheetId="3">#REF!</definedName>
    <definedName name="btc35_20">#REF!</definedName>
    <definedName name="btc35_28" localSheetId="11">#REF!</definedName>
    <definedName name="btc35_28" localSheetId="3">#REF!</definedName>
    <definedName name="btc35_28">#REF!</definedName>
    <definedName name="btchiuaxitm300" localSheetId="11">#REF!</definedName>
    <definedName name="btchiuaxitm300" localSheetId="3">#REF!</definedName>
    <definedName name="btchiuaxitm300">#REF!</definedName>
    <definedName name="btchiuaxitm300_20" localSheetId="11">#REF!</definedName>
    <definedName name="btchiuaxitm300_20" localSheetId="3">#REF!</definedName>
    <definedName name="btchiuaxitm300_20">#REF!</definedName>
    <definedName name="btchiuaxitm300_28" localSheetId="11">#REF!</definedName>
    <definedName name="btchiuaxitm300_28" localSheetId="3">#REF!</definedName>
    <definedName name="btchiuaxitm300_28">#REF!</definedName>
    <definedName name="BTchiuaxm200" localSheetId="11">#REF!</definedName>
    <definedName name="BTchiuaxm200" localSheetId="3">#REF!</definedName>
    <definedName name="BTchiuaxm200">#REF!</definedName>
    <definedName name="BTchiuaxm200_20" localSheetId="11">#REF!</definedName>
    <definedName name="BTchiuaxm200_20" localSheetId="3">#REF!</definedName>
    <definedName name="BTchiuaxm200_20">#REF!</definedName>
    <definedName name="BTchiuaxm200_28" localSheetId="11">#REF!</definedName>
    <definedName name="BTchiuaxm200_28" localSheetId="3">#REF!</definedName>
    <definedName name="BTchiuaxm200_28">#REF!</definedName>
    <definedName name="btcocM400" localSheetId="11">#REF!</definedName>
    <definedName name="btcocM400" localSheetId="3">#REF!</definedName>
    <definedName name="btcocM400">#REF!</definedName>
    <definedName name="btcocM400_20" localSheetId="11">#REF!</definedName>
    <definedName name="btcocM400_20" localSheetId="3">#REF!</definedName>
    <definedName name="btcocM400_20">#REF!</definedName>
    <definedName name="btcocM400_28" localSheetId="11">#REF!</definedName>
    <definedName name="btcocM400_28" localSheetId="3">#REF!</definedName>
    <definedName name="btcocM400_28">#REF!</definedName>
    <definedName name="BTcot" localSheetId="11">#REF!</definedName>
    <definedName name="BTcot" localSheetId="3">#REF!</definedName>
    <definedName name="BTcot">#REF!</definedName>
    <definedName name="BTcot_20" localSheetId="11">#REF!</definedName>
    <definedName name="BTcot_20" localSheetId="3">#REF!</definedName>
    <definedName name="BTcot_20">#REF!</definedName>
    <definedName name="BTcot_28" localSheetId="11">#REF!</definedName>
    <definedName name="BTcot_28" localSheetId="3">#REF!</definedName>
    <definedName name="BTcot_28">#REF!</definedName>
    <definedName name="Btcot1" localSheetId="11">#REF!</definedName>
    <definedName name="Btcot1" localSheetId="3">#REF!</definedName>
    <definedName name="Btcot1">#REF!</definedName>
    <definedName name="Btcot1_20" localSheetId="11">#REF!</definedName>
    <definedName name="Btcot1_20" localSheetId="3">#REF!</definedName>
    <definedName name="Btcot1_20">#REF!</definedName>
    <definedName name="Btcot1_28" localSheetId="11">#REF!</definedName>
    <definedName name="Btcot1_28" localSheetId="3">#REF!</definedName>
    <definedName name="Btcot1_28">#REF!</definedName>
    <definedName name="btd" localSheetId="11">#REF!</definedName>
    <definedName name="btd" localSheetId="3">#REF!</definedName>
    <definedName name="btd">#REF!</definedName>
    <definedName name="btd_28" localSheetId="11">#REF!</definedName>
    <definedName name="btd_28" localSheetId="3">#REF!</definedName>
    <definedName name="btd_28">#REF!</definedName>
    <definedName name="btdco" localSheetId="11">#REF!</definedName>
    <definedName name="btdco" localSheetId="3">#REF!</definedName>
    <definedName name="btdco">#REF!</definedName>
    <definedName name="btdco_28" localSheetId="11">#REF!</definedName>
    <definedName name="btdco_28" localSheetId="3">#REF!</definedName>
    <definedName name="btdco_28">#REF!</definedName>
    <definedName name="btdmcau" localSheetId="11">#REF!</definedName>
    <definedName name="btdmcau" localSheetId="3">#REF!</definedName>
    <definedName name="btdmcau">#REF!</definedName>
    <definedName name="btdmcau_28" localSheetId="11">#REF!</definedName>
    <definedName name="btdmcau_28" localSheetId="3">#REF!</definedName>
    <definedName name="btdmcau_28">#REF!</definedName>
    <definedName name="btds" localSheetId="11">#REF!</definedName>
    <definedName name="btds" localSheetId="3">#REF!</definedName>
    <definedName name="btds">#REF!</definedName>
    <definedName name="btds_28" localSheetId="11">#REF!</definedName>
    <definedName name="btds_28" localSheetId="3">#REF!</definedName>
    <definedName name="btds_28">#REF!</definedName>
    <definedName name="btga70" localSheetId="11">#REF!</definedName>
    <definedName name="btga70" localSheetId="3">#REF!</definedName>
    <definedName name="btga70">#REF!</definedName>
    <definedName name="BTGACHVO" localSheetId="11">#REF!</definedName>
    <definedName name="BTGACHVO" localSheetId="3">#REF!</definedName>
    <definedName name="BTGACHVO">#REF!</definedName>
    <definedName name="BTGACHVO_20" localSheetId="11">#REF!</definedName>
    <definedName name="BTGACHVO_20" localSheetId="3">#REF!</definedName>
    <definedName name="BTGACHVO_20">#REF!</definedName>
    <definedName name="BTGACHVO_28" localSheetId="11">#REF!</definedName>
    <definedName name="BTGACHVO_28" localSheetId="3">#REF!</definedName>
    <definedName name="BTGACHVO_28">#REF!</definedName>
    <definedName name="bth" localSheetId="11">#REF!</definedName>
    <definedName name="bth" localSheetId="3">#REF!</definedName>
    <definedName name="bth">#REF!</definedName>
    <definedName name="btham" localSheetId="11">#REF!</definedName>
    <definedName name="btham" localSheetId="3">#REF!</definedName>
    <definedName name="btham">#REF!</definedName>
    <definedName name="btkn" localSheetId="11">#REF!</definedName>
    <definedName name="btkn" localSheetId="3">#REF!</definedName>
    <definedName name="btkn">#REF!</definedName>
    <definedName name="btkn_20" localSheetId="11">#REF!</definedName>
    <definedName name="btkn_20" localSheetId="3">#REF!</definedName>
    <definedName name="btkn_20">#REF!</definedName>
    <definedName name="btkn_28" localSheetId="11">#REF!</definedName>
    <definedName name="btkn_28" localSheetId="3">#REF!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#REF!</definedName>
    <definedName name="BTlotm100_20" localSheetId="11">#REF!</definedName>
    <definedName name="BTlotm100_20" localSheetId="3">#REF!</definedName>
    <definedName name="BTlotm100_20">#REF!</definedName>
    <definedName name="BTlotm100_28" localSheetId="11">#REF!</definedName>
    <definedName name="BTlotm100_28" localSheetId="3">#REF!</definedName>
    <definedName name="BTlotm100_28">#REF!</definedName>
    <definedName name="btm" localSheetId="11">#REF!</definedName>
    <definedName name="btm" localSheetId="3">#REF!</definedName>
    <definedName name="btm">#REF!</definedName>
    <definedName name="btm_20" localSheetId="11">#REF!</definedName>
    <definedName name="btm_20" localSheetId="3">#REF!</definedName>
    <definedName name="btm_20">#REF!</definedName>
    <definedName name="btm_28" localSheetId="11">#REF!</definedName>
    <definedName name="btm_28" localSheetId="3">#REF!</definedName>
    <definedName name="btm_28">#REF!</definedName>
    <definedName name="btm10_26" localSheetId="11">#REF!</definedName>
    <definedName name="btm10_26" localSheetId="3">#REF!</definedName>
    <definedName name="btm10_26">#REF!</definedName>
    <definedName name="btm10_28" localSheetId="11">#REF!</definedName>
    <definedName name="btm10_28" localSheetId="3">#REF!</definedName>
    <definedName name="btm10_28">#REF!</definedName>
    <definedName name="btm10_3">"$#REF!.$#REF!$#REF!"</definedName>
    <definedName name="btm100_20" localSheetId="11">#REF!</definedName>
    <definedName name="btm100_20" localSheetId="3">#REF!</definedName>
    <definedName name="btm100_20">#REF!</definedName>
    <definedName name="btm100_28" localSheetId="11">#REF!</definedName>
    <definedName name="btm100_28" localSheetId="3">#REF!</definedName>
    <definedName name="btm100_28">#REF!</definedName>
    <definedName name="btm200_28" localSheetId="11">#REF!</definedName>
    <definedName name="btm200_28" localSheetId="3">#REF!</definedName>
    <definedName name="btm200_28">#REF!</definedName>
    <definedName name="btM300_20" localSheetId="11">#REF!</definedName>
    <definedName name="btM300_20" localSheetId="3">#REF!</definedName>
    <definedName name="btM300_20">#REF!</definedName>
    <definedName name="btM300_28" localSheetId="11">#REF!</definedName>
    <definedName name="btM300_28" localSheetId="3">#REF!</definedName>
    <definedName name="btM300_28">#REF!</definedName>
    <definedName name="BTN_CPDD_tuoi_nhua_lot" localSheetId="11">#REF!</definedName>
    <definedName name="BTN_CPDD_tuoi_nhua_lot" localSheetId="3">#REF!</definedName>
    <definedName name="BTN_CPDD_tuoi_nhua_lot">#REF!</definedName>
    <definedName name="BTN_CPDD_tuoi_nhua_lot_20" localSheetId="11">#REF!</definedName>
    <definedName name="BTN_CPDD_tuoi_nhua_lot_20" localSheetId="3">#REF!</definedName>
    <definedName name="BTN_CPDD_tuoi_nhua_lot_20">#REF!</definedName>
    <definedName name="BTN_CPDD_tuoi_nhua_lot_28" localSheetId="11">#REF!</definedName>
    <definedName name="BTN_CPDD_tuoi_nhua_lot_28" localSheetId="3">#REF!</definedName>
    <definedName name="BTN_CPDD_tuoi_nhua_lot_28">#REF!</definedName>
    <definedName name="btong" localSheetId="11">#REF!</definedName>
    <definedName name="btong" localSheetId="3">#REF!</definedName>
    <definedName name="btong">#REF!</definedName>
    <definedName name="btong_28" localSheetId="11">#REF!</definedName>
    <definedName name="btong_28" localSheetId="3">#REF!</definedName>
    <definedName name="btong_28">#REF!</definedName>
    <definedName name="btr" localSheetId="11">#REF!</definedName>
    <definedName name="btr" localSheetId="3">#REF!</definedName>
    <definedName name="btr">#REF!</definedName>
    <definedName name="btr_20" localSheetId="11">#REF!</definedName>
    <definedName name="btr_20" localSheetId="3">#REF!</definedName>
    <definedName name="btr_20">#REF!</definedName>
    <definedName name="btr_28" localSheetId="11">#REF!</definedName>
    <definedName name="btr_28" localSheetId="3">#REF!</definedName>
    <definedName name="btr_28">#REF!</definedName>
    <definedName name="BTRAM" localSheetId="11">#REF!</definedName>
    <definedName name="BTRAM" localSheetId="3">#REF!</definedName>
    <definedName name="BTRAM">#REF!</definedName>
    <definedName name="BTRAM_20" localSheetId="11">#REF!</definedName>
    <definedName name="BTRAM_20" localSheetId="3">#REF!</definedName>
    <definedName name="BTRAM_20">#REF!</definedName>
    <definedName name="BTRAM_28" localSheetId="11">#REF!</definedName>
    <definedName name="BTRAM_28" localSheetId="3">#REF!</definedName>
    <definedName name="BTRAM_28">#REF!</definedName>
    <definedName name="Btt" localSheetId="11">#REF!</definedName>
    <definedName name="Btt" localSheetId="3">#REF!</definedName>
    <definedName name="Btt">#REF!</definedName>
    <definedName name="Btt_20" localSheetId="11">#REF!</definedName>
    <definedName name="Btt_20" localSheetId="3">#REF!</definedName>
    <definedName name="Btt_20">#REF!</definedName>
    <definedName name="Btt_28" localSheetId="11">#REF!</definedName>
    <definedName name="Btt_28" localSheetId="3">#REF!</definedName>
    <definedName name="Btt_28">#REF!</definedName>
    <definedName name="bttc" localSheetId="11">#REF!</definedName>
    <definedName name="bttc" localSheetId="3">#REF!</definedName>
    <definedName name="bttc">#REF!</definedName>
    <definedName name="bttc_28" localSheetId="11">#REF!</definedName>
    <definedName name="bttc_28" localSheetId="3">#REF!</definedName>
    <definedName name="bttc_28">#REF!</definedName>
    <definedName name="btthuongpham150" localSheetId="11">#REF!</definedName>
    <definedName name="btthuongpham150" localSheetId="3">#REF!</definedName>
    <definedName name="btthuongpham150">#REF!</definedName>
    <definedName name="btthuongpham300" localSheetId="11">#REF!</definedName>
    <definedName name="btthuongpham300" localSheetId="3">#REF!</definedName>
    <definedName name="btthuongpham300">#REF!</definedName>
    <definedName name="bu" localSheetId="11">#REF!</definedName>
    <definedName name="bu" localSheetId="3">#REF!</definedName>
    <definedName name="bu">#REF!</definedName>
    <definedName name="Bu_long">NA()</definedName>
    <definedName name="Bu_long_26" localSheetId="11">#REF!</definedName>
    <definedName name="Bu_long_26" localSheetId="3">#REF!</definedName>
    <definedName name="Bu_long_26">#REF!</definedName>
    <definedName name="Bu_long_28" localSheetId="11">#REF!</definedName>
    <definedName name="Bu_long_28" localSheetId="3">#REF!</definedName>
    <definedName name="Bu_long_28">#REF!</definedName>
    <definedName name="bua" localSheetId="11">#REF!</definedName>
    <definedName name="bua" localSheetId="3">#REF!</definedName>
    <definedName name="bua">#REF!</definedName>
    <definedName name="bua1.2" localSheetId="11">#REF!</definedName>
    <definedName name="bua1.2" localSheetId="3">#REF!</definedName>
    <definedName name="bua1.2">#REF!</definedName>
    <definedName name="bua1.2_20" localSheetId="11">#REF!</definedName>
    <definedName name="bua1.2_20" localSheetId="3">#REF!</definedName>
    <definedName name="bua1.2_20">#REF!</definedName>
    <definedName name="bua1.2_28" localSheetId="11">#REF!</definedName>
    <definedName name="bua1.2_28" localSheetId="3">#REF!</definedName>
    <definedName name="bua1.2_28">#REF!</definedName>
    <definedName name="bua1.8" localSheetId="11">#REF!</definedName>
    <definedName name="bua1.8" localSheetId="3">#REF!</definedName>
    <definedName name="bua1.8">#REF!</definedName>
    <definedName name="bua1.8_20" localSheetId="11">#REF!</definedName>
    <definedName name="bua1.8_20" localSheetId="3">#REF!</definedName>
    <definedName name="bua1.8_20">#REF!</definedName>
    <definedName name="bua1.8_28" localSheetId="11">#REF!</definedName>
    <definedName name="bua1.8_28" localSheetId="3">#REF!</definedName>
    <definedName name="bua1.8_28">#REF!</definedName>
    <definedName name="bua3.5" localSheetId="11">#REF!</definedName>
    <definedName name="bua3.5" localSheetId="3">#REF!</definedName>
    <definedName name="bua3.5">#REF!</definedName>
    <definedName name="bua3.5_20" localSheetId="11">#REF!</definedName>
    <definedName name="bua3.5_20" localSheetId="3">#REF!</definedName>
    <definedName name="bua3.5_20">#REF!</definedName>
    <definedName name="bua3.5_28" localSheetId="11">#REF!</definedName>
    <definedName name="bua3.5_28" localSheetId="3">#REF!</definedName>
    <definedName name="bua3.5_28">#REF!</definedName>
    <definedName name="buacan" localSheetId="11">#REF!</definedName>
    <definedName name="buacan" localSheetId="3">#REF!</definedName>
    <definedName name="buacan">#REF!</definedName>
    <definedName name="buacan_20" localSheetId="11">#REF!</definedName>
    <definedName name="buacan_20" localSheetId="3">#REF!</definedName>
    <definedName name="buacan_20">#REF!</definedName>
    <definedName name="buacan_28" localSheetId="11">#REF!</definedName>
    <definedName name="buacan_28" localSheetId="3">#REF!</definedName>
    <definedName name="buacan_28">#REF!</definedName>
    <definedName name="Buacan3m3KN" localSheetId="11">#REF!</definedName>
    <definedName name="Buacan3m3KN" localSheetId="3">#REF!</definedName>
    <definedName name="Buacan3m3KN">#REF!</definedName>
    <definedName name="Buacan3m3KN_20" localSheetId="11">#REF!</definedName>
    <definedName name="Buacan3m3KN_20" localSheetId="3">#REF!</definedName>
    <definedName name="Buacan3m3KN_20">#REF!</definedName>
    <definedName name="buarung" localSheetId="11">#REF!</definedName>
    <definedName name="buarung" localSheetId="3">#REF!</definedName>
    <definedName name="buarung">#REF!</definedName>
    <definedName name="buarung_20" localSheetId="11">#REF!</definedName>
    <definedName name="buarung_20" localSheetId="3">#REF!</definedName>
    <definedName name="buarung_20">#REF!</definedName>
    <definedName name="buarung_28" localSheetId="11">#REF!</definedName>
    <definedName name="buarung_28" localSheetId="3">#REF!</definedName>
    <definedName name="buarung_28">#REF!</definedName>
    <definedName name="buarung170" localSheetId="11">#REF!</definedName>
    <definedName name="buarung170" localSheetId="3">#REF!</definedName>
    <definedName name="buarung170">#REF!</definedName>
    <definedName name="buarung170_20" localSheetId="11">#REF!</definedName>
    <definedName name="buarung170_20" localSheetId="3">#REF!</definedName>
    <definedName name="buarung170_20">#REF!</definedName>
    <definedName name="buarung170_28" localSheetId="11">#REF!</definedName>
    <definedName name="buarung170_28" localSheetId="3">#REF!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#REF!</definedName>
    <definedName name="Bulongthepcoctiepdia_28" localSheetId="11">#REF!</definedName>
    <definedName name="Bulongthepcoctiepdia_28" localSheetId="3">#REF!</definedName>
    <definedName name="Bulongthepcoctiepdia_28">#REF!</definedName>
    <definedName name="Bulongthepcoctiepdia_3">"$#REF!.$B$90:$D$94"</definedName>
    <definedName name="buoc" localSheetId="11">#REF!</definedName>
    <definedName name="buoc" localSheetId="3">#REF!</definedName>
    <definedName name="buoc">#REF!</definedName>
    <definedName name="buoc_20" localSheetId="11">#REF!</definedName>
    <definedName name="buoc_20" localSheetId="3">#REF!</definedName>
    <definedName name="buoc_20">#REF!</definedName>
    <definedName name="buoc_28" localSheetId="11">#REF!</definedName>
    <definedName name="buoc_28" localSheetId="3">#REF!</definedName>
    <definedName name="buoc_28">#REF!</definedName>
    <definedName name="Bust_28">NA()</definedName>
    <definedName name="bv" localSheetId="11">#REF!</definedName>
    <definedName name="bv" localSheetId="3">#REF!</definedName>
    <definedName name="bv">#REF!</definedName>
    <definedName name="bv_20" localSheetId="11">#REF!</definedName>
    <definedName name="bv_20" localSheetId="3">#REF!</definedName>
    <definedName name="bv_20">#REF!</definedName>
    <definedName name="Bvc1_20" localSheetId="11">#REF!</definedName>
    <definedName name="Bvc1_20" localSheetId="3">#REF!</definedName>
    <definedName name="Bvc1_20">#REF!</definedName>
    <definedName name="Bvc1_28" localSheetId="11">#REF!</definedName>
    <definedName name="Bvc1_28" localSheetId="3">#REF!</definedName>
    <definedName name="Bvc1_28">#REF!</definedName>
    <definedName name="BVCISUMMARY">"$#REF!.$B$3:$N$57"</definedName>
    <definedName name="BVCISUMMARY_26" localSheetId="11">#REF!</definedName>
    <definedName name="BVCISUMMARY_26" localSheetId="3">#REF!</definedName>
    <definedName name="BVCISUMMARY_26">#REF!</definedName>
    <definedName name="BVCISUMMARY_28" localSheetId="11">#REF!</definedName>
    <definedName name="BVCISUMMARY_28" localSheetId="3">#REF!</definedName>
    <definedName name="BVCISUMMARY_28">#REF!</definedName>
    <definedName name="BVCISUMMARY_3">"$#REF!.$B$3:$N$57"</definedName>
    <definedName name="bvt" localSheetId="11">#REF!</definedName>
    <definedName name="bvt" localSheetId="3">#REF!</definedName>
    <definedName name="bvt">#REF!</definedName>
    <definedName name="bvt_20" localSheetId="11">#REF!</definedName>
    <definedName name="bvt_20" localSheetId="3">#REF!</definedName>
    <definedName name="bvt_20">#REF!</definedName>
    <definedName name="bvtb" localSheetId="11">#REF!</definedName>
    <definedName name="bvtb" localSheetId="3">#REF!</definedName>
    <definedName name="bvtb">#REF!</definedName>
    <definedName name="bvtb_20" localSheetId="11">#REF!</definedName>
    <definedName name="bvtb_20" localSheetId="3">#REF!</definedName>
    <definedName name="bvtb_20">#REF!</definedName>
    <definedName name="bvttt" localSheetId="11">#REF!</definedName>
    <definedName name="bvttt" localSheetId="3">#REF!</definedName>
    <definedName name="bvttt">#REF!</definedName>
    <definedName name="bvttt_20" localSheetId="11">#REF!</definedName>
    <definedName name="bvttt_20" localSheetId="3">#REF!</definedName>
    <definedName name="bvttt_20">#REF!</definedName>
    <definedName name="bw">NA()</definedName>
    <definedName name="bw_" localSheetId="11">#REF!</definedName>
    <definedName name="bw_" localSheetId="3">#REF!</definedName>
    <definedName name="bw_">#REF!</definedName>
    <definedName name="bw__28" localSheetId="11">#REF!</definedName>
    <definedName name="bw__28" localSheetId="3">#REF!</definedName>
    <definedName name="bw__28">#REF!</definedName>
    <definedName name="bwf" localSheetId="11">#REF!</definedName>
    <definedName name="bwf" localSheetId="3">#REF!</definedName>
    <definedName name="bwf">#REF!</definedName>
    <definedName name="bWF_" localSheetId="11">#REF!</definedName>
    <definedName name="bWF_" localSheetId="3">#REF!</definedName>
    <definedName name="bWF_">#REF!</definedName>
    <definedName name="bWF__28" localSheetId="11">#REF!</definedName>
    <definedName name="bWF__28" localSheetId="3">#REF!</definedName>
    <definedName name="bWF__28">#REF!</definedName>
    <definedName name="bwf_28" localSheetId="11">#REF!</definedName>
    <definedName name="bwf_28" localSheetId="3">#REF!</definedName>
    <definedName name="bwf_28">#REF!</definedName>
    <definedName name="bWL" localSheetId="11">#REF!</definedName>
    <definedName name="bWL" localSheetId="3">#REF!</definedName>
    <definedName name="bWL">#REF!</definedName>
    <definedName name="bWL_28" localSheetId="11">#REF!</definedName>
    <definedName name="bWL_28" localSheetId="3">#REF!</definedName>
    <definedName name="bWL_28">#REF!</definedName>
    <definedName name="bwlf" localSheetId="11">#REF!</definedName>
    <definedName name="bwlf" localSheetId="3">#REF!</definedName>
    <definedName name="bwlf">#REF!</definedName>
    <definedName name="bWLF_" localSheetId="11">#REF!</definedName>
    <definedName name="bWLF_" localSheetId="3">#REF!</definedName>
    <definedName name="bWLF_">#REF!</definedName>
    <definedName name="bWLF__28" localSheetId="11">#REF!</definedName>
    <definedName name="bWLF__28" localSheetId="3">#REF!</definedName>
    <definedName name="bWLF__28">#REF!</definedName>
    <definedName name="bwlf_28" localSheetId="11">#REF!</definedName>
    <definedName name="bwlf_28" localSheetId="3">#REF!</definedName>
    <definedName name="bwlf_28">#REF!</definedName>
    <definedName name="bx" localSheetId="11">#REF!</definedName>
    <definedName name="bx" localSheetId="3">#REF!</definedName>
    <definedName name="bx">#REF!</definedName>
    <definedName name="bx_20" localSheetId="11">#REF!</definedName>
    <definedName name="bx_20" localSheetId="3">#REF!</definedName>
    <definedName name="bx_20">#REF!</definedName>
    <definedName name="bx_28" localSheetId="11">#REF!</definedName>
    <definedName name="bx_28" localSheetId="3">#REF!</definedName>
    <definedName name="bx_28">#REF!</definedName>
    <definedName name="C.1.1..Phat_tuyen">"$#REF!.$B$4"</definedName>
    <definedName name="C.1.1..Phat_tuyen_26" localSheetId="11">#REF!</definedName>
    <definedName name="C.1.1..Phat_tuyen_26" localSheetId="3">#REF!</definedName>
    <definedName name="C.1.1..Phat_tuyen_26">#REF!</definedName>
    <definedName name="C.1.1..Phat_tuyen_28" localSheetId="11">#REF!</definedName>
    <definedName name="C.1.1..Phat_tuyen_28" localSheetId="3">#REF!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#REF!</definedName>
    <definedName name="C.1.10..VC_Thu_cong_CG_28" localSheetId="11">#REF!</definedName>
    <definedName name="C.1.10..VC_Thu_cong_CG_28" localSheetId="3">#REF!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#REF!</definedName>
    <definedName name="C.1.2..Chat_cay_thu_cong_28" localSheetId="11">#REF!</definedName>
    <definedName name="C.1.2..Chat_cay_thu_cong_28" localSheetId="3">#REF!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#REF!</definedName>
    <definedName name="C.1.3..Chat_cay_may_28" localSheetId="11">#REF!</definedName>
    <definedName name="C.1.3..Chat_cay_may_28" localSheetId="3">#REF!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#REF!</definedName>
    <definedName name="C.1.4..Dao_goc_cay_28" localSheetId="11">#REF!</definedName>
    <definedName name="C.1.4..Dao_goc_cay_28" localSheetId="3">#REF!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#REF!</definedName>
    <definedName name="C.1.5..Lam_duong_tam_28" localSheetId="11">#REF!</definedName>
    <definedName name="C.1.5..Lam_duong_tam_28" localSheetId="3">#REF!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#REF!</definedName>
    <definedName name="C.1.6..Lam_cau_tam_28" localSheetId="11">#REF!</definedName>
    <definedName name="C.1.6..Lam_cau_tam_28" localSheetId="3">#REF!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#REF!</definedName>
    <definedName name="C.1.7..Rai_da_chong_lun_28" localSheetId="11">#REF!</definedName>
    <definedName name="C.1.7..Rai_da_chong_lun_28" localSheetId="3">#REF!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#REF!</definedName>
    <definedName name="C.1.8..Lam_kho_tam_28" localSheetId="11">#REF!</definedName>
    <definedName name="C.1.8..Lam_kho_tam_28" localSheetId="3">#REF!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#REF!</definedName>
    <definedName name="C.1.8..San_mat_bang_28" localSheetId="11">#REF!</definedName>
    <definedName name="C.1.8..San_mat_bang_28" localSheetId="3">#REF!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#REF!</definedName>
    <definedName name="C.2.1..VC_Thu_cong_28" localSheetId="11">#REF!</definedName>
    <definedName name="C.2.1..VC_Thu_cong_28" localSheetId="3">#REF!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#REF!</definedName>
    <definedName name="C.2.2..VC_T_cong_CG_28" localSheetId="11">#REF!</definedName>
    <definedName name="C.2.2..VC_T_cong_CG_28" localSheetId="3">#REF!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#REF!</definedName>
    <definedName name="C.2.3..Boc_do_28" localSheetId="11">#REF!</definedName>
    <definedName name="C.2.3..Boc_do_28" localSheetId="3">#REF!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#REF!</definedName>
    <definedName name="C.3.1..Dao_dat_mong_cot_28" localSheetId="11">#REF!</definedName>
    <definedName name="C.3.1..Dao_dat_mong_cot_28" localSheetId="3">#REF!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#REF!</definedName>
    <definedName name="C.3.2..Dao_dat_de_dap_28" localSheetId="11">#REF!</definedName>
    <definedName name="C.3.2..Dao_dat_de_dap_28" localSheetId="3">#REF!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#REF!</definedName>
    <definedName name="C.3.3..Dap_dat_mong_28" localSheetId="11">#REF!</definedName>
    <definedName name="C.3.3..Dap_dat_mong_28" localSheetId="3">#REF!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#REF!</definedName>
    <definedName name="C.3.4..Dao_dap_TDia_28" localSheetId="11">#REF!</definedName>
    <definedName name="C.3.4..Dao_dap_TDia_28" localSheetId="3">#REF!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#REF!</definedName>
    <definedName name="C.3.5..Dap_bo_bao_28" localSheetId="11">#REF!</definedName>
    <definedName name="C.3.5..Dap_bo_bao_28" localSheetId="3">#REF!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#REF!</definedName>
    <definedName name="C.3.6..Bom_tat_nuoc_28" localSheetId="11">#REF!</definedName>
    <definedName name="C.3.6..Bom_tat_nuoc_28" localSheetId="3">#REF!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#REF!</definedName>
    <definedName name="C.3.7..Dao_bun_28" localSheetId="11">#REF!</definedName>
    <definedName name="C.3.7..Dao_bun_28" localSheetId="3">#REF!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#REF!</definedName>
    <definedName name="C.3.8..Dap_cat_CT_28" localSheetId="11">#REF!</definedName>
    <definedName name="C.3.8..Dap_cat_CT_28" localSheetId="3">#REF!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#REF!</definedName>
    <definedName name="C.3.9..Dao_pha_da_28" localSheetId="11">#REF!</definedName>
    <definedName name="C.3.9..Dao_pha_da_28" localSheetId="3">#REF!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#REF!</definedName>
    <definedName name="C.4.1.Cot_thep_28" localSheetId="11">#REF!</definedName>
    <definedName name="C.4.1.Cot_thep_28" localSheetId="3">#REF!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#REF!</definedName>
    <definedName name="C.4.2..Van_khuon_28" localSheetId="11">#REF!</definedName>
    <definedName name="C.4.2..Van_khuon_28" localSheetId="3">#REF!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#REF!</definedName>
    <definedName name="C.4.3..Be_tong_28" localSheetId="11">#REF!</definedName>
    <definedName name="C.4.3..Be_tong_28" localSheetId="3">#REF!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#REF!</definedName>
    <definedName name="C.4.4..Lap_BT_D.San_28" localSheetId="11">#REF!</definedName>
    <definedName name="C.4.4..Lap_BT_D.San_28" localSheetId="3">#REF!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#REF!</definedName>
    <definedName name="C.4.5..Xay_da_hoc_28" localSheetId="11">#REF!</definedName>
    <definedName name="C.4.5..Xay_da_hoc_28" localSheetId="3">#REF!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#REF!</definedName>
    <definedName name="C.4.6..Dong_coc_28" localSheetId="11">#REF!</definedName>
    <definedName name="C.4.6..Dong_coc_28" localSheetId="3">#REF!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#REF!</definedName>
    <definedName name="C.4.7..Quet_Bi_tum_28" localSheetId="11">#REF!</definedName>
    <definedName name="C.4.7..Quet_Bi_tum_28" localSheetId="3">#REF!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#REF!</definedName>
    <definedName name="C.5.1..Lap_cot_thep_28" localSheetId="11">#REF!</definedName>
    <definedName name="C.5.1..Lap_cot_thep_28" localSheetId="3">#REF!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#REF!</definedName>
    <definedName name="C.5.2..Lap_cot_BT_28" localSheetId="11">#REF!</definedName>
    <definedName name="C.5.2..Lap_cot_BT_28" localSheetId="3">#REF!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#REF!</definedName>
    <definedName name="C.5.3..Lap_dat_xa_28" localSheetId="11">#REF!</definedName>
    <definedName name="C.5.3..Lap_dat_xa_28" localSheetId="3">#REF!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#REF!</definedName>
    <definedName name="C.5.4..Lap_tiep_dia_28" localSheetId="11">#REF!</definedName>
    <definedName name="C.5.4..Lap_tiep_dia_28" localSheetId="3">#REF!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#REF!</definedName>
    <definedName name="C.5.5..Son_sat_thep_28" localSheetId="11">#REF!</definedName>
    <definedName name="C.5.5..Son_sat_thep_28" localSheetId="3">#REF!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#REF!</definedName>
    <definedName name="C.6.1..Lap_su_dung_28" localSheetId="11">#REF!</definedName>
    <definedName name="C.6.1..Lap_su_dung_28" localSheetId="3">#REF!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#REF!</definedName>
    <definedName name="C.6.2..Lap_su_CS_28" localSheetId="11">#REF!</definedName>
    <definedName name="C.6.2..Lap_su_CS_28" localSheetId="3">#REF!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#REF!</definedName>
    <definedName name="C.6.3..Su_chuoi_do_28" localSheetId="11">#REF!</definedName>
    <definedName name="C.6.3..Su_chuoi_do_28" localSheetId="3">#REF!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#REF!</definedName>
    <definedName name="C.6.4..Su_chuoi_neo_28" localSheetId="11">#REF!</definedName>
    <definedName name="C.6.4..Su_chuoi_neo_28" localSheetId="3">#REF!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#REF!</definedName>
    <definedName name="C.6.5..Lap_phu_kien_28" localSheetId="11">#REF!</definedName>
    <definedName name="C.6.5..Lap_phu_kien_28" localSheetId="3">#REF!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#REF!</definedName>
    <definedName name="C.6.6..Ep_noi_day_28" localSheetId="11">#REF!</definedName>
    <definedName name="C.6.6..Ep_noi_day_28" localSheetId="3">#REF!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#REF!</definedName>
    <definedName name="C.6.7..KD_vuot_CN_28" localSheetId="11">#REF!</definedName>
    <definedName name="C.6.7..KD_vuot_CN_28" localSheetId="3">#REF!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#REF!</definedName>
    <definedName name="C.6.8..Rai_cang_day_28" localSheetId="11">#REF!</definedName>
    <definedName name="C.6.8..Rai_cang_day_28" localSheetId="3">#REF!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#REF!</definedName>
    <definedName name="C.6.9..Cap_quang_28" localSheetId="11">#REF!</definedName>
    <definedName name="C.6.9..Cap_quang_28" localSheetId="3">#REF!</definedName>
    <definedName name="C.6.9..Cap_quang_28">#REF!</definedName>
    <definedName name="C.6.9..Cap_quang_3">"$#REF!.$B$1380"</definedName>
    <definedName name="C.nhanhP.Nam" localSheetId="11">#REF!</definedName>
    <definedName name="C.nhanhP.Nam" localSheetId="3">#REF!</definedName>
    <definedName name="C.nhanhP.Nam">#REF!</definedName>
    <definedName name="C.nhanhP.Nam_20" localSheetId="11">#REF!</definedName>
    <definedName name="C.nhanhP.Nam_20" localSheetId="3">#REF!</definedName>
    <definedName name="C.nhanhP.Nam_20">#REF!</definedName>
    <definedName name="C.nhanhP.Nam_28" localSheetId="11">#REF!</definedName>
    <definedName name="C.nhanhP.Nam_28" localSheetId="3">#REF!</definedName>
    <definedName name="C.nhanhP.Nam_28">#REF!</definedName>
    <definedName name="C.TBachLongVy" localSheetId="11">#REF!</definedName>
    <definedName name="C.TBachLongVy" localSheetId="3">#REF!</definedName>
    <definedName name="C.TBachLongVy">#REF!</definedName>
    <definedName name="C.TBomMin" localSheetId="11">#REF!</definedName>
    <definedName name="C.TBomMin" localSheetId="3">#REF!</definedName>
    <definedName name="C.TBomMin">#REF!</definedName>
    <definedName name="C.TBomMin_20" localSheetId="11">#REF!</definedName>
    <definedName name="C.TBomMin_20" localSheetId="3">#REF!</definedName>
    <definedName name="C.TBomMin_20">#REF!</definedName>
    <definedName name="C.TBomMin_28" localSheetId="11">#REF!</definedName>
    <definedName name="C.TBomMin_28" localSheetId="3">#REF!</definedName>
    <definedName name="C.TBomMin_28">#REF!</definedName>
    <definedName name="C.TDungQuÊt" localSheetId="11">#REF!</definedName>
    <definedName name="C.TDungQuÊt" localSheetId="3">#REF!</definedName>
    <definedName name="C.TDungQuÊt">#REF!</definedName>
    <definedName name="C.TLachbang" localSheetId="11">#REF!</definedName>
    <definedName name="C.TLachbang" localSheetId="3">#REF!</definedName>
    <definedName name="C.TLachbang">#REF!</definedName>
    <definedName name="c_" localSheetId="11">#REF!</definedName>
    <definedName name="c_" localSheetId="3">#REF!</definedName>
    <definedName name="c_">#REF!</definedName>
    <definedName name="c__20" localSheetId="11">#REF!</definedName>
    <definedName name="c__20" localSheetId="3">#REF!</definedName>
    <definedName name="c__20">#REF!</definedName>
    <definedName name="c__28" localSheetId="11">#REF!</definedName>
    <definedName name="c__28" localSheetId="3">#REF!</definedName>
    <definedName name="c__28">#REF!</definedName>
    <definedName name="c_1" localSheetId="11">#REF!</definedName>
    <definedName name="c_1" localSheetId="3">#REF!</definedName>
    <definedName name="c_1">#REF!</definedName>
    <definedName name="c_2" localSheetId="11">#REF!</definedName>
    <definedName name="c_2" localSheetId="3">#REF!</definedName>
    <definedName name="c_2">#REF!</definedName>
    <definedName name="c_k" localSheetId="11">#REF!</definedName>
    <definedName name="c_k" localSheetId="3">#REF!</definedName>
    <definedName name="c_k">#REF!</definedName>
    <definedName name="c_k_20" localSheetId="11">#REF!</definedName>
    <definedName name="c_k_20" localSheetId="3">#REF!</definedName>
    <definedName name="c_k_20">#REF!</definedName>
    <definedName name="c_k_28" localSheetId="11">#REF!</definedName>
    <definedName name="c_k_28" localSheetId="3">#REF!</definedName>
    <definedName name="c_k_28">#REF!</definedName>
    <definedName name="c_n" localSheetId="11">#REF!</definedName>
    <definedName name="c_n" localSheetId="3">#REF!</definedName>
    <definedName name="c_n">#REF!</definedName>
    <definedName name="c_n_20" localSheetId="11">#REF!</definedName>
    <definedName name="c_n_20" localSheetId="3">#REF!</definedName>
    <definedName name="c_n_20">#REF!</definedName>
    <definedName name="c_n_28" localSheetId="11">#REF!</definedName>
    <definedName name="c_n_28" localSheetId="3">#REF!</definedName>
    <definedName name="c_n_28">#REF!</definedName>
    <definedName name="C_ng_tr_nh" localSheetId="11">#REF!</definedName>
    <definedName name="C_ng_tr_nh" localSheetId="3">#REF!</definedName>
    <definedName name="C_ng_tr_nh">#REF!</definedName>
    <definedName name="C2.7" localSheetId="11">#REF!</definedName>
    <definedName name="C2.7" localSheetId="3">#REF!</definedName>
    <definedName name="C2.7">#REF!</definedName>
    <definedName name="C2.7_20" localSheetId="11">#REF!</definedName>
    <definedName name="C2.7_20" localSheetId="3">#REF!</definedName>
    <definedName name="C2.7_20">#REF!</definedName>
    <definedName name="C2.7_28" localSheetId="11">#REF!</definedName>
    <definedName name="C2.7_28" localSheetId="3">#REF!</definedName>
    <definedName name="C2.7_28">#REF!</definedName>
    <definedName name="C3.0" localSheetId="11">#REF!</definedName>
    <definedName name="C3.0" localSheetId="3">#REF!</definedName>
    <definedName name="C3.0">#REF!</definedName>
    <definedName name="C3.0_20" localSheetId="11">#REF!</definedName>
    <definedName name="C3.0_20" localSheetId="3">#REF!</definedName>
    <definedName name="C3.0_20">#REF!</definedName>
    <definedName name="C3.0_28" localSheetId="11">#REF!</definedName>
    <definedName name="C3.0_28" localSheetId="3">#REF!</definedName>
    <definedName name="C3.0_28">#REF!</definedName>
    <definedName name="C3.5" localSheetId="11">#REF!</definedName>
    <definedName name="C3.5" localSheetId="3">#REF!</definedName>
    <definedName name="C3.5">#REF!</definedName>
    <definedName name="C3.5_20" localSheetId="11">#REF!</definedName>
    <definedName name="C3.5_20" localSheetId="3">#REF!</definedName>
    <definedName name="C3.5_20">#REF!</definedName>
    <definedName name="C3.5_28" localSheetId="11">#REF!</definedName>
    <definedName name="C3.5_28" localSheetId="3">#REF!</definedName>
    <definedName name="C3.5_28">#REF!</definedName>
    <definedName name="C3.7" localSheetId="11">#REF!</definedName>
    <definedName name="C3.7" localSheetId="3">#REF!</definedName>
    <definedName name="C3.7">#REF!</definedName>
    <definedName name="C3.7_20" localSheetId="11">#REF!</definedName>
    <definedName name="C3.7_20" localSheetId="3">#REF!</definedName>
    <definedName name="C3.7_20">#REF!</definedName>
    <definedName name="C3.7_28" localSheetId="11">#REF!</definedName>
    <definedName name="C3.7_28" localSheetId="3">#REF!</definedName>
    <definedName name="C3.7_28">#REF!</definedName>
    <definedName name="C4.0" localSheetId="11">#REF!</definedName>
    <definedName name="C4.0" localSheetId="3">#REF!</definedName>
    <definedName name="C4.0">#REF!</definedName>
    <definedName name="C4.0_20" localSheetId="11">#REF!</definedName>
    <definedName name="C4.0_20" localSheetId="3">#REF!</definedName>
    <definedName name="C4.0_20">#REF!</definedName>
    <definedName name="C4.0_28" localSheetId="11">#REF!</definedName>
    <definedName name="C4.0_28" localSheetId="3">#REF!</definedName>
    <definedName name="C4.0_28">#REF!</definedName>
    <definedName name="ca" localSheetId="11">#REF!</definedName>
    <definedName name="ca" localSheetId="3">#REF!</definedName>
    <definedName name="ca">#REF!</definedName>
    <definedName name="CABLE2" localSheetId="11">#REF!</definedName>
    <definedName name="CABLE2" localSheetId="3">#REF!</definedName>
    <definedName name="CABLE2">#REF!</definedName>
    <definedName name="CABLE2_26" localSheetId="11">#REF!</definedName>
    <definedName name="CABLE2_26" localSheetId="3">#REF!</definedName>
    <definedName name="CABLE2_26">#REF!</definedName>
    <definedName name="CABLE2_28" localSheetId="11">#REF!</definedName>
    <definedName name="CABLE2_28" localSheetId="3">#REF!</definedName>
    <definedName name="CABLE2_28">#REF!</definedName>
    <definedName name="Cachdienchuoi">"$#REF!.$B$535:$D$561"</definedName>
    <definedName name="Cachdienchuoi_26" localSheetId="11">#REF!</definedName>
    <definedName name="Cachdienchuoi_26" localSheetId="3">#REF!</definedName>
    <definedName name="Cachdienchuoi_26">#REF!</definedName>
    <definedName name="Cachdienchuoi_28" localSheetId="11">#REF!</definedName>
    <definedName name="Cachdienchuoi_28" localSheetId="3">#REF!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#REF!</definedName>
    <definedName name="Cachdiendung_28" localSheetId="11">#REF!</definedName>
    <definedName name="Cachdiendung_28" localSheetId="3">#REF!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#REF!</definedName>
    <definedName name="Cachdienhaap_28" localSheetId="11">#REF!</definedName>
    <definedName name="Cachdienhaap_28" localSheetId="3">#REF!</definedName>
    <definedName name="Cachdienhaap_28">#REF!</definedName>
    <definedName name="Cachdienhaap_3">"$#REF!.$B$553:$D$564"</definedName>
    <definedName name="cácte" localSheetId="11">#REF!</definedName>
    <definedName name="cácte" localSheetId="3">#REF!</definedName>
    <definedName name="cácte">#REF!</definedName>
    <definedName name="cácte_20" localSheetId="11">#REF!</definedName>
    <definedName name="cácte_20" localSheetId="3">#REF!</definedName>
    <definedName name="cácte_20">#REF!</definedName>
    <definedName name="cácte_28" localSheetId="11">#REF!</definedName>
    <definedName name="cácte_28" localSheetId="3">#REF!</definedName>
    <definedName name="cácte_28">#REF!</definedName>
    <definedName name="CALC" localSheetId="11">#REF!</definedName>
    <definedName name="CALC" localSheetId="3">#REF!</definedName>
    <definedName name="CALC">#REF!</definedName>
    <definedName name="CaMay" localSheetId="11">#REF!</definedName>
    <definedName name="CaMay" localSheetId="3">#REF!</definedName>
    <definedName name="CaMay">#REF!</definedName>
    <definedName name="CaMay_20" localSheetId="11">#REF!</definedName>
    <definedName name="CaMay_20" localSheetId="3">#REF!</definedName>
    <definedName name="CaMay_20">#REF!</definedName>
    <definedName name="Can_doi" localSheetId="11">#REF!</definedName>
    <definedName name="Can_doi" localSheetId="3">#REF!</definedName>
    <definedName name="Can_doi">#REF!</definedName>
    <definedName name="Canon" localSheetId="11">#REF!</definedName>
    <definedName name="Canon" localSheetId="3">#REF!</definedName>
    <definedName name="Canon">#REF!</definedName>
    <definedName name="Canon_20" localSheetId="11">#REF!</definedName>
    <definedName name="Canon_20" localSheetId="3">#REF!</definedName>
    <definedName name="Canon_20">#REF!</definedName>
    <definedName name="Canon_28" localSheetId="11">#REF!</definedName>
    <definedName name="Canon_28" localSheetId="3">#REF!</definedName>
    <definedName name="Canon_28">#REF!</definedName>
    <definedName name="cap" localSheetId="11">#REF!</definedName>
    <definedName name="cap" localSheetId="3">#REF!</definedName>
    <definedName name="cap">#REF!</definedName>
    <definedName name="Cap_DUL_doc_B" localSheetId="11">#REF!</definedName>
    <definedName name="Cap_DUL_doc_B" localSheetId="3">#REF!</definedName>
    <definedName name="Cap_DUL_doc_B">#REF!</definedName>
    <definedName name="CAP_DUL_ngang_B" localSheetId="11">#REF!</definedName>
    <definedName name="CAP_DUL_ngang_B" localSheetId="3">#REF!</definedName>
    <definedName name="CAP_DUL_ngang_B">#REF!</definedName>
    <definedName name="cap_DUL_va_TC" localSheetId="11">#REF!</definedName>
    <definedName name="cap_DUL_va_TC" localSheetId="3">#REF!</definedName>
    <definedName name="cap_DUL_va_TC">#REF!</definedName>
    <definedName name="cap_DUL_va_TC_20" localSheetId="11">#REF!</definedName>
    <definedName name="cap_DUL_va_TC_20" localSheetId="3">#REF!</definedName>
    <definedName name="cap_DUL_va_TC_20">#REF!</definedName>
    <definedName name="cap_DUL_va_TC_28" localSheetId="11">#REF!</definedName>
    <definedName name="cap_DUL_va_TC_28" localSheetId="3">#REF!</definedName>
    <definedName name="cap_DUL_va_TC_28">#REF!</definedName>
    <definedName name="cap0.7" localSheetId="11">#REF!</definedName>
    <definedName name="cap0.7" localSheetId="3">#REF!</definedName>
    <definedName name="cap0.7">#REF!</definedName>
    <definedName name="capcdc" localSheetId="11">#REF!</definedName>
    <definedName name="capcdc" localSheetId="3">#REF!</definedName>
    <definedName name="capcdc">#REF!</definedName>
    <definedName name="capcdc_28" localSheetId="11">#REF!</definedName>
    <definedName name="capcdc_28" localSheetId="3">#REF!</definedName>
    <definedName name="capcdc_28">#REF!</definedName>
    <definedName name="CAPDAT">NA()</definedName>
    <definedName name="CAPDAT_26" localSheetId="11">#REF!</definedName>
    <definedName name="CAPDAT_26" localSheetId="3">#REF!</definedName>
    <definedName name="CAPDAT_26">#REF!</definedName>
    <definedName name="CAPDAT_28" localSheetId="11">#REF!</definedName>
    <definedName name="CAPDAT_28" localSheetId="3">#REF!</definedName>
    <definedName name="CAPDAT_28">#REF!</definedName>
    <definedName name="capdul" localSheetId="11">#REF!</definedName>
    <definedName name="capdul" localSheetId="3">#REF!</definedName>
    <definedName name="capdul">#REF!</definedName>
    <definedName name="capdul_20" localSheetId="11">#REF!</definedName>
    <definedName name="capdul_20" localSheetId="3">#REF!</definedName>
    <definedName name="capdul_20">#REF!</definedName>
    <definedName name="capdul_28" localSheetId="11">#REF!</definedName>
    <definedName name="capdul_28" localSheetId="3">#REF!</definedName>
    <definedName name="capdul_28">#REF!</definedName>
    <definedName name="capphoi" localSheetId="11">#REF!</definedName>
    <definedName name="capphoi" localSheetId="3">#REF!</definedName>
    <definedName name="capphoi">#REF!</definedName>
    <definedName name="Case_Linkw_AT_211_Fdd" localSheetId="11">#REF!</definedName>
    <definedName name="Case_Linkw_AT_211_Fdd" localSheetId="3">#REF!</definedName>
    <definedName name="Case_Linkw_AT_211_Fdd">#REF!</definedName>
    <definedName name="Case_Linkw_AT_211_Fdd_28" localSheetId="11">#REF!</definedName>
    <definedName name="Case_Linkw_AT_211_Fdd_28" localSheetId="3">#REF!</definedName>
    <definedName name="Case_Linkw_AT_211_Fdd_28">#REF!</definedName>
    <definedName name="Case_Linkw_ATX" localSheetId="11">#REF!</definedName>
    <definedName name="Case_Linkw_ATX" localSheetId="3">#REF!</definedName>
    <definedName name="Case_Linkw_ATX">#REF!</definedName>
    <definedName name="Case_Linkw_ATX_218_Fdd" localSheetId="11">#REF!</definedName>
    <definedName name="Case_Linkw_ATX_218_Fdd" localSheetId="3">#REF!</definedName>
    <definedName name="Case_Linkw_ATX_218_Fdd">#REF!</definedName>
    <definedName name="Case_Linkw_ATX_218_Fdd_28" localSheetId="11">#REF!</definedName>
    <definedName name="Case_Linkw_ATX_218_Fdd_28" localSheetId="3">#REF!</definedName>
    <definedName name="Case_Linkw_ATX_218_Fdd_28">#REF!</definedName>
    <definedName name="Case_Linkw_ATX_28" localSheetId="11">#REF!</definedName>
    <definedName name="Case_Linkw_ATX_28" localSheetId="3">#REF!</definedName>
    <definedName name="Case_Linkw_ATX_28">#REF!</definedName>
    <definedName name="casing" localSheetId="11">#REF!</definedName>
    <definedName name="casing" localSheetId="3">#REF!</definedName>
    <definedName name="casing">#REF!</definedName>
    <definedName name="casing_20" localSheetId="11">#REF!</definedName>
    <definedName name="casing_20" localSheetId="3">#REF!</definedName>
    <definedName name="casing_20">#REF!</definedName>
    <definedName name="casing_28" localSheetId="11">#REF!</definedName>
    <definedName name="casing_28" localSheetId="3">#REF!</definedName>
    <definedName name="casing_28">#REF!</definedName>
    <definedName name="Cat">"$#REF!.$K$6"</definedName>
    <definedName name="Cat_26" localSheetId="11">#REF!</definedName>
    <definedName name="Cat_26" localSheetId="3">#REF!</definedName>
    <definedName name="Cat_26">#REF!</definedName>
    <definedName name="cat_28" localSheetId="11">#REF!</definedName>
    <definedName name="cat_28" localSheetId="3">#REF!</definedName>
    <definedName name="cat_28">#REF!</definedName>
    <definedName name="Cat_3">"$#REF!.$K$6"</definedName>
    <definedName name="catcap" localSheetId="11">#REF!</definedName>
    <definedName name="catcap" localSheetId="3">#REF!</definedName>
    <definedName name="catcap">#REF!</definedName>
    <definedName name="catcap_20" localSheetId="11">#REF!</definedName>
    <definedName name="catcap_20" localSheetId="3">#REF!</definedName>
    <definedName name="catcap_20">#REF!</definedName>
    <definedName name="catcap_28" localSheetId="11">#REF!</definedName>
    <definedName name="catcap_28" localSheetId="3">#REF!</definedName>
    <definedName name="catcap_28">#REF!</definedName>
    <definedName name="catcap10kw" localSheetId="11">#REF!</definedName>
    <definedName name="catcap10kw" localSheetId="3">#REF!</definedName>
    <definedName name="catcap10kw">#REF!</definedName>
    <definedName name="catcap10kw_20" localSheetId="11">#REF!</definedName>
    <definedName name="catcap10kw_20" localSheetId="3">#REF!</definedName>
    <definedName name="catcap10kw_20">#REF!</definedName>
    <definedName name="catdap" localSheetId="11">#REF!</definedName>
    <definedName name="catdap" localSheetId="3">#REF!</definedName>
    <definedName name="catdap">#REF!</definedName>
    <definedName name="catdap_20" localSheetId="11">#REF!</definedName>
    <definedName name="catdap_20" localSheetId="3">#REF!</definedName>
    <definedName name="catdap_20">#REF!</definedName>
    <definedName name="catdap_28" localSheetId="11">#REF!</definedName>
    <definedName name="catdap_28" localSheetId="3">#REF!</definedName>
    <definedName name="catdap_28">#REF!</definedName>
    <definedName name="Category_All">"$#REF!.$B$524:$O$558"</definedName>
    <definedName name="Category_All_26" localSheetId="11">#REF!</definedName>
    <definedName name="Category_All_26" localSheetId="3">#REF!</definedName>
    <definedName name="Category_All_26">#REF!</definedName>
    <definedName name="Category_All_28" localSheetId="11">#REF!</definedName>
    <definedName name="Category_All_28" localSheetId="3">#REF!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#REF!</definedName>
    <definedName name="catm_20" localSheetId="11">#REF!</definedName>
    <definedName name="catm_20" localSheetId="3">#REF!</definedName>
    <definedName name="catm_20">#REF!</definedName>
    <definedName name="catm_28" localSheetId="11">#REF!</definedName>
    <definedName name="catm_28" localSheetId="3">#REF!</definedName>
    <definedName name="catm_28">#REF!</definedName>
    <definedName name="catn" localSheetId="11">#REF!</definedName>
    <definedName name="catn" localSheetId="3">#REF!</definedName>
    <definedName name="catn">#REF!</definedName>
    <definedName name="catn_20" localSheetId="11">#REF!</definedName>
    <definedName name="catn_20" localSheetId="3">#REF!</definedName>
    <definedName name="catn_20">#REF!</definedName>
    <definedName name="catn_28" localSheetId="11">#REF!</definedName>
    <definedName name="catn_28" localSheetId="3">#REF!</definedName>
    <definedName name="catn_28">#REF!</definedName>
    <definedName name="catong" localSheetId="11">#REF!</definedName>
    <definedName name="catong" localSheetId="3">#REF!</definedName>
    <definedName name="catong">#REF!</definedName>
    <definedName name="catong_20" localSheetId="11">#REF!</definedName>
    <definedName name="catong_20" localSheetId="3">#REF!</definedName>
    <definedName name="catong_20">#REF!</definedName>
    <definedName name="catong_28" localSheetId="11">#REF!</definedName>
    <definedName name="catong_28" localSheetId="3">#REF!</definedName>
    <definedName name="catong_28">#REF!</definedName>
    <definedName name="catong5kw" localSheetId="11">#REF!</definedName>
    <definedName name="catong5kw" localSheetId="3">#REF!</definedName>
    <definedName name="catong5kw">#REF!</definedName>
    <definedName name="catong5kw_20" localSheetId="11">#REF!</definedName>
    <definedName name="catong5kw_20" localSheetId="3">#REF!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#REF!</definedName>
    <definedName name="catthep_20" localSheetId="11">#REF!</definedName>
    <definedName name="catthep_20" localSheetId="3">#REF!</definedName>
    <definedName name="catthep_20">#REF!</definedName>
    <definedName name="catthep_28" localSheetId="11">#REF!</definedName>
    <definedName name="catthep_28" localSheetId="3">#REF!</definedName>
    <definedName name="catthep_28">#REF!</definedName>
    <definedName name="catthep2.8kw" localSheetId="11">#REF!</definedName>
    <definedName name="catthep2.8kw" localSheetId="3">#REF!</definedName>
    <definedName name="catthep2.8kw">#REF!</definedName>
    <definedName name="catthep2.8kw_20" localSheetId="11">#REF!</definedName>
    <definedName name="catthep2.8kw_20" localSheetId="3">#REF!</definedName>
    <definedName name="catthep2.8kw_20">#REF!</definedName>
    <definedName name="catuon" localSheetId="11">#REF!</definedName>
    <definedName name="catuon" localSheetId="3">#REF!</definedName>
    <definedName name="catuon">#REF!</definedName>
    <definedName name="catuon_20" localSheetId="11">#REF!</definedName>
    <definedName name="catuon_20" localSheetId="3">#REF!</definedName>
    <definedName name="catuon_20">#REF!</definedName>
    <definedName name="catuon_28" localSheetId="11">#REF!</definedName>
    <definedName name="catuon_28" localSheetId="3">#REF!</definedName>
    <definedName name="catuon_28">#REF!</definedName>
    <definedName name="catvang">"$#REF!.$K$6"</definedName>
    <definedName name="catvang_26" localSheetId="11">#REF!</definedName>
    <definedName name="catvang_26" localSheetId="3">#REF!</definedName>
    <definedName name="catvang_26">#REF!</definedName>
    <definedName name="catvang_28" localSheetId="11">#REF!</definedName>
    <definedName name="catvang_28" localSheetId="3">#REF!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#REF!</definedName>
    <definedName name="CatVang_HamYen_28" localSheetId="11">#REF!</definedName>
    <definedName name="CatVang_HamYen_28" localSheetId="3">#REF!</definedName>
    <definedName name="CatVang_HamYen_28">#REF!</definedName>
    <definedName name="CatVang_HamYen_3">NA()</definedName>
    <definedName name="cau" localSheetId="11">#REF!</definedName>
    <definedName name="cau" localSheetId="3">#REF!</definedName>
    <definedName name="cau">#REF!</definedName>
    <definedName name="cau_20" localSheetId="11">#REF!</definedName>
    <definedName name="cau_20" localSheetId="3">#REF!</definedName>
    <definedName name="cau_20">#REF!</definedName>
    <definedName name="cau_nho" localSheetId="11">#REF!</definedName>
    <definedName name="cau_nho" localSheetId="3">#REF!</definedName>
    <definedName name="cau_nho">#REF!</definedName>
    <definedName name="cau_nho_20" localSheetId="11">#REF!</definedName>
    <definedName name="cau_nho_20" localSheetId="3">#REF!</definedName>
    <definedName name="cau_nho_20">#REF!</definedName>
    <definedName name="cau_nho_28" localSheetId="11">#REF!</definedName>
    <definedName name="cau_nho_28" localSheetId="3">#REF!</definedName>
    <definedName name="cau_nho_28">#REF!</definedName>
    <definedName name="cau10_20" localSheetId="11">#REF!</definedName>
    <definedName name="cau10_20" localSheetId="3">#REF!</definedName>
    <definedName name="cau10_20">#REF!</definedName>
    <definedName name="cau10_28" localSheetId="11">#REF!</definedName>
    <definedName name="cau10_28" localSheetId="3">#REF!</definedName>
    <definedName name="cau10_28">#REF!</definedName>
    <definedName name="cau16_20" localSheetId="11">#REF!</definedName>
    <definedName name="cau16_20" localSheetId="3">#REF!</definedName>
    <definedName name="cau16_20">#REF!</definedName>
    <definedName name="cau16_28" localSheetId="11">#REF!</definedName>
    <definedName name="cau16_28" localSheetId="3">#REF!</definedName>
    <definedName name="cau16_28">#REF!</definedName>
    <definedName name="cau25_20" localSheetId="11">#REF!</definedName>
    <definedName name="cau25_20" localSheetId="3">#REF!</definedName>
    <definedName name="cau25_20">#REF!</definedName>
    <definedName name="cau25_28" localSheetId="11">#REF!</definedName>
    <definedName name="cau25_28" localSheetId="3">#REF!</definedName>
    <definedName name="cau25_28">#REF!</definedName>
    <definedName name="cau40_20" localSheetId="11">#REF!</definedName>
    <definedName name="cau40_20" localSheetId="3">#REF!</definedName>
    <definedName name="cau40_20">#REF!</definedName>
    <definedName name="cau40_28" localSheetId="11">#REF!</definedName>
    <definedName name="cau40_28" localSheetId="3">#REF!</definedName>
    <definedName name="cau40_28">#REF!</definedName>
    <definedName name="cau40moi" localSheetId="11">#REF!</definedName>
    <definedName name="cau40moi" localSheetId="3">#REF!</definedName>
    <definedName name="cau40moi">#REF!</definedName>
    <definedName name="cau50_20" localSheetId="11">#REF!</definedName>
    <definedName name="cau50_20" localSheetId="3">#REF!</definedName>
    <definedName name="cau50_20">#REF!</definedName>
    <definedName name="cau50_28" localSheetId="11">#REF!</definedName>
    <definedName name="cau50_28" localSheetId="3">#REF!</definedName>
    <definedName name="cau50_28">#REF!</definedName>
    <definedName name="cau60_20" localSheetId="11">#REF!</definedName>
    <definedName name="cau60_20" localSheetId="3">#REF!</definedName>
    <definedName name="cau60_20">#REF!</definedName>
    <definedName name="cau60_28" localSheetId="11">#REF!</definedName>
    <definedName name="cau60_28" localSheetId="3">#REF!</definedName>
    <definedName name="cau60_28">#REF!</definedName>
    <definedName name="cau63_20" localSheetId="11">#REF!</definedName>
    <definedName name="cau63_20" localSheetId="3">#REF!</definedName>
    <definedName name="cau63_20">#REF!</definedName>
    <definedName name="cau63_28" localSheetId="11">#REF!</definedName>
    <definedName name="cau63_28" localSheetId="3">#REF!</definedName>
    <definedName name="cau63_28">#REF!</definedName>
    <definedName name="cau7_20" localSheetId="11">#REF!</definedName>
    <definedName name="cau7_20" localSheetId="3">#REF!</definedName>
    <definedName name="cau7_20">#REF!</definedName>
    <definedName name="cau7_28" localSheetId="11">#REF!</definedName>
    <definedName name="cau7_28" localSheetId="3">#REF!</definedName>
    <definedName name="cau7_28">#REF!</definedName>
    <definedName name="Caudao" localSheetId="11">#REF!</definedName>
    <definedName name="Caudao" localSheetId="3">#REF!</definedName>
    <definedName name="Caudao">#REF!</definedName>
    <definedName name="Caudao_20" localSheetId="11">#REF!</definedName>
    <definedName name="Caudao_20" localSheetId="3">#REF!</definedName>
    <definedName name="Caudao_20">#REF!</definedName>
    <definedName name="Caudao_28" localSheetId="11">#REF!</definedName>
    <definedName name="Caudao_28" localSheetId="3">#REF!</definedName>
    <definedName name="Caudao_28">#REF!</definedName>
    <definedName name="cauhoi10T" localSheetId="11">#REF!</definedName>
    <definedName name="cauhoi10T" localSheetId="3">#REF!</definedName>
    <definedName name="cauhoi10T">#REF!</definedName>
    <definedName name="cauhoi10T_20" localSheetId="11">#REF!</definedName>
    <definedName name="cauhoi10T_20" localSheetId="3">#REF!</definedName>
    <definedName name="cauhoi10T_20">#REF!</definedName>
    <definedName name="cauhoi16T" localSheetId="11">#REF!</definedName>
    <definedName name="cauhoi16T" localSheetId="3">#REF!</definedName>
    <definedName name="cauhoi16T">#REF!</definedName>
    <definedName name="cauhoi16T_20" localSheetId="11">#REF!</definedName>
    <definedName name="cauhoi16T_20" localSheetId="3">#REF!</definedName>
    <definedName name="cauhoi16T_20">#REF!</definedName>
    <definedName name="cauhoi25T" localSheetId="11">#REF!</definedName>
    <definedName name="cauhoi25T" localSheetId="3">#REF!</definedName>
    <definedName name="cauhoi25T">#REF!</definedName>
    <definedName name="cauhoi25T_20" localSheetId="11">#REF!</definedName>
    <definedName name="cauhoi25T_20" localSheetId="3">#REF!</definedName>
    <definedName name="cauhoi25T_20">#REF!</definedName>
    <definedName name="cauhoi5T" localSheetId="11">#REF!</definedName>
    <definedName name="cauhoi5T" localSheetId="3">#REF!</definedName>
    <definedName name="cauhoi5T">#REF!</definedName>
    <definedName name="cauhoi5T_20" localSheetId="11">#REF!</definedName>
    <definedName name="cauhoi5T_20" localSheetId="3">#REF!</definedName>
    <definedName name="cauhoi5T_20">#REF!</definedName>
    <definedName name="caulop10" localSheetId="11">#REF!</definedName>
    <definedName name="caulop10" localSheetId="3">#REF!</definedName>
    <definedName name="caulop10">#REF!</definedName>
    <definedName name="Caunho" localSheetId="11">#REF!</definedName>
    <definedName name="Caunho" localSheetId="3">#REF!</definedName>
    <definedName name="Caunho">#REF!</definedName>
    <definedName name="Caunho_20" localSheetId="11">#REF!</definedName>
    <definedName name="Caunho_20" localSheetId="3">#REF!</definedName>
    <definedName name="Caunho_20">#REF!</definedName>
    <definedName name="Caunho_28" localSheetId="11">#REF!</definedName>
    <definedName name="Caunho_28" localSheetId="3">#REF!</definedName>
    <definedName name="Caunho_28">#REF!</definedName>
    <definedName name="caunoi30" localSheetId="11">#REF!</definedName>
    <definedName name="caunoi30" localSheetId="3">#REF!</definedName>
    <definedName name="caunoi30">#REF!</definedName>
    <definedName name="caunoi30_20" localSheetId="11">#REF!</definedName>
    <definedName name="caunoi30_20" localSheetId="3">#REF!</definedName>
    <definedName name="caunoi30_20">#REF!</definedName>
    <definedName name="caunoi30_28" localSheetId="11">#REF!</definedName>
    <definedName name="caunoi30_28" localSheetId="3">#REF!</definedName>
    <definedName name="caunoi30_28">#REF!</definedName>
    <definedName name="cauxich25T" localSheetId="11">#REF!</definedName>
    <definedName name="cauxich25T" localSheetId="3">#REF!</definedName>
    <definedName name="cauxich25T">#REF!</definedName>
    <definedName name="cauxich25T_20" localSheetId="11">#REF!</definedName>
    <definedName name="cauxich25T_20" localSheetId="3">#REF!</definedName>
    <definedName name="cauxich25T_20">#REF!</definedName>
    <definedName name="cay" localSheetId="11">#REF!</definedName>
    <definedName name="cay" localSheetId="3">#REF!</definedName>
    <definedName name="cay">#REF!</definedName>
    <definedName name="cay_28" localSheetId="11">#REF!</definedName>
    <definedName name="cay_28" localSheetId="3">#REF!</definedName>
    <definedName name="cay_28">#REF!</definedName>
    <definedName name="cayxoi108" localSheetId="11">#REF!</definedName>
    <definedName name="cayxoi108" localSheetId="3">#REF!</definedName>
    <definedName name="cayxoi108">#REF!</definedName>
    <definedName name="cayxoi108_20" localSheetId="11">#REF!</definedName>
    <definedName name="cayxoi108_20" localSheetId="3">#REF!</definedName>
    <definedName name="cayxoi108_20">#REF!</definedName>
    <definedName name="cayxoi108_28" localSheetId="11">#REF!</definedName>
    <definedName name="cayxoi108_28" localSheetId="3">#REF!</definedName>
    <definedName name="cayxoi108_28">#REF!</definedName>
    <definedName name="cayxoi108cv" localSheetId="11">#REF!</definedName>
    <definedName name="cayxoi108cv" localSheetId="3">#REF!</definedName>
    <definedName name="cayxoi108cv">#REF!</definedName>
    <definedName name="cayxoi108cv_20" localSheetId="11">#REF!</definedName>
    <definedName name="cayxoi108cv_20" localSheetId="3">#REF!</definedName>
    <definedName name="cayxoi108cv_20">#REF!</definedName>
    <definedName name="cayxoi110" localSheetId="11">#REF!</definedName>
    <definedName name="cayxoi110" localSheetId="3">#REF!</definedName>
    <definedName name="cayxoi110">#REF!</definedName>
    <definedName name="cayxoi110_20" localSheetId="11">#REF!</definedName>
    <definedName name="cayxoi110_20" localSheetId="3">#REF!</definedName>
    <definedName name="cayxoi110_20">#REF!</definedName>
    <definedName name="cayxoi110_28" localSheetId="11">#REF!</definedName>
    <definedName name="cayxoi110_28" localSheetId="3">#REF!</definedName>
    <definedName name="cayxoi110_28">#REF!</definedName>
    <definedName name="cayxoi75" localSheetId="11">#REF!</definedName>
    <definedName name="cayxoi75" localSheetId="3">#REF!</definedName>
    <definedName name="cayxoi75">#REF!</definedName>
    <definedName name="cayxoi75_20" localSheetId="11">#REF!</definedName>
    <definedName name="cayxoi75_20" localSheetId="3">#REF!</definedName>
    <definedName name="cayxoi75_20">#REF!</definedName>
    <definedName name="cayxoi75_28" localSheetId="11">#REF!</definedName>
    <definedName name="cayxoi75_28" localSheetId="3">#REF!</definedName>
    <definedName name="cayxoi75_28">#REF!</definedName>
    <definedName name="Cb" localSheetId="11">#REF!</definedName>
    <definedName name="Cb" localSheetId="3">#REF!</definedName>
    <definedName name="Cb">#REF!</definedName>
    <definedName name="Cb_20" localSheetId="11">#REF!</definedName>
    <definedName name="Cb_20" localSheetId="3">#REF!</definedName>
    <definedName name="Cb_20">#REF!</definedName>
    <definedName name="Cb_28" localSheetId="11">#REF!</definedName>
    <definedName name="Cb_28" localSheetId="3">#REF!</definedName>
    <definedName name="Cb_28">#REF!</definedName>
    <definedName name="CBE100M" localSheetId="11">#REF!</definedName>
    <definedName name="CBE100M" localSheetId="3">#REF!</definedName>
    <definedName name="CBE100M">#REF!</definedName>
    <definedName name="CBE100M_28" localSheetId="11">#REF!</definedName>
    <definedName name="CBE100M_28" localSheetId="3">#REF!</definedName>
    <definedName name="CBE100M_28">#REF!</definedName>
    <definedName name="CBE150M" localSheetId="11">#REF!</definedName>
    <definedName name="CBE150M" localSheetId="3">#REF!</definedName>
    <definedName name="CBE150M">#REF!</definedName>
    <definedName name="CBE150M_28" localSheetId="11">#REF!</definedName>
    <definedName name="CBE150M_28" localSheetId="3">#REF!</definedName>
    <definedName name="CBE150M_28">#REF!</definedName>
    <definedName name="CBE200M" localSheetId="11">#REF!</definedName>
    <definedName name="CBE200M" localSheetId="3">#REF!</definedName>
    <definedName name="CBE200M">#REF!</definedName>
    <definedName name="CBE200M_28" localSheetId="11">#REF!</definedName>
    <definedName name="CBE200M_28" localSheetId="3">#REF!</definedName>
    <definedName name="CBE200M_28">#REF!</definedName>
    <definedName name="CBE50M" localSheetId="11">#REF!</definedName>
    <definedName name="CBE50M" localSheetId="3">#REF!</definedName>
    <definedName name="CBE50M">#REF!</definedName>
    <definedName name="CBE50M_20" localSheetId="11">#REF!</definedName>
    <definedName name="CBE50M_20" localSheetId="3">#REF!</definedName>
    <definedName name="CBE50M_20">#REF!</definedName>
    <definedName name="CBE50M_28" localSheetId="11">#REF!</definedName>
    <definedName name="CBE50M_28" localSheetId="3">#REF!</definedName>
    <definedName name="CBE50M_28">#REF!</definedName>
    <definedName name="CC" localSheetId="11">#REF!</definedName>
    <definedName name="CC" localSheetId="3">#REF!</definedName>
    <definedName name="CC">#REF!</definedName>
    <definedName name="CC.M14.1" localSheetId="11">#REF!</definedName>
    <definedName name="CC.M14.1" localSheetId="3">#REF!</definedName>
    <definedName name="CC.M14.1">#REF!</definedName>
    <definedName name="CC.M14.1_28" localSheetId="11">#REF!</definedName>
    <definedName name="CC.M14.1_28" localSheetId="3">#REF!</definedName>
    <definedName name="CC.M14.1_28">#REF!</definedName>
    <definedName name="CC.M14.2" localSheetId="11">#REF!</definedName>
    <definedName name="CC.M14.2" localSheetId="3">#REF!</definedName>
    <definedName name="CC.M14.2">#REF!</definedName>
    <definedName name="CC.M14.2_28" localSheetId="11">#REF!</definedName>
    <definedName name="CC.M14.2_28" localSheetId="3">#REF!</definedName>
    <definedName name="CC.M14.2_28">#REF!</definedName>
    <definedName name="CC.MTCat" localSheetId="11">#REF!</definedName>
    <definedName name="CC.MTCat" localSheetId="3">#REF!</definedName>
    <definedName name="CC.MTCat">#REF!</definedName>
    <definedName name="CC.MTCat_28" localSheetId="11">#REF!</definedName>
    <definedName name="CC.MTCat_28" localSheetId="3">#REF!</definedName>
    <definedName name="CC.MTCat_28">#REF!</definedName>
    <definedName name="cc_" localSheetId="11">#REF!</definedName>
    <definedName name="cc_" localSheetId="3">#REF!</definedName>
    <definedName name="cc_">#REF!</definedName>
    <definedName name="cc__28" localSheetId="11">#REF!</definedName>
    <definedName name="cc__28" localSheetId="3">#REF!</definedName>
    <definedName name="cc__28">#REF!</definedName>
    <definedName name="CC_20" localSheetId="11">#REF!</definedName>
    <definedName name="CC_20" localSheetId="3">#REF!</definedName>
    <definedName name="CC_20">#REF!</definedName>
    <definedName name="CC_28" localSheetId="11">#REF!</definedName>
    <definedName name="CC_28" localSheetId="3">#REF!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#REF!</definedName>
    <definedName name="cccl2_20" localSheetId="11">#REF!</definedName>
    <definedName name="cccl2_20" localSheetId="3">#REF!</definedName>
    <definedName name="cccl2_20">#REF!</definedName>
    <definedName name="cccl2_28" localSheetId="11">#REF!</definedName>
    <definedName name="cccl2_28" localSheetId="3">#REF!</definedName>
    <definedName name="cccl2_28">#REF!</definedName>
    <definedName name="ccl1_20" localSheetId="11">#REF!</definedName>
    <definedName name="ccl1_20" localSheetId="3">#REF!</definedName>
    <definedName name="ccl1_20">#REF!</definedName>
    <definedName name="ccl1_28" localSheetId="11">#REF!</definedName>
    <definedName name="ccl1_28" localSheetId="3">#REF!</definedName>
    <definedName name="ccl1_28">#REF!</definedName>
    <definedName name="ccl2_20" localSheetId="11">#REF!</definedName>
    <definedName name="ccl2_20" localSheetId="3">#REF!</definedName>
    <definedName name="ccl2_20">#REF!</definedName>
    <definedName name="ccl2_28" localSheetId="11">#REF!</definedName>
    <definedName name="ccl2_28" localSheetId="3">#REF!</definedName>
    <definedName name="ccl2_28">#REF!</definedName>
    <definedName name="CÇn_cÈu_10_T" localSheetId="11">#REF!</definedName>
    <definedName name="CÇn_cÈu_10_T" localSheetId="3">#REF!</definedName>
    <definedName name="CÇn_cÈu_10_T">#REF!</definedName>
    <definedName name="CCNK" localSheetId="11">#REF!</definedName>
    <definedName name="CCNK" localSheetId="3">#REF!</definedName>
    <definedName name="CCNK">#REF!</definedName>
    <definedName name="CCS">"$#REF!.$#REF!$#REF!:$#REF!$#REF!"</definedName>
    <definedName name="CCS_26" localSheetId="11">#REF!</definedName>
    <definedName name="CCS_26" localSheetId="3">#REF!</definedName>
    <definedName name="CCS_26">#REF!</definedName>
    <definedName name="CCS_28" localSheetId="11">#REF!</definedName>
    <definedName name="CCS_28" localSheetId="3">#REF!</definedName>
    <definedName name="CCS_28">#REF!</definedName>
    <definedName name="CCS_3">"$#REF!.$#REF!$#REF!:$#REF!$#REF!"</definedName>
    <definedName name="cd" localSheetId="11">#REF!</definedName>
    <definedName name="cd" localSheetId="3">#REF!</definedName>
    <definedName name="cd">#REF!</definedName>
    <definedName name="cd_20" localSheetId="11">#REF!</definedName>
    <definedName name="cd_20" localSheetId="3">#REF!</definedName>
    <definedName name="cd_20">#REF!</definedName>
    <definedName name="cd_28" localSheetId="11">#REF!</definedName>
    <definedName name="cd_28" localSheetId="3">#REF!</definedName>
    <definedName name="cd_28">#REF!</definedName>
    <definedName name="CDAY" localSheetId="11">#REF!</definedName>
    <definedName name="CDAY" localSheetId="3">#REF!</definedName>
    <definedName name="CDAY">#REF!</definedName>
    <definedName name="CDAY_20" localSheetId="11">#REF!</definedName>
    <definedName name="CDAY_20" localSheetId="3">#REF!</definedName>
    <definedName name="CDAY_20">#REF!</definedName>
    <definedName name="CDAY_28" localSheetId="11">#REF!</definedName>
    <definedName name="CDAY_28" localSheetId="3">#REF!</definedName>
    <definedName name="CDAY_28">#REF!</definedName>
    <definedName name="CDBT" localSheetId="11">#REF!</definedName>
    <definedName name="CDBT" localSheetId="3">#REF!</definedName>
    <definedName name="CDBT">#REF!</definedName>
    <definedName name="CDBT_20" localSheetId="11">#REF!</definedName>
    <definedName name="CDBT_20" localSheetId="3">#REF!</definedName>
    <definedName name="CDBT_20">#REF!</definedName>
    <definedName name="cdc" localSheetId="11">#REF!*1000+1030-100</definedName>
    <definedName name="cdc" localSheetId="3">#REF!*1000+1030-100</definedName>
    <definedName name="cdc">#REF!*1000+1030-100</definedName>
    <definedName name="CDCK" localSheetId="11">#REF!</definedName>
    <definedName name="CDCK" localSheetId="3">#REF!</definedName>
    <definedName name="CDCK">#REF!</definedName>
    <definedName name="CDCK_20" localSheetId="11">#REF!</definedName>
    <definedName name="CDCK_20" localSheetId="3">#REF!</definedName>
    <definedName name="CDCK_20">#REF!</definedName>
    <definedName name="CDCN" localSheetId="11">#REF!</definedName>
    <definedName name="CDCN" localSheetId="3">#REF!</definedName>
    <definedName name="CDCN">#REF!</definedName>
    <definedName name="CDCN_20" localSheetId="11">#REF!</definedName>
    <definedName name="CDCN_20" localSheetId="3">#REF!</definedName>
    <definedName name="CDCN_20">#REF!</definedName>
    <definedName name="CDCU" localSheetId="11">#REF!</definedName>
    <definedName name="CDCU" localSheetId="3">#REF!</definedName>
    <definedName name="CDCU">#REF!</definedName>
    <definedName name="CDCU_20" localSheetId="11">#REF!</definedName>
    <definedName name="CDCU_20" localSheetId="3">#REF!</definedName>
    <definedName name="CDCU_20">#REF!</definedName>
    <definedName name="CDD">"$#REF!.$#REF!$#REF!:$#REF!$#REF!"</definedName>
    <definedName name="CDD_26" localSheetId="11">#REF!</definedName>
    <definedName name="CDD_26" localSheetId="3">#REF!</definedName>
    <definedName name="CDD_26">#REF!</definedName>
    <definedName name="CDD_28" localSheetId="11">#REF!</definedName>
    <definedName name="CDD_28" localSheetId="3">#REF!</definedName>
    <definedName name="CDD_28">#REF!</definedName>
    <definedName name="CDD_3">"$#REF!.$#REF!$#REF!:$#REF!$#REF!"</definedName>
    <definedName name="CDDB" localSheetId="11">#REF!</definedName>
    <definedName name="CDDB" localSheetId="3">#REF!</definedName>
    <definedName name="CDDB">#REF!</definedName>
    <definedName name="CDDD">NA()</definedName>
    <definedName name="CDDD_26" localSheetId="11">#REF!</definedName>
    <definedName name="CDDD_26" localSheetId="3">#REF!</definedName>
    <definedName name="CDDD_26">#REF!</definedName>
    <definedName name="CDDD_28" localSheetId="11">#REF!</definedName>
    <definedName name="CDDD_28" localSheetId="3">#REF!</definedName>
    <definedName name="CDDD_28">#REF!</definedName>
    <definedName name="cddd1p" localSheetId="11">#REF!</definedName>
    <definedName name="cddd1p" localSheetId="3">#REF!</definedName>
    <definedName name="cddd1p">#REF!</definedName>
    <definedName name="cddd1p_26" localSheetId="11">#REF!</definedName>
    <definedName name="cddd1p_26" localSheetId="3">#REF!</definedName>
    <definedName name="cddd1p_26">#REF!</definedName>
    <definedName name="cddd1p_28" localSheetId="11">#REF!</definedName>
    <definedName name="cddd1p_28" localSheetId="3">#REF!</definedName>
    <definedName name="cddd1p_28">#REF!</definedName>
    <definedName name="CDDD1PHA" localSheetId="11">#REF!</definedName>
    <definedName name="CDDD1PHA" localSheetId="3">#REF!</definedName>
    <definedName name="CDDD1PHA">#REF!</definedName>
    <definedName name="CDDD1PHA_20" localSheetId="11">#REF!</definedName>
    <definedName name="CDDD1PHA_20" localSheetId="3">#REF!</definedName>
    <definedName name="CDDD1PHA_20">#REF!</definedName>
    <definedName name="CDDD1PHA_28" localSheetId="11">#REF!</definedName>
    <definedName name="CDDD1PHA_28" localSheetId="3">#REF!</definedName>
    <definedName name="CDDD1PHA_28">#REF!</definedName>
    <definedName name="cddd3p" localSheetId="11">#REF!</definedName>
    <definedName name="cddd3p" localSheetId="3">#REF!</definedName>
    <definedName name="cddd3p">#REF!</definedName>
    <definedName name="cddd3p_26" localSheetId="11">#REF!</definedName>
    <definedName name="cddd3p_26" localSheetId="3">#REF!</definedName>
    <definedName name="cddd3p_26">#REF!</definedName>
    <definedName name="cddd3p_28" localSheetId="11">#REF!</definedName>
    <definedName name="cddd3p_28" localSheetId="3">#REF!</definedName>
    <definedName name="cddd3p_28">#REF!</definedName>
    <definedName name="CDDD3PHA" localSheetId="11">#REF!</definedName>
    <definedName name="CDDD3PHA" localSheetId="3">#REF!</definedName>
    <definedName name="CDDD3PHA">#REF!</definedName>
    <definedName name="CDDD3PHA_20" localSheetId="11">#REF!</definedName>
    <definedName name="CDDD3PHA_20" localSheetId="3">#REF!</definedName>
    <definedName name="CDDD3PHA_20">#REF!</definedName>
    <definedName name="CDDD3PHA_28" localSheetId="11">#REF!</definedName>
    <definedName name="CDDD3PHA_28" localSheetId="3">#REF!</definedName>
    <definedName name="CDDD3PHA_28">#REF!</definedName>
    <definedName name="CDDR_Acer40X_IDE" localSheetId="11">#REF!</definedName>
    <definedName name="CDDR_Acer40X_IDE" localSheetId="3">#REF!</definedName>
    <definedName name="CDDR_Acer40X_IDE">#REF!</definedName>
    <definedName name="CDDR_Acer40X_IDE_28" localSheetId="11">#REF!</definedName>
    <definedName name="CDDR_Acer40X_IDE_28" localSheetId="3">#REF!</definedName>
    <definedName name="CDDR_Acer40X_IDE_28">#REF!</definedName>
    <definedName name="CDDR_Acer48X_IDE" localSheetId="11">#REF!</definedName>
    <definedName name="CDDR_Acer48X_IDE" localSheetId="3">#REF!</definedName>
    <definedName name="CDDR_Acer48X_IDE">#REF!</definedName>
    <definedName name="CDDR_Acer48X_IDE_28" localSheetId="11">#REF!</definedName>
    <definedName name="CDDR_Acer48X_IDE_28" localSheetId="3">#REF!</definedName>
    <definedName name="CDDR_Acer48X_IDE_28">#REF!</definedName>
    <definedName name="CDDR_Acer50X_IDE" localSheetId="11">#REF!</definedName>
    <definedName name="CDDR_Acer50X_IDE" localSheetId="3">#REF!</definedName>
    <definedName name="CDDR_Acer50X_IDE">#REF!</definedName>
    <definedName name="CDDR_Acer50X_IDE_28" localSheetId="11">#REF!</definedName>
    <definedName name="CDDR_Acer50X_IDE_28" localSheetId="3">#REF!</definedName>
    <definedName name="CDDR_Acer50X_IDE_28">#REF!</definedName>
    <definedName name="CDDT" localSheetId="11">#REF!</definedName>
    <definedName name="CDDT" localSheetId="3">#REF!</definedName>
    <definedName name="CDDT">#REF!</definedName>
    <definedName name="cden" localSheetId="11">#REF!</definedName>
    <definedName name="cden" localSheetId="3">#REF!</definedName>
    <definedName name="cden">#REF!</definedName>
    <definedName name="cden_28" localSheetId="11">#REF!</definedName>
    <definedName name="cden_28" localSheetId="3">#REF!</definedName>
    <definedName name="cden_28">#REF!</definedName>
    <definedName name="CDMD" localSheetId="11">#REF!</definedName>
    <definedName name="CDMD" localSheetId="3">#REF!</definedName>
    <definedName name="CDMD">#REF!</definedName>
    <definedName name="cdn" localSheetId="11">#REF!</definedName>
    <definedName name="cdn" localSheetId="3">#REF!</definedName>
    <definedName name="cdn">#REF!</definedName>
    <definedName name="Cdnum" localSheetId="11">#REF!</definedName>
    <definedName name="Cdnum" localSheetId="3">#REF!</definedName>
    <definedName name="Cdnum">#REF!</definedName>
    <definedName name="Cdnum_20" localSheetId="11">#REF!</definedName>
    <definedName name="Cdnum_20" localSheetId="3">#REF!</definedName>
    <definedName name="Cdnum_20">#REF!</definedName>
    <definedName name="Cdnum_28" localSheetId="11">#REF!</definedName>
    <definedName name="Cdnum_28" localSheetId="3">#REF!</definedName>
    <definedName name="Cdnum_28">#REF!</definedName>
    <definedName name="cdothep" localSheetId="11">#REF!</definedName>
    <definedName name="cdothep" localSheetId="3">#REF!</definedName>
    <definedName name="cdothep">#REF!</definedName>
    <definedName name="cdothep_28" localSheetId="11">#REF!</definedName>
    <definedName name="cdothep_28" localSheetId="3">#REF!</definedName>
    <definedName name="cdothep_28">#REF!</definedName>
    <definedName name="cds" localSheetId="11">#REF!</definedName>
    <definedName name="cds" localSheetId="3">#REF!</definedName>
    <definedName name="cds">#REF!</definedName>
    <definedName name="cds_28" localSheetId="11">#REF!</definedName>
    <definedName name="cds_28" localSheetId="3">#REF!</definedName>
    <definedName name="cds_28">#REF!</definedName>
    <definedName name="CDT" localSheetId="11">#REF!</definedName>
    <definedName name="CDT" localSheetId="3">#REF!</definedName>
    <definedName name="CDT">#REF!</definedName>
    <definedName name="CDT_20" localSheetId="11">#REF!</definedName>
    <definedName name="CDT_20" localSheetId="3">#REF!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_1NAME()</definedName>
    <definedName name="CELPNT" localSheetId="11">#REF!</definedName>
    <definedName name="CELPNT" localSheetId="0">#REF!</definedName>
    <definedName name="CELPNT" localSheetId="3">#REF!</definedName>
    <definedName name="CELPNT">#REF!</definedName>
    <definedName name="CELPNT_20" localSheetId="11">#REF!</definedName>
    <definedName name="CELPNT_20" localSheetId="0">#REF!</definedName>
    <definedName name="CELPNT_20" localSheetId="3">#REF!</definedName>
    <definedName name="CELPNT_20">#REF!</definedName>
    <definedName name="CELPNT_28" localSheetId="11">#REF!</definedName>
    <definedName name="CELPNT_28" localSheetId="0">#REF!</definedName>
    <definedName name="CELPNT_28" localSheetId="3">#REF!</definedName>
    <definedName name="CELPNT_28">#REF!</definedName>
    <definedName name="CELPNT2" localSheetId="11">#REF!</definedName>
    <definedName name="CELPNT2" localSheetId="3">#REF!</definedName>
    <definedName name="CELPNT2">#REF!</definedName>
    <definedName name="CELPNT2_20" localSheetId="11">#REF!</definedName>
    <definedName name="CELPNT2_20" localSheetId="3">#REF!</definedName>
    <definedName name="CELPNT2_20">#REF!</definedName>
    <definedName name="CELPNT2_28" localSheetId="11">#REF!</definedName>
    <definedName name="CELPNT2_28" localSheetId="3">#REF!</definedName>
    <definedName name="CELPNT2_28">#REF!</definedName>
    <definedName name="Céng" localSheetId="11">#REF!</definedName>
    <definedName name="Céng" localSheetId="3">#REF!</definedName>
    <definedName name="Céng">#REF!</definedName>
    <definedName name="Céng_gi__trÞ_dù_thÇu_x_y_l_p" localSheetId="11">#REF!</definedName>
    <definedName name="Céng_gi__trÞ_dù_thÇu_x_y_l_p" localSheetId="3">#REF!</definedName>
    <definedName name="Céng_gi__trÞ_dù_thÇu_x_y_l_p">#REF!</definedName>
    <definedName name="cfc" localSheetId="11">#REF!</definedName>
    <definedName name="cfc" localSheetId="3">#REF!</definedName>
    <definedName name="cfc">#REF!</definedName>
    <definedName name="cfc_28" localSheetId="11">#REF!</definedName>
    <definedName name="cfc_28" localSheetId="3">#REF!</definedName>
    <definedName name="cfc_28">#REF!</definedName>
    <definedName name="cfk" localSheetId="11">#REF!</definedName>
    <definedName name="cfk" localSheetId="3">#REF!</definedName>
    <definedName name="cfk">#REF!</definedName>
    <definedName name="cfk_20" localSheetId="11">#REF!</definedName>
    <definedName name="cfk_20" localSheetId="3">#REF!</definedName>
    <definedName name="cfk_20">#REF!</definedName>
    <definedName name="cfk_28" localSheetId="11">#REF!</definedName>
    <definedName name="cfk_28" localSheetId="3">#REF!</definedName>
    <definedName name="cfk_28">#REF!</definedName>
    <definedName name="cgionc">NA()</definedName>
    <definedName name="cgionc_26" localSheetId="11">#REF!</definedName>
    <definedName name="cgionc_26" localSheetId="3">#REF!</definedName>
    <definedName name="cgionc_26">#REF!</definedName>
    <definedName name="cgionc_28" localSheetId="11">#REF!</definedName>
    <definedName name="cgionc_28" localSheetId="3">#REF!</definedName>
    <definedName name="cgionc_28">#REF!</definedName>
    <definedName name="cgionc_3">NA()</definedName>
    <definedName name="cgiovl">NA()</definedName>
    <definedName name="cgiovl_26" localSheetId="11">#REF!</definedName>
    <definedName name="cgiovl_26" localSheetId="3">#REF!</definedName>
    <definedName name="cgiovl_26">#REF!</definedName>
    <definedName name="cgiovl_28" localSheetId="11">#REF!</definedName>
    <definedName name="cgiovl_28" localSheetId="3">#REF!</definedName>
    <definedName name="cgiovl_28">#REF!</definedName>
    <definedName name="cgiovl_3">NA()</definedName>
    <definedName name="CH">"$#REF!.$K$10"</definedName>
    <definedName name="CH_26" localSheetId="11">#REF!</definedName>
    <definedName name="CH_26" localSheetId="3">#REF!</definedName>
    <definedName name="CH_26">#REF!</definedName>
    <definedName name="CH_28" localSheetId="11">#REF!</definedName>
    <definedName name="CH_28" localSheetId="3">#REF!</definedName>
    <definedName name="CH_28">#REF!</definedName>
    <definedName name="CH_3">"$#REF!.$K$10"</definedName>
    <definedName name="Chang" localSheetId="11">#REF!</definedName>
    <definedName name="Chang" localSheetId="3">#REF!</definedName>
    <definedName name="Chang">#REF!</definedName>
    <definedName name="chay1" localSheetId="11">#REF!</definedName>
    <definedName name="chay1" localSheetId="3">#REF!</definedName>
    <definedName name="chay1">#REF!</definedName>
    <definedName name="chay1_20" localSheetId="11">#REF!</definedName>
    <definedName name="chay1_20" localSheetId="3">#REF!</definedName>
    <definedName name="chay1_20">#REF!</definedName>
    <definedName name="chay10" localSheetId="11">#REF!</definedName>
    <definedName name="chay10" localSheetId="3">#REF!</definedName>
    <definedName name="chay10">#REF!</definedName>
    <definedName name="chay10_20" localSheetId="11">#REF!</definedName>
    <definedName name="chay10_20" localSheetId="3">#REF!</definedName>
    <definedName name="chay10_20">#REF!</definedName>
    <definedName name="chay2" localSheetId="11">#REF!</definedName>
    <definedName name="chay2" localSheetId="3">#REF!</definedName>
    <definedName name="chay2">#REF!</definedName>
    <definedName name="chay2_20" localSheetId="11">#REF!</definedName>
    <definedName name="chay2_20" localSheetId="3">#REF!</definedName>
    <definedName name="chay2_20">#REF!</definedName>
    <definedName name="chay3" localSheetId="11">#REF!</definedName>
    <definedName name="chay3" localSheetId="3">#REF!</definedName>
    <definedName name="chay3">#REF!</definedName>
    <definedName name="chay3_20" localSheetId="11">#REF!</definedName>
    <definedName name="chay3_20" localSheetId="3">#REF!</definedName>
    <definedName name="chay3_20">#REF!</definedName>
    <definedName name="chay4" localSheetId="11">#REF!</definedName>
    <definedName name="chay4" localSheetId="3">#REF!</definedName>
    <definedName name="chay4">#REF!</definedName>
    <definedName name="chay4_20" localSheetId="11">#REF!</definedName>
    <definedName name="chay4_20" localSheetId="3">#REF!</definedName>
    <definedName name="chay4_20">#REF!</definedName>
    <definedName name="chay5" localSheetId="11">#REF!</definedName>
    <definedName name="chay5" localSheetId="3">#REF!</definedName>
    <definedName name="chay5">#REF!</definedName>
    <definedName name="chay5_20" localSheetId="11">#REF!</definedName>
    <definedName name="chay5_20" localSheetId="3">#REF!</definedName>
    <definedName name="chay5_20">#REF!</definedName>
    <definedName name="chay6" localSheetId="11">#REF!</definedName>
    <definedName name="chay6" localSheetId="3">#REF!</definedName>
    <definedName name="chay6">#REF!</definedName>
    <definedName name="chay6_20" localSheetId="11">#REF!</definedName>
    <definedName name="chay6_20" localSheetId="3">#REF!</definedName>
    <definedName name="chay6_20">#REF!</definedName>
    <definedName name="chay7" localSheetId="11">#REF!</definedName>
    <definedName name="chay7" localSheetId="3">#REF!</definedName>
    <definedName name="chay7">#REF!</definedName>
    <definedName name="chay7_20" localSheetId="11">#REF!</definedName>
    <definedName name="chay7_20" localSheetId="3">#REF!</definedName>
    <definedName name="chay7_20">#REF!</definedName>
    <definedName name="chay8" localSheetId="11">#REF!</definedName>
    <definedName name="chay8" localSheetId="3">#REF!</definedName>
    <definedName name="chay8">#REF!</definedName>
    <definedName name="chay8_20" localSheetId="11">#REF!</definedName>
    <definedName name="chay8_20" localSheetId="3">#REF!</definedName>
    <definedName name="chay8_20">#REF!</definedName>
    <definedName name="chay9" localSheetId="11">#REF!</definedName>
    <definedName name="chay9" localSheetId="3">#REF!</definedName>
    <definedName name="chay9">#REF!</definedName>
    <definedName name="chay9_20" localSheetId="11">#REF!</definedName>
    <definedName name="chay9_20" localSheetId="3">#REF!</definedName>
    <definedName name="chay9_20">#REF!</definedName>
    <definedName name="chhtnc">NA()</definedName>
    <definedName name="chhtnc_26" localSheetId="11">#REF!</definedName>
    <definedName name="chhtnc_26" localSheetId="3">#REF!</definedName>
    <definedName name="chhtnc_26">#REF!</definedName>
    <definedName name="chhtnc_28" localSheetId="11">#REF!</definedName>
    <definedName name="chhtnc_28" localSheetId="3">#REF!</definedName>
    <definedName name="chhtnc_28">#REF!</definedName>
    <definedName name="chhtnc_3">NA()</definedName>
    <definedName name="chhtvl">NA()</definedName>
    <definedName name="chhtvl_26" localSheetId="11">#REF!</definedName>
    <definedName name="chhtvl_26" localSheetId="3">#REF!</definedName>
    <definedName name="chhtvl_26">#REF!</definedName>
    <definedName name="chhtvl_28" localSheetId="11">#REF!</definedName>
    <definedName name="chhtvl_28" localSheetId="3">#REF!</definedName>
    <definedName name="chhtvl_28">#REF!</definedName>
    <definedName name="chhtvl_3">NA()</definedName>
    <definedName name="Chi_phi_OM" localSheetId="11">#REF!</definedName>
    <definedName name="Chi_phi_OM" localSheetId="3">#REF!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#REF!</definedName>
    <definedName name="chiemhoa">NA()</definedName>
    <definedName name="chiemhoa_26" localSheetId="11">#REF!</definedName>
    <definedName name="chiemhoa_26" localSheetId="3">#REF!</definedName>
    <definedName name="chiemhoa_26">#REF!</definedName>
    <definedName name="chiemhoa_28" localSheetId="11">#REF!</definedName>
    <definedName name="chiemhoa_28" localSheetId="3">#REF!</definedName>
    <definedName name="chiemhoa_28">#REF!</definedName>
    <definedName name="chiemhoa_3">NA()</definedName>
    <definedName name="Chiet_khau" localSheetId="11">#REF!</definedName>
    <definedName name="Chiet_khau" localSheetId="3">#REF!</definedName>
    <definedName name="Chiet_khau">#REF!</definedName>
    <definedName name="Chin" localSheetId="11">#REF!</definedName>
    <definedName name="Chin" localSheetId="3">#REF!</definedName>
    <definedName name="Chin">#REF!</definedName>
    <definedName name="CHIÕt_TÝnh_0_4_II" localSheetId="11">#REF!</definedName>
    <definedName name="CHIÕt_TÝnh_0_4_II" localSheetId="3">#REF!</definedName>
    <definedName name="CHIÕt_TÝnh_0_4_II">#REF!</definedName>
    <definedName name="CHIÕt_TÝnh_0_4_II_20" localSheetId="11">#REF!</definedName>
    <definedName name="CHIÕt_TÝnh_0_4_II_20" localSheetId="3">#REF!</definedName>
    <definedName name="CHIÕt_TÝnh_0_4_II_20">#REF!</definedName>
    <definedName name="CHIÕt_TÝnh_0_4_II_28" localSheetId="11">#REF!</definedName>
    <definedName name="CHIÕt_TÝnh_0_4_II_28" localSheetId="3">#REF!</definedName>
    <definedName name="CHIÕt_TÝnh_0_4_II_28">#REF!</definedName>
    <definedName name="chk" localSheetId="11">#REF!</definedName>
    <definedName name="chk" localSheetId="3">#REF!</definedName>
    <definedName name="chk">#REF!</definedName>
    <definedName name="chk_20" localSheetId="11">#REF!</definedName>
    <definedName name="chk_20" localSheetId="3">#REF!</definedName>
    <definedName name="chk_20">#REF!</definedName>
    <definedName name="chk_28" localSheetId="11">#REF!</definedName>
    <definedName name="chk_28" localSheetId="3">#REF!</definedName>
    <definedName name="chk_28">#REF!</definedName>
    <definedName name="chk1_20" localSheetId="11">#REF!</definedName>
    <definedName name="chk1_20" localSheetId="3">#REF!</definedName>
    <definedName name="chk1_20">#REF!</definedName>
    <definedName name="chk1_28" localSheetId="11">#REF!</definedName>
    <definedName name="chk1_28" localSheetId="3">#REF!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#REF!</definedName>
    <definedName name="chnbvch_1" localSheetId="11">#REF!</definedName>
    <definedName name="chnbvch_1" localSheetId="3">#REF!</definedName>
    <definedName name="chnbvch_1">#REF!</definedName>
    <definedName name="chnbvch_2" localSheetId="11">#REF!</definedName>
    <definedName name="chnbvch_2" localSheetId="3">#REF!</definedName>
    <definedName name="chnbvch_2">#REF!</definedName>
    <definedName name="chnbvch_20" localSheetId="11">#REF!</definedName>
    <definedName name="chnbvch_20" localSheetId="3">#REF!</definedName>
    <definedName name="chnbvch_20">#REF!</definedName>
    <definedName name="chnbvch_25" localSheetId="11">#REF!</definedName>
    <definedName name="chnbvch_25" localSheetId="3">#REF!</definedName>
    <definedName name="chnbvch_25">#REF!</definedName>
    <definedName name="chnc">NA()</definedName>
    <definedName name="chnc_26" localSheetId="11">#REF!</definedName>
    <definedName name="chnc_26" localSheetId="3">#REF!</definedName>
    <definedName name="chnc_26">#REF!</definedName>
    <definedName name="chnc_28" localSheetId="11">#REF!</definedName>
    <definedName name="chnc_28" localSheetId="3">#REF!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(#REF!,#REF!,#REF!,#REF!,#REF!,#REF!,#REF!,#REF!,#REF!,#REF!,#REF!)</definedName>
    <definedName name="choiquet" localSheetId="11">#REF!</definedName>
    <definedName name="choiquet" localSheetId="3">#REF!</definedName>
    <definedName name="choiquet">#REF!</definedName>
    <definedName name="choiquet_20" localSheetId="11">#REF!</definedName>
    <definedName name="choiquet_20" localSheetId="3">#REF!</definedName>
    <definedName name="choiquet_20">#REF!</definedName>
    <definedName name="choiquet_28" localSheetId="11">#REF!</definedName>
    <definedName name="choiquet_28" localSheetId="3">#REF!</definedName>
    <definedName name="choiquet_28">#REF!</definedName>
    <definedName name="chon" localSheetId="11">#REF!</definedName>
    <definedName name="chon" localSheetId="3">#REF!</definedName>
    <definedName name="chon">#REF!</definedName>
    <definedName name="chon_20" localSheetId="11">#REF!</definedName>
    <definedName name="chon_20" localSheetId="3">#REF!</definedName>
    <definedName name="chon_20">#REF!</definedName>
    <definedName name="chon_28" localSheetId="11">#REF!</definedName>
    <definedName name="chon_28" localSheetId="3">#REF!</definedName>
    <definedName name="chon_28">#REF!</definedName>
    <definedName name="chon1" localSheetId="11">#REF!</definedName>
    <definedName name="chon1" localSheetId="3">#REF!</definedName>
    <definedName name="chon1">#REF!</definedName>
    <definedName name="chon1_20" localSheetId="11">#REF!</definedName>
    <definedName name="chon1_20" localSheetId="3">#REF!</definedName>
    <definedName name="chon1_20">#REF!</definedName>
    <definedName name="chon1_28" localSheetId="11">#REF!</definedName>
    <definedName name="chon1_28" localSheetId="3">#REF!</definedName>
    <definedName name="chon1_28">#REF!</definedName>
    <definedName name="chon2" localSheetId="11">#REF!</definedName>
    <definedName name="chon2" localSheetId="3">#REF!</definedName>
    <definedName name="chon2">#REF!</definedName>
    <definedName name="chon2_20" localSheetId="11">#REF!</definedName>
    <definedName name="chon2_20" localSheetId="3">#REF!</definedName>
    <definedName name="chon2_20">#REF!</definedName>
    <definedName name="chon2_28" localSheetId="11">#REF!</definedName>
    <definedName name="chon2_28" localSheetId="3">#REF!</definedName>
    <definedName name="chon2_28">#REF!</definedName>
    <definedName name="chon3" localSheetId="11">#REF!</definedName>
    <definedName name="chon3" localSheetId="3">#REF!</definedName>
    <definedName name="chon3">#REF!</definedName>
    <definedName name="chon3_20" localSheetId="11">#REF!</definedName>
    <definedName name="chon3_20" localSheetId="3">#REF!</definedName>
    <definedName name="chon3_20">#REF!</definedName>
    <definedName name="chon3_28" localSheetId="11">#REF!</definedName>
    <definedName name="chon3_28" localSheetId="3">#REF!</definedName>
    <definedName name="chon3_28">#REF!</definedName>
    <definedName name="chongtron" localSheetId="11">#REF!</definedName>
    <definedName name="chongtron" localSheetId="3">#REF!</definedName>
    <definedName name="chongtron">#REF!</definedName>
    <definedName name="chongtron_20" localSheetId="11">#REF!</definedName>
    <definedName name="chongtron_20" localSheetId="3">#REF!</definedName>
    <definedName name="chongtron_20">#REF!</definedName>
    <definedName name="chongtron_28" localSheetId="11">#REF!</definedName>
    <definedName name="chongtron_28" localSheetId="3">#REF!</definedName>
    <definedName name="chongtron_28">#REF!</definedName>
    <definedName name="Chs_bq" localSheetId="11">#REF!</definedName>
    <definedName name="Chs_bq" localSheetId="3">#REF!</definedName>
    <definedName name="Chs_bq">#REF!</definedName>
    <definedName name="Chs_bq_20" localSheetId="11">#REF!</definedName>
    <definedName name="Chs_bq_20" localSheetId="3">#REF!</definedName>
    <definedName name="Chs_bq_20">#REF!</definedName>
    <definedName name="Chs_bq_28" localSheetId="11">#REF!</definedName>
    <definedName name="Chs_bq_28" localSheetId="3">#REF!</definedName>
    <definedName name="Chs_bq_28">#REF!</definedName>
    <definedName name="Chsau" localSheetId="11">#REF!</definedName>
    <definedName name="Chsau" localSheetId="3">#REF!</definedName>
    <definedName name="Chsau">#REF!</definedName>
    <definedName name="Chsau_20" localSheetId="11">#REF!</definedName>
    <definedName name="Chsau_20" localSheetId="3">#REF!</definedName>
    <definedName name="Chsau_20">#REF!</definedName>
    <definedName name="Chsau_28" localSheetId="11">#REF!</definedName>
    <definedName name="Chsau_28" localSheetId="3">#REF!</definedName>
    <definedName name="Chsau_28">#REF!</definedName>
    <definedName name="Chu" localSheetId="11">#REF!</definedName>
    <definedName name="Chu" localSheetId="3">#REF!</definedName>
    <definedName name="Chu">#REF!</definedName>
    <definedName name="Chu_28" localSheetId="11">#REF!</definedName>
    <definedName name="Chu_28" localSheetId="3">#REF!</definedName>
    <definedName name="Chu_28">#REF!</definedName>
    <definedName name="Chu_dau_tu" localSheetId="11">#REF!</definedName>
    <definedName name="Chu_dau_tu" localSheetId="3">#REF!</definedName>
    <definedName name="Chu_dau_tu">#REF!</definedName>
    <definedName name="chung">66</definedName>
    <definedName name="chuong1" localSheetId="11">#REF!</definedName>
    <definedName name="chuong1" localSheetId="3">#REF!</definedName>
    <definedName name="chuong1">#REF!</definedName>
    <definedName name="chuong1_20" localSheetId="11">#REF!</definedName>
    <definedName name="chuong1_20" localSheetId="3">#REF!</definedName>
    <definedName name="chuong1_20">#REF!</definedName>
    <definedName name="chuong1_28" localSheetId="11">#REF!</definedName>
    <definedName name="chuong1_28" localSheetId="3">#REF!</definedName>
    <definedName name="chuong1_28">#REF!</definedName>
    <definedName name="chuong10" localSheetId="11">#REF!</definedName>
    <definedName name="chuong10" localSheetId="3">#REF!</definedName>
    <definedName name="chuong10">#REF!</definedName>
    <definedName name="chuong10_20" localSheetId="11">#REF!</definedName>
    <definedName name="chuong10_20" localSheetId="3">#REF!</definedName>
    <definedName name="chuong10_20">#REF!</definedName>
    <definedName name="chuong10_28" localSheetId="11">#REF!</definedName>
    <definedName name="chuong10_28" localSheetId="3">#REF!</definedName>
    <definedName name="chuong10_28">#REF!</definedName>
    <definedName name="chuong11" localSheetId="11">#REF!</definedName>
    <definedName name="chuong11" localSheetId="3">#REF!</definedName>
    <definedName name="chuong11">#REF!</definedName>
    <definedName name="chuong11_20" localSheetId="11">#REF!</definedName>
    <definedName name="chuong11_20" localSheetId="3">#REF!</definedName>
    <definedName name="chuong11_20">#REF!</definedName>
    <definedName name="chuong11_28" localSheetId="11">#REF!</definedName>
    <definedName name="chuong11_28" localSheetId="3">#REF!</definedName>
    <definedName name="chuong11_28">#REF!</definedName>
    <definedName name="chuong12" localSheetId="11">#REF!</definedName>
    <definedName name="chuong12" localSheetId="3">#REF!</definedName>
    <definedName name="chuong12">#REF!</definedName>
    <definedName name="chuong12_20" localSheetId="11">#REF!</definedName>
    <definedName name="chuong12_20" localSheetId="3">#REF!</definedName>
    <definedName name="chuong12_20">#REF!</definedName>
    <definedName name="chuong12_28" localSheetId="11">#REF!</definedName>
    <definedName name="chuong12_28" localSheetId="3">#REF!</definedName>
    <definedName name="chuong12_28">#REF!</definedName>
    <definedName name="chuong13" localSheetId="11">#REF!</definedName>
    <definedName name="chuong13" localSheetId="3">#REF!</definedName>
    <definedName name="chuong13">#REF!</definedName>
    <definedName name="chuong13_20" localSheetId="11">#REF!</definedName>
    <definedName name="chuong13_20" localSheetId="3">#REF!</definedName>
    <definedName name="chuong13_20">#REF!</definedName>
    <definedName name="chuong13_28" localSheetId="11">#REF!</definedName>
    <definedName name="chuong13_28" localSheetId="3">#REF!</definedName>
    <definedName name="chuong13_28">#REF!</definedName>
    <definedName name="chuong14" localSheetId="11">#REF!</definedName>
    <definedName name="chuong14" localSheetId="3">#REF!</definedName>
    <definedName name="chuong14">#REF!</definedName>
    <definedName name="chuong14_20" localSheetId="11">#REF!</definedName>
    <definedName name="chuong14_20" localSheetId="3">#REF!</definedName>
    <definedName name="chuong14_20">#REF!</definedName>
    <definedName name="chuong14_28" localSheetId="11">#REF!</definedName>
    <definedName name="chuong14_28" localSheetId="3">#REF!</definedName>
    <definedName name="chuong14_28">#REF!</definedName>
    <definedName name="chuong15" localSheetId="11">#REF!</definedName>
    <definedName name="chuong15" localSheetId="3">#REF!</definedName>
    <definedName name="chuong15">#REF!</definedName>
    <definedName name="chuong15_20" localSheetId="11">#REF!</definedName>
    <definedName name="chuong15_20" localSheetId="3">#REF!</definedName>
    <definedName name="chuong15_20">#REF!</definedName>
    <definedName name="chuong15_28" localSheetId="11">#REF!</definedName>
    <definedName name="chuong15_28" localSheetId="3">#REF!</definedName>
    <definedName name="chuong15_28">#REF!</definedName>
    <definedName name="chuong16" localSheetId="11">#REF!</definedName>
    <definedName name="chuong16" localSheetId="3">#REF!</definedName>
    <definedName name="chuong16">#REF!</definedName>
    <definedName name="chuong16_20" localSheetId="11">#REF!</definedName>
    <definedName name="chuong16_20" localSheetId="3">#REF!</definedName>
    <definedName name="chuong16_20">#REF!</definedName>
    <definedName name="chuong16_28" localSheetId="11">#REF!</definedName>
    <definedName name="chuong16_28" localSheetId="3">#REF!</definedName>
    <definedName name="chuong16_28">#REF!</definedName>
    <definedName name="chuong17" localSheetId="11">#REF!</definedName>
    <definedName name="chuong17" localSheetId="3">#REF!</definedName>
    <definedName name="chuong17">#REF!</definedName>
    <definedName name="chuong17_20" localSheetId="11">#REF!</definedName>
    <definedName name="chuong17_20" localSheetId="3">#REF!</definedName>
    <definedName name="chuong17_20">#REF!</definedName>
    <definedName name="chuong17_28" localSheetId="11">#REF!</definedName>
    <definedName name="chuong17_28" localSheetId="3">#REF!</definedName>
    <definedName name="chuong17_28">#REF!</definedName>
    <definedName name="chuong2" localSheetId="11">#REF!</definedName>
    <definedName name="chuong2" localSheetId="3">#REF!</definedName>
    <definedName name="chuong2">#REF!</definedName>
    <definedName name="chuong2_20" localSheetId="11">#REF!</definedName>
    <definedName name="chuong2_20" localSheetId="3">#REF!</definedName>
    <definedName name="chuong2_20">#REF!</definedName>
    <definedName name="chuong2_28" localSheetId="11">#REF!</definedName>
    <definedName name="chuong2_28" localSheetId="3">#REF!</definedName>
    <definedName name="chuong2_28">#REF!</definedName>
    <definedName name="chuong3" localSheetId="11">#REF!</definedName>
    <definedName name="chuong3" localSheetId="3">#REF!</definedName>
    <definedName name="chuong3">#REF!</definedName>
    <definedName name="chuong3_20" localSheetId="11">#REF!</definedName>
    <definedName name="chuong3_20" localSheetId="3">#REF!</definedName>
    <definedName name="chuong3_20">#REF!</definedName>
    <definedName name="chuong3_28" localSheetId="11">#REF!</definedName>
    <definedName name="chuong3_28" localSheetId="3">#REF!</definedName>
    <definedName name="chuong3_28">#REF!</definedName>
    <definedName name="chuong4" localSheetId="11">#REF!</definedName>
    <definedName name="chuong4" localSheetId="3">#REF!</definedName>
    <definedName name="chuong4">#REF!</definedName>
    <definedName name="chuong4_20" localSheetId="11">#REF!</definedName>
    <definedName name="chuong4_20" localSheetId="3">#REF!</definedName>
    <definedName name="chuong4_20">#REF!</definedName>
    <definedName name="chuong4_28" localSheetId="11">#REF!</definedName>
    <definedName name="chuong4_28" localSheetId="3">#REF!</definedName>
    <definedName name="chuong4_28">#REF!</definedName>
    <definedName name="chuong5" localSheetId="11">#REF!</definedName>
    <definedName name="chuong5" localSheetId="3">#REF!</definedName>
    <definedName name="chuong5">#REF!</definedName>
    <definedName name="chuong5_20" localSheetId="11">#REF!</definedName>
    <definedName name="chuong5_20" localSheetId="3">#REF!</definedName>
    <definedName name="chuong5_20">#REF!</definedName>
    <definedName name="chuong5_28" localSheetId="11">#REF!</definedName>
    <definedName name="chuong5_28" localSheetId="3">#REF!</definedName>
    <definedName name="chuong5_28">#REF!</definedName>
    <definedName name="chuong6" localSheetId="11">#REF!</definedName>
    <definedName name="chuong6" localSheetId="3">#REF!</definedName>
    <definedName name="chuong6">#REF!</definedName>
    <definedName name="chuong6_20" localSheetId="11">#REF!</definedName>
    <definedName name="chuong6_20" localSheetId="3">#REF!</definedName>
    <definedName name="chuong6_20">#REF!</definedName>
    <definedName name="chuong6_28" localSheetId="11">#REF!</definedName>
    <definedName name="chuong6_28" localSheetId="3">#REF!</definedName>
    <definedName name="chuong6_28">#REF!</definedName>
    <definedName name="chuong7" localSheetId="11">#REF!</definedName>
    <definedName name="chuong7" localSheetId="3">#REF!</definedName>
    <definedName name="chuong7">#REF!</definedName>
    <definedName name="chuong7_20" localSheetId="11">#REF!</definedName>
    <definedName name="chuong7_20" localSheetId="3">#REF!</definedName>
    <definedName name="chuong7_20">#REF!</definedName>
    <definedName name="chuong7_28" localSheetId="11">#REF!</definedName>
    <definedName name="chuong7_28" localSheetId="3">#REF!</definedName>
    <definedName name="chuong7_28">#REF!</definedName>
    <definedName name="chuong8" localSheetId="11">#REF!</definedName>
    <definedName name="chuong8" localSheetId="3">#REF!</definedName>
    <definedName name="chuong8">#REF!</definedName>
    <definedName name="chuong8_20" localSheetId="11">#REF!</definedName>
    <definedName name="chuong8_20" localSheetId="3">#REF!</definedName>
    <definedName name="chuong8_20">#REF!</definedName>
    <definedName name="chuong8_28" localSheetId="11">#REF!</definedName>
    <definedName name="chuong8_28" localSheetId="3">#REF!</definedName>
    <definedName name="chuong8_28">#REF!</definedName>
    <definedName name="chuong9" localSheetId="11">#REF!</definedName>
    <definedName name="chuong9" localSheetId="3">#REF!</definedName>
    <definedName name="chuong9">#REF!</definedName>
    <definedName name="chuong9_20" localSheetId="11">#REF!</definedName>
    <definedName name="chuong9_20" localSheetId="3">#REF!</definedName>
    <definedName name="chuong9_20">#REF!</definedName>
    <definedName name="chuong9_28" localSheetId="11">#REF!</definedName>
    <definedName name="chuong9_28" localSheetId="3">#REF!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#REF!</definedName>
    <definedName name="Chupdaucapcongotnong_28" localSheetId="11">#REF!</definedName>
    <definedName name="Chupdaucapcongotnong_28" localSheetId="3">#REF!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#REF!</definedName>
    <definedName name="chvl_28" localSheetId="11">#REF!</definedName>
    <definedName name="chvl_28" localSheetId="3">#REF!</definedName>
    <definedName name="chvl_28">#REF!</definedName>
    <definedName name="chvl_3">NA()</definedName>
    <definedName name="ci" localSheetId="11">#REF!</definedName>
    <definedName name="ci" localSheetId="3">#REF!</definedName>
    <definedName name="ci">#REF!</definedName>
    <definedName name="ci_20" localSheetId="11">#REF!</definedName>
    <definedName name="ci_20" localSheetId="3">#REF!</definedName>
    <definedName name="ci_20">#REF!</definedName>
    <definedName name="ci_28" localSheetId="11">#REF!</definedName>
    <definedName name="ci_28" localSheetId="3">#REF!</definedName>
    <definedName name="ci_28">#REF!</definedName>
    <definedName name="cii" localSheetId="11">#REF!</definedName>
    <definedName name="cii" localSheetId="3">#REF!</definedName>
    <definedName name="cii">#REF!</definedName>
    <definedName name="cii_20" localSheetId="11">#REF!</definedName>
    <definedName name="cii_20" localSheetId="3">#REF!</definedName>
    <definedName name="cii_20">#REF!</definedName>
    <definedName name="cii_28" localSheetId="11">#REF!</definedName>
    <definedName name="cii_28" localSheetId="3">#REF!</definedName>
    <definedName name="cii_28">#REF!</definedName>
    <definedName name="ciii" localSheetId="11">#REF!</definedName>
    <definedName name="ciii" localSheetId="3">#REF!</definedName>
    <definedName name="ciii">#REF!</definedName>
    <definedName name="ciii_20" localSheetId="11">#REF!</definedName>
    <definedName name="ciii_20" localSheetId="3">#REF!</definedName>
    <definedName name="ciii_20">#REF!</definedName>
    <definedName name="ciii_28" localSheetId="11">#REF!</definedName>
    <definedName name="ciii_28" localSheetId="3">#REF!</definedName>
    <definedName name="ciii_28">#REF!</definedName>
    <definedName name="citidd">NA()</definedName>
    <definedName name="citidd_26" localSheetId="11">#REF!</definedName>
    <definedName name="citidd_26" localSheetId="3">#REF!</definedName>
    <definedName name="citidd_26">#REF!</definedName>
    <definedName name="citidd_28" localSheetId="11">#REF!</definedName>
    <definedName name="citidd_28" localSheetId="3">#REF!</definedName>
    <definedName name="citidd_28">#REF!</definedName>
    <definedName name="citidd_3">NA()</definedName>
    <definedName name="City" localSheetId="11">#REF!</definedName>
    <definedName name="City" localSheetId="3">#REF!</definedName>
    <definedName name="City">#REF!</definedName>
    <definedName name="City_20" localSheetId="11">#REF!</definedName>
    <definedName name="City_20" localSheetId="3">#REF!</definedName>
    <definedName name="City_20">#REF!</definedName>
    <definedName name="City_28" localSheetId="11">#REF!</definedName>
    <definedName name="City_28" localSheetId="3">#REF!</definedName>
    <definedName name="City_28">#REF!</definedName>
    <definedName name="CK">"$#REF!.$J$10"</definedName>
    <definedName name="CK_26" localSheetId="11">#REF!</definedName>
    <definedName name="CK_26" localSheetId="3">#REF!</definedName>
    <definedName name="CK_26">#REF!</definedName>
    <definedName name="ck_28" localSheetId="11">#REF!</definedName>
    <definedName name="ck_28" localSheetId="3">#REF!</definedName>
    <definedName name="ck_28">#REF!</definedName>
    <definedName name="CK_3">"$#REF!.$J$10"</definedName>
    <definedName name="Ckc" localSheetId="11">#REF!</definedName>
    <definedName name="Ckc" localSheetId="3">#REF!</definedName>
    <definedName name="Ckc">#REF!</definedName>
    <definedName name="Ckc_28" localSheetId="11">#REF!</definedName>
    <definedName name="Ckc_28" localSheetId="3">#REF!</definedName>
    <definedName name="Ckc_28">#REF!</definedName>
    <definedName name="ckka" localSheetId="11">#REF!</definedName>
    <definedName name="ckka" localSheetId="3">#REF!</definedName>
    <definedName name="ckka">#REF!</definedName>
    <definedName name="ckka_20" localSheetId="11">#REF!</definedName>
    <definedName name="ckka_20" localSheetId="3">#REF!</definedName>
    <definedName name="ckka_20">#REF!</definedName>
    <definedName name="ckka_28" localSheetId="11">#REF!</definedName>
    <definedName name="ckka_28" localSheetId="3">#REF!</definedName>
    <definedName name="ckka_28">#REF!</definedName>
    <definedName name="ckn" localSheetId="11">#REF!</definedName>
    <definedName name="ckn" localSheetId="3">#REF!</definedName>
    <definedName name="ckn">#REF!</definedName>
    <definedName name="ckn_20" localSheetId="11">#REF!</definedName>
    <definedName name="ckn_20" localSheetId="3">#REF!</definedName>
    <definedName name="ckn_20">#REF!</definedName>
    <definedName name="ckn_28" localSheetId="11">#REF!</definedName>
    <definedName name="ckn_28" localSheetId="3">#REF!</definedName>
    <definedName name="ckn_28">#REF!</definedName>
    <definedName name="ckn12_20" localSheetId="11">#REF!</definedName>
    <definedName name="ckn12_20" localSheetId="3">#REF!</definedName>
    <definedName name="ckn12_20">#REF!</definedName>
    <definedName name="ckn12_28" localSheetId="11">#REF!</definedName>
    <definedName name="ckn12_28" localSheetId="3">#REF!</definedName>
    <definedName name="ckn12_28">#REF!</definedName>
    <definedName name="ckna" localSheetId="11">#REF!</definedName>
    <definedName name="ckna" localSheetId="3">#REF!</definedName>
    <definedName name="ckna">#REF!</definedName>
    <definedName name="ckna_20" localSheetId="11">#REF!</definedName>
    <definedName name="ckna_20" localSheetId="3">#REF!</definedName>
    <definedName name="ckna_20">#REF!</definedName>
    <definedName name="ckna_28" localSheetId="11">#REF!</definedName>
    <definedName name="ckna_28" localSheetId="3">#REF!</definedName>
    <definedName name="ckna_28">#REF!</definedName>
    <definedName name="cknc">NA()</definedName>
    <definedName name="cknc_26" localSheetId="11">#REF!</definedName>
    <definedName name="cknc_26" localSheetId="3">#REF!</definedName>
    <definedName name="cknc_26">#REF!</definedName>
    <definedName name="cknc_28" localSheetId="11">#REF!</definedName>
    <definedName name="cknc_28" localSheetId="3">#REF!</definedName>
    <definedName name="cknc_28">#REF!</definedName>
    <definedName name="cknc_3">NA()</definedName>
    <definedName name="ckvl">NA()</definedName>
    <definedName name="ckvl_26" localSheetId="11">#REF!</definedName>
    <definedName name="ckvl_26" localSheetId="3">#REF!</definedName>
    <definedName name="ckvl_26">#REF!</definedName>
    <definedName name="ckvl_28" localSheetId="11">#REF!</definedName>
    <definedName name="ckvl_28" localSheetId="3">#REF!</definedName>
    <definedName name="ckvl_28">#REF!</definedName>
    <definedName name="ckvl_3">NA()</definedName>
    <definedName name="cl" localSheetId="11">#REF!</definedName>
    <definedName name="cl" localSheetId="3">#REF!</definedName>
    <definedName name="cl">#REF!</definedName>
    <definedName name="cl_20" localSheetId="11">#REF!</definedName>
    <definedName name="cl_20" localSheetId="3">#REF!</definedName>
    <definedName name="cl_20">#REF!</definedName>
    <definedName name="cl_MCX" localSheetId="11">#REF!</definedName>
    <definedName name="cl_MCX" localSheetId="3">#REF!</definedName>
    <definedName name="cl_MCX">#REF!</definedName>
    <definedName name="Class_1" localSheetId="11">#REF!</definedName>
    <definedName name="Class_1" localSheetId="3">#REF!</definedName>
    <definedName name="Class_1">#REF!</definedName>
    <definedName name="Class_1_20" localSheetId="11">#REF!</definedName>
    <definedName name="Class_1_20" localSheetId="3">#REF!</definedName>
    <definedName name="Class_1_20">#REF!</definedName>
    <definedName name="Class_1_28" localSheetId="11">#REF!</definedName>
    <definedName name="Class_1_28" localSheetId="3">#REF!</definedName>
    <definedName name="Class_1_28">#REF!</definedName>
    <definedName name="Class_2" localSheetId="11">#REF!</definedName>
    <definedName name="Class_2" localSheetId="3">#REF!</definedName>
    <definedName name="Class_2">#REF!</definedName>
    <definedName name="Class_2_20" localSheetId="11">#REF!</definedName>
    <definedName name="Class_2_20" localSheetId="3">#REF!</definedName>
    <definedName name="Class_2_20">#REF!</definedName>
    <definedName name="Class_2_28" localSheetId="11">#REF!</definedName>
    <definedName name="Class_2_28" localSheetId="3">#REF!</definedName>
    <definedName name="Class_2_28">#REF!</definedName>
    <definedName name="Class_3" localSheetId="11">#REF!</definedName>
    <definedName name="Class_3" localSheetId="3">#REF!</definedName>
    <definedName name="Class_3">#REF!</definedName>
    <definedName name="Class_3_20" localSheetId="11">#REF!</definedName>
    <definedName name="Class_3_20" localSheetId="3">#REF!</definedName>
    <definedName name="Class_3_20">#REF!</definedName>
    <definedName name="Class_3_28" localSheetId="11">#REF!</definedName>
    <definedName name="Class_3_28" localSheetId="3">#REF!</definedName>
    <definedName name="Class_3_28">#REF!</definedName>
    <definedName name="Class_4" localSheetId="11">#REF!</definedName>
    <definedName name="Class_4" localSheetId="3">#REF!</definedName>
    <definedName name="Class_4">#REF!</definedName>
    <definedName name="Class_4_20" localSheetId="11">#REF!</definedName>
    <definedName name="Class_4_20" localSheetId="3">#REF!</definedName>
    <definedName name="Class_4_20">#REF!</definedName>
    <definedName name="Class_4_28" localSheetId="11">#REF!</definedName>
    <definedName name="Class_4_28" localSheetId="3">#REF!</definedName>
    <definedName name="Class_4_28">#REF!</definedName>
    <definedName name="Class_5" localSheetId="11">#REF!</definedName>
    <definedName name="Class_5" localSheetId="3">#REF!</definedName>
    <definedName name="Class_5">#REF!</definedName>
    <definedName name="Class_5_20" localSheetId="11">#REF!</definedName>
    <definedName name="Class_5_20" localSheetId="3">#REF!</definedName>
    <definedName name="Class_5_20">#REF!</definedName>
    <definedName name="Class_5_28" localSheetId="11">#REF!</definedName>
    <definedName name="Class_5_28" localSheetId="3">#REF!</definedName>
    <definedName name="Class_5_28">#REF!</definedName>
    <definedName name="class2b" localSheetId="11">#REF!</definedName>
    <definedName name="class2b" localSheetId="3">#REF!</definedName>
    <definedName name="class2b">#REF!</definedName>
    <definedName name="class2b_28" localSheetId="11">#REF!</definedName>
    <definedName name="class2b_28" localSheetId="3">#REF!</definedName>
    <definedName name="class2b_28">#REF!</definedName>
    <definedName name="classdb" localSheetId="11">#REF!</definedName>
    <definedName name="classdb" localSheetId="3">#REF!</definedName>
    <definedName name="classdb">#REF!</definedName>
    <definedName name="classdb_28" localSheetId="11">#REF!</definedName>
    <definedName name="classdb_28" localSheetId="3">#REF!</definedName>
    <definedName name="classdb_28">#REF!</definedName>
    <definedName name="classe" localSheetId="11">#REF!</definedName>
    <definedName name="classe" localSheetId="3">#REF!</definedName>
    <definedName name="classe">#REF!</definedName>
    <definedName name="classg" localSheetId="11">#REF!</definedName>
    <definedName name="classg" localSheetId="3">#REF!</definedName>
    <definedName name="classg">#REF!</definedName>
    <definedName name="ClayNden" localSheetId="11">#REF!</definedName>
    <definedName name="ClayNden" localSheetId="3">#REF!</definedName>
    <definedName name="ClayNden">#REF!</definedName>
    <definedName name="ClayNden_20" localSheetId="11">#REF!</definedName>
    <definedName name="ClayNden_20" localSheetId="3">#REF!</definedName>
    <definedName name="ClayNden_20">#REF!</definedName>
    <definedName name="ClayNden_28" localSheetId="11">#REF!</definedName>
    <definedName name="ClayNden_28" localSheetId="3">#REF!</definedName>
    <definedName name="ClayNden_28">#REF!</definedName>
    <definedName name="clear" localSheetId="11">#REF!</definedName>
    <definedName name="clear" localSheetId="3">#REF!</definedName>
    <definedName name="clear">#REF!</definedName>
    <definedName name="clear_28" localSheetId="11">#REF!</definedName>
    <definedName name="clear_28" localSheetId="3">#REF!</definedName>
    <definedName name="clear_28">#REF!</definedName>
    <definedName name="CLECT" localSheetId="11">#REF!</definedName>
    <definedName name="CLECT" localSheetId="3">#REF!</definedName>
    <definedName name="CLECT">#REF!</definedName>
    <definedName name="CLECT_28" localSheetId="11">#REF!</definedName>
    <definedName name="CLECT_28" localSheetId="3">#REF!</definedName>
    <definedName name="CLECT_28">#REF!</definedName>
    <definedName name="CLIENT" localSheetId="11">#REF!</definedName>
    <definedName name="CLIENT" localSheetId="3">#REF!</definedName>
    <definedName name="CLIENT">#REF!</definedName>
    <definedName name="CLIENT_20" localSheetId="11">#REF!</definedName>
    <definedName name="CLIENT_20" localSheetId="3">#REF!</definedName>
    <definedName name="CLIENT_20">#REF!</definedName>
    <definedName name="CLIEOS" localSheetId="11">#REF!</definedName>
    <definedName name="CLIEOS" localSheetId="3">#REF!</definedName>
    <definedName name="CLIEOS">#REF!</definedName>
    <definedName name="CLIEOS_28" localSheetId="11">#REF!</definedName>
    <definedName name="CLIEOS_28" localSheetId="3">#REF!</definedName>
    <definedName name="CLIEOS_28">#REF!</definedName>
    <definedName name="CLTMP" localSheetId="11">#REF!</definedName>
    <definedName name="CLTMP" localSheetId="3">#REF!</definedName>
    <definedName name="CLTMP">#REF!</definedName>
    <definedName name="CLVC" localSheetId="11">#REF!</definedName>
    <definedName name="CLVC" localSheetId="3">#REF!</definedName>
    <definedName name="CLVC">#REF!</definedName>
    <definedName name="clvc1" localSheetId="11">#REF!</definedName>
    <definedName name="clvc1" localSheetId="3">#REF!</definedName>
    <definedName name="clvc1">#REF!</definedName>
    <definedName name="clvc1_1" localSheetId="11">#REF!</definedName>
    <definedName name="clvc1_1" localSheetId="3">#REF!</definedName>
    <definedName name="clvc1_1">#REF!</definedName>
    <definedName name="clvc1_2" localSheetId="11">#REF!</definedName>
    <definedName name="clvc1_2" localSheetId="3">#REF!</definedName>
    <definedName name="clvc1_2">#REF!</definedName>
    <definedName name="clvc1_20" localSheetId="11">#REF!</definedName>
    <definedName name="clvc1_20" localSheetId="3">#REF!</definedName>
    <definedName name="clvc1_20">#REF!</definedName>
    <definedName name="clvc1_25" localSheetId="11">#REF!</definedName>
    <definedName name="clvc1_25" localSheetId="3">#REF!</definedName>
    <definedName name="clvc1_25">#REF!</definedName>
    <definedName name="clvc1_26" localSheetId="11">#REF!</definedName>
    <definedName name="clvc1_26" localSheetId="3">#REF!</definedName>
    <definedName name="clvc1_26">#REF!</definedName>
    <definedName name="clvc1_28" localSheetId="11">#REF!</definedName>
    <definedName name="clvc1_28" localSheetId="3">#REF!</definedName>
    <definedName name="clvc1_28">#REF!</definedName>
    <definedName name="clvc1_3" localSheetId="11">#REF!</definedName>
    <definedName name="clvc1_3" localSheetId="3">#REF!</definedName>
    <definedName name="clvc1_3">#REF!</definedName>
    <definedName name="clvc1_3_1" localSheetId="11">#REF!</definedName>
    <definedName name="clvc1_3_1" localSheetId="3">#REF!</definedName>
    <definedName name="clvc1_3_1">#REF!</definedName>
    <definedName name="clvc1_3_2" localSheetId="11">#REF!</definedName>
    <definedName name="clvc1_3_2" localSheetId="3">#REF!</definedName>
    <definedName name="clvc1_3_2">#REF!</definedName>
    <definedName name="clvc1_3_20" localSheetId="11">#REF!</definedName>
    <definedName name="clvc1_3_20" localSheetId="3">#REF!</definedName>
    <definedName name="clvc1_3_20">#REF!</definedName>
    <definedName name="clvc1_3_25" localSheetId="11">#REF!</definedName>
    <definedName name="clvc1_3_25" localSheetId="3">#REF!</definedName>
    <definedName name="clvc1_3_25">#REF!</definedName>
    <definedName name="CLVC3">0.1</definedName>
    <definedName name="CLVC35" localSheetId="11">#REF!</definedName>
    <definedName name="CLVC35" localSheetId="3">#REF!</definedName>
    <definedName name="CLVC35">#REF!</definedName>
    <definedName name="CLVC35_20" localSheetId="11">#REF!</definedName>
    <definedName name="CLVC35_20" localSheetId="3">#REF!</definedName>
    <definedName name="CLVC35_20">#REF!</definedName>
    <definedName name="CLVC35_28" localSheetId="11">#REF!</definedName>
    <definedName name="CLVC35_28" localSheetId="3">#REF!</definedName>
    <definedName name="CLVC35_28">#REF!</definedName>
    <definedName name="CLVCTB">"$#REF!.$D$4"</definedName>
    <definedName name="CLVCTB_26" localSheetId="11">#REF!</definedName>
    <definedName name="CLVCTB_26" localSheetId="3">#REF!</definedName>
    <definedName name="CLVCTB_26">#REF!</definedName>
    <definedName name="CLVCTB_28" localSheetId="11">#REF!</definedName>
    <definedName name="CLVCTB_28" localSheetId="3">#REF!</definedName>
    <definedName name="CLVCTB_28">#REF!</definedName>
    <definedName name="CLVCTB_3">"$#REF!.$D$4"</definedName>
    <definedName name="CLVL" localSheetId="11">#REF!</definedName>
    <definedName name="CLVL" localSheetId="3">#REF!</definedName>
    <definedName name="CLVL">#REF!</definedName>
    <definedName name="CLyTC" localSheetId="11">#REF!</definedName>
    <definedName name="CLyTC" localSheetId="3">#REF!</definedName>
    <definedName name="CLyTC">#REF!</definedName>
    <definedName name="cmin" localSheetId="11">#REF!</definedName>
    <definedName name="cmin" localSheetId="3">#REF!</definedName>
    <definedName name="cmin">#REF!</definedName>
    <definedName name="cmin_28" localSheetId="11">#REF!</definedName>
    <definedName name="cmin_28" localSheetId="3">#REF!</definedName>
    <definedName name="cmin_28">#REF!</definedName>
    <definedName name="cn" localSheetId="11">#REF!</definedName>
    <definedName name="cn" localSheetId="3">#REF!</definedName>
    <definedName name="cn">#REF!</definedName>
    <definedName name="cn_20" localSheetId="11">#REF!</definedName>
    <definedName name="cn_20" localSheetId="3">#REF!</definedName>
    <definedName name="cn_20">#REF!</definedName>
    <definedName name="cn_28" localSheetId="11">#REF!</definedName>
    <definedName name="cn_28" localSheetId="3">#REF!</definedName>
    <definedName name="cn_28">#REF!</definedName>
    <definedName name="cN_fix" localSheetId="11">#REF!</definedName>
    <definedName name="cN_fix" localSheetId="3">#REF!</definedName>
    <definedName name="cN_fix">#REF!</definedName>
    <definedName name="cN_fix_20" localSheetId="11">#REF!</definedName>
    <definedName name="cN_fix_20" localSheetId="3">#REF!</definedName>
    <definedName name="cN_fix_20">#REF!</definedName>
    <definedName name="cN_fix_28" localSheetId="11">#REF!</definedName>
    <definedName name="cN_fix_28" localSheetId="3">#REF!</definedName>
    <definedName name="cN_fix_28">#REF!</definedName>
    <definedName name="CN3p" localSheetId="11">#REF!</definedName>
    <definedName name="CN3p" localSheetId="3">#REF!</definedName>
    <definedName name="CN3p">#REF!</definedName>
    <definedName name="CN3p_28" localSheetId="11">#REF!</definedName>
    <definedName name="CN3p_28" localSheetId="3">#REF!</definedName>
    <definedName name="CN3p_28">#REF!</definedName>
    <definedName name="CNC">"$#REF!.$K$50:$K$129"</definedName>
    <definedName name="CNC_26" localSheetId="11">#REF!</definedName>
    <definedName name="CNC_26" localSheetId="3">#REF!</definedName>
    <definedName name="CNC_26">#REF!</definedName>
    <definedName name="CNC_28" localSheetId="11">#REF!</definedName>
    <definedName name="CNC_28" localSheetId="3">#REF!</definedName>
    <definedName name="CNC_28">#REF!</definedName>
    <definedName name="CNC_3">"$#REF!.$K$50:$K$129"</definedName>
    <definedName name="CND">"$#REF!.$L$50:$L$129"</definedName>
    <definedName name="CND_26" localSheetId="11">#REF!</definedName>
    <definedName name="CND_26" localSheetId="3">#REF!</definedName>
    <definedName name="CND_26">#REF!</definedName>
    <definedName name="CND_28" localSheetId="11">#REF!</definedName>
    <definedName name="CND_28" localSheetId="3">#REF!</definedName>
    <definedName name="CND_28">#REF!</definedName>
    <definedName name="CND_3">"$#REF!.$L$50:$L$129"</definedName>
    <definedName name="cNden" localSheetId="11">#REF!</definedName>
    <definedName name="cNden" localSheetId="3">#REF!</definedName>
    <definedName name="cNden">#REF!</definedName>
    <definedName name="cNden_20" localSheetId="11">#REF!</definedName>
    <definedName name="cNden_20" localSheetId="3">#REF!</definedName>
    <definedName name="cNden_20">#REF!</definedName>
    <definedName name="cNden_28" localSheetId="11">#REF!</definedName>
    <definedName name="cNden_28" localSheetId="3">#REF!</definedName>
    <definedName name="cNden_28">#REF!</definedName>
    <definedName name="cne" localSheetId="11">#REF!</definedName>
    <definedName name="cne" localSheetId="3">#REF!</definedName>
    <definedName name="cne">#REF!</definedName>
    <definedName name="cne_20" localSheetId="11">#REF!</definedName>
    <definedName name="cne_20" localSheetId="3">#REF!</definedName>
    <definedName name="cne_20">#REF!</definedName>
    <definedName name="cne_28" localSheetId="11">#REF!</definedName>
    <definedName name="cne_28" localSheetId="3">#REF!</definedName>
    <definedName name="cne_28">#REF!</definedName>
    <definedName name="CNG">"$#REF!.$J$50:$J$129"</definedName>
    <definedName name="CNG_26" localSheetId="11">#REF!</definedName>
    <definedName name="CNG_26" localSheetId="3">#REF!</definedName>
    <definedName name="CNG_26">#REF!</definedName>
    <definedName name="CNG_28" localSheetId="11">#REF!</definedName>
    <definedName name="CNG_28" localSheetId="3">#REF!</definedName>
    <definedName name="CNG_28">#REF!</definedName>
    <definedName name="CNG_3">"$#REF!.$J$50:$J$129"</definedName>
    <definedName name="Cñi" localSheetId="11">#REF!</definedName>
    <definedName name="Cñi" localSheetId="3">#REF!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_20" localSheetId="11">#REF!</definedName>
    <definedName name="Co_20" localSheetId="3">#REF!</definedName>
    <definedName name="Co_20">#REF!</definedName>
    <definedName name="coar" localSheetId="11">#REF!</definedName>
    <definedName name="coar" localSheetId="3">#REF!</definedName>
    <definedName name="coar">#REF!</definedName>
    <definedName name="COAT">NA()</definedName>
    <definedName name="COAT_26" localSheetId="11">#REF!</definedName>
    <definedName name="COAT_26" localSheetId="3">#REF!</definedName>
    <definedName name="COAT_26">#REF!</definedName>
    <definedName name="COAT_28" localSheetId="11">#REF!</definedName>
    <definedName name="COAT_28" localSheetId="3">#REF!</definedName>
    <definedName name="COAT_28">#REF!</definedName>
    <definedName name="coc" localSheetId="11">#REF!</definedName>
    <definedName name="coc" localSheetId="3">#REF!</definedName>
    <definedName name="coc">#REF!</definedName>
    <definedName name="COC_1.2" localSheetId="11">#REF!</definedName>
    <definedName name="COC_1.2" localSheetId="3">#REF!</definedName>
    <definedName name="COC_1.2">#REF!</definedName>
    <definedName name="Coc_2m" localSheetId="11">#REF!</definedName>
    <definedName name="Coc_2m" localSheetId="3">#REF!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#REF!</definedName>
    <definedName name="Coc_BTCT_20" localSheetId="11">#REF!</definedName>
    <definedName name="Coc_BTCT_20" localSheetId="3">#REF!</definedName>
    <definedName name="Coc_BTCT_20">#REF!</definedName>
    <definedName name="Coc_BTCT_28" localSheetId="11">#REF!</definedName>
    <definedName name="Coc_BTCT_28" localSheetId="3">#REF!</definedName>
    <definedName name="Coc_BTCT_28">#REF!</definedName>
    <definedName name="coc1.2m" localSheetId="11">#REF!</definedName>
    <definedName name="coc1.2m" localSheetId="3">#REF!</definedName>
    <definedName name="coc1.2m">#REF!</definedName>
    <definedName name="coc1.2m_28" localSheetId="11">#REF!</definedName>
    <definedName name="coc1.2m_28" localSheetId="3">#REF!</definedName>
    <definedName name="coc1.2m_28">#REF!</definedName>
    <definedName name="coc1m" localSheetId="11">#REF!</definedName>
    <definedName name="coc1m" localSheetId="3">#REF!</definedName>
    <definedName name="coc1m">#REF!</definedName>
    <definedName name="coc1m_28" localSheetId="11">#REF!</definedName>
    <definedName name="coc1m_28" localSheetId="3">#REF!</definedName>
    <definedName name="coc1m_28">#REF!</definedName>
    <definedName name="coc20x20" localSheetId="11">#REF!</definedName>
    <definedName name="coc20x20" localSheetId="3">#REF!</definedName>
    <definedName name="coc20x20">#REF!</definedName>
    <definedName name="coc20x20_28" localSheetId="11">#REF!</definedName>
    <definedName name="coc20x20_28" localSheetId="3">#REF!</definedName>
    <definedName name="coc20x20_28">#REF!</definedName>
    <definedName name="CocauKT" localSheetId="11">#REF!</definedName>
    <definedName name="CocauKT" localSheetId="3">#REF!</definedName>
    <definedName name="CocauKT">#REF!</definedName>
    <definedName name="Cocbetong">"$#REF!.$B$44:$D$49"</definedName>
    <definedName name="Cocbetong_26" localSheetId="11">#REF!</definedName>
    <definedName name="Cocbetong_26" localSheetId="3">#REF!</definedName>
    <definedName name="Cocbetong_26">#REF!</definedName>
    <definedName name="Cocbetong_28" localSheetId="11">#REF!</definedName>
    <definedName name="Cocbetong_28" localSheetId="3">#REF!</definedName>
    <definedName name="Cocbetong_28">#REF!</definedName>
    <definedName name="Cocbetong_3">"$#REF!.$B$44:$D$49"</definedName>
    <definedName name="COCTIEU" localSheetId="11">#REF!</definedName>
    <definedName name="COCTIEU" localSheetId="3">#REF!</definedName>
    <definedName name="COCTIEU">#REF!</definedName>
    <definedName name="COCTIEU_20" localSheetId="11">#REF!</definedName>
    <definedName name="COCTIEU_20" localSheetId="3">#REF!</definedName>
    <definedName name="COCTIEU_20">#REF!</definedName>
    <definedName name="COCTIEU_28" localSheetId="11">#REF!</definedName>
    <definedName name="COCTIEU_28" localSheetId="3">#REF!</definedName>
    <definedName name="COCTIEU_28">#REF!</definedName>
    <definedName name="cocvt" localSheetId="11">#REF!</definedName>
    <definedName name="cocvt" localSheetId="3">#REF!</definedName>
    <definedName name="cocvt">#REF!</definedName>
    <definedName name="cocvt_20" localSheetId="11">#REF!</definedName>
    <definedName name="cocvt_20" localSheetId="3">#REF!</definedName>
    <definedName name="cocvt_20">#REF!</definedName>
    <definedName name="cocvt_28" localSheetId="11">#REF!</definedName>
    <definedName name="cocvt_28" localSheetId="3">#REF!</definedName>
    <definedName name="cocvt_28">#REF!</definedName>
    <definedName name="cogg" localSheetId="11">#REF!</definedName>
    <definedName name="cogg" localSheetId="3">#REF!</definedName>
    <definedName name="cogg">#REF!</definedName>
    <definedName name="coi" localSheetId="11">#REF!</definedName>
    <definedName name="coi" localSheetId="3">#REF!</definedName>
    <definedName name="coi">#REF!</definedName>
    <definedName name="coi_28" localSheetId="11">#REF!</definedName>
    <definedName name="coi_28" localSheetId="3">#REF!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#REF!</definedName>
    <definedName name="CÖÏ_LY_VAÄN_CHUYEÅN_26" localSheetId="11">#REF!</definedName>
    <definedName name="CÖÏ_LY_VAÄN_CHUYEÅN_26" localSheetId="3">#REF!</definedName>
    <definedName name="CÖÏ_LY_VAÄN_CHUYEÅN_26">#REF!</definedName>
    <definedName name="Cöï_ly_vaän_chuyeãn_28" localSheetId="11">#REF!</definedName>
    <definedName name="Cöï_ly_vaän_chuyeãn_28" localSheetId="3">#REF!</definedName>
    <definedName name="Cöï_ly_vaän_chuyeãn_28">#REF!</definedName>
    <definedName name="CÖÏ_LY_VAÄN_CHUYEÅN_28" localSheetId="11">#REF!</definedName>
    <definedName name="CÖÏ_LY_VAÄN_CHUYEÅN_28" localSheetId="3">#REF!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#REF!</definedName>
    <definedName name="Combined_A" localSheetId="11">#REF!</definedName>
    <definedName name="Combined_A" localSheetId="3">#REF!</definedName>
    <definedName name="Combined_A">#REF!</definedName>
    <definedName name="Combined_A_20" localSheetId="11">#REF!</definedName>
    <definedName name="Combined_A_20" localSheetId="3">#REF!</definedName>
    <definedName name="Combined_A_20">#REF!</definedName>
    <definedName name="Combined_A_28" localSheetId="11">#REF!</definedName>
    <definedName name="Combined_A_28" localSheetId="3">#REF!</definedName>
    <definedName name="Combined_A_28">#REF!</definedName>
    <definedName name="Combined_B" localSheetId="11">#REF!</definedName>
    <definedName name="Combined_B" localSheetId="3">#REF!</definedName>
    <definedName name="Combined_B">#REF!</definedName>
    <definedName name="Combined_B_20" localSheetId="11">#REF!</definedName>
    <definedName name="Combined_B_20" localSheetId="3">#REF!</definedName>
    <definedName name="Combined_B_20">#REF!</definedName>
    <definedName name="Combined_B_28" localSheetId="11">#REF!</definedName>
    <definedName name="Combined_B_28" localSheetId="3">#REF!</definedName>
    <definedName name="Combined_B_28">#REF!</definedName>
    <definedName name="COMMON">"$#REF!.$A$1:$M$586"</definedName>
    <definedName name="COMMON_26" localSheetId="11">#REF!</definedName>
    <definedName name="COMMON_26" localSheetId="3">#REF!</definedName>
    <definedName name="COMMON_26">#REF!</definedName>
    <definedName name="COMMON_28" localSheetId="11">#REF!</definedName>
    <definedName name="COMMON_28" localSheetId="3">#REF!</definedName>
    <definedName name="COMMON_28">#REF!</definedName>
    <definedName name="COMP" localSheetId="11">#REF!</definedName>
    <definedName name="COMP" localSheetId="3">#REF!</definedName>
    <definedName name="COMP">#REF!</definedName>
    <definedName name="COMP_28" localSheetId="11">#REF!</definedName>
    <definedName name="COMP_28" localSheetId="3">#REF!</definedName>
    <definedName name="COMP_28">#REF!</definedName>
    <definedName name="Company" localSheetId="11">#REF!</definedName>
    <definedName name="Company" localSheetId="3">#REF!</definedName>
    <definedName name="Company">#REF!</definedName>
    <definedName name="Company_20" localSheetId="11">#REF!</definedName>
    <definedName name="Company_20" localSheetId="3">#REF!</definedName>
    <definedName name="Company_20">#REF!</definedName>
    <definedName name="Company_28" localSheetId="11">#REF!</definedName>
    <definedName name="Company_28" localSheetId="3">#REF!</definedName>
    <definedName name="Company_28">#REF!</definedName>
    <definedName name="CON_EQP_COS">"$#REF!.$BH$79:$BP$123"</definedName>
    <definedName name="CON_EQP_COS_26" localSheetId="11">#REF!</definedName>
    <definedName name="CON_EQP_COS_26" localSheetId="3">#REF!</definedName>
    <definedName name="CON_EQP_COS_26">#REF!</definedName>
    <definedName name="CON_EQP_COS_28" localSheetId="11">#REF!</definedName>
    <definedName name="CON_EQP_COS_28" localSheetId="3">#REF!</definedName>
    <definedName name="CON_EQP_COS_28">#REF!</definedName>
    <definedName name="CON_EQP_COST">"$#REF!.$AM$6:$AT$53"</definedName>
    <definedName name="CON_EQP_COST_26" localSheetId="11">#REF!</definedName>
    <definedName name="CON_EQP_COST_26" localSheetId="3">#REF!</definedName>
    <definedName name="CON_EQP_COST_26">#REF!</definedName>
    <definedName name="CON_EQP_COST_28" localSheetId="11">#REF!</definedName>
    <definedName name="CON_EQP_COST_28" localSheetId="3">#REF!</definedName>
    <definedName name="CON_EQP_COST_28">#REF!</definedName>
    <definedName name="CON_EQP_COST_3">"$#REF!.$AM$6:$AT$53"</definedName>
    <definedName name="CON1_26" localSheetId="11">#REF!</definedName>
    <definedName name="CON1_26" localSheetId="3">#REF!</definedName>
    <definedName name="CON1_26">#REF!</definedName>
    <definedName name="CON1_28" localSheetId="11">#REF!</definedName>
    <definedName name="CON1_28" localSheetId="3">#REF!</definedName>
    <definedName name="CON1_28">#REF!</definedName>
    <definedName name="CON1_3">"$#REF!.$A$7:$N$325"</definedName>
    <definedName name="CON2_26" localSheetId="11">#REF!</definedName>
    <definedName name="CON2_26" localSheetId="3">#REF!</definedName>
    <definedName name="CON2_26">#REF!</definedName>
    <definedName name="CON2_28" localSheetId="11">#REF!</definedName>
    <definedName name="CON2_28" localSheetId="3">#REF!</definedName>
    <definedName name="CON2_28">#REF!</definedName>
    <definedName name="CON2_3">"$#REF!.$A$328:$P$393"</definedName>
    <definedName name="Concrete" localSheetId="11">#REF!</definedName>
    <definedName name="Concrete" localSheetId="3">#REF!</definedName>
    <definedName name="Concrete">#REF!</definedName>
    <definedName name="Concrete_28" localSheetId="11">#REF!</definedName>
    <definedName name="Concrete_28" localSheetId="3">#REF!</definedName>
    <definedName name="Concrete_28">#REF!</definedName>
    <definedName name="cong" localSheetId="11">#REF!</definedName>
    <definedName name="cong" localSheetId="3">#REF!</definedName>
    <definedName name="cong">#REF!</definedName>
    <definedName name="cong_20" localSheetId="11">#REF!</definedName>
    <definedName name="cong_20" localSheetId="3">#REF!</definedName>
    <definedName name="cong_20">#REF!</definedName>
    <definedName name="cong_28" localSheetId="11">#REF!</definedName>
    <definedName name="cong_28" localSheetId="3">#REF!</definedName>
    <definedName name="cong_28">#REF!</definedName>
    <definedName name="cong_bq" localSheetId="11">#REF!</definedName>
    <definedName name="cong_bq" localSheetId="3">#REF!</definedName>
    <definedName name="cong_bq">#REF!</definedName>
    <definedName name="cong_bv" localSheetId="11">#REF!</definedName>
    <definedName name="cong_bv" localSheetId="3">#REF!</definedName>
    <definedName name="cong_bv">#REF!</definedName>
    <definedName name="cong_ck" localSheetId="11">#REF!</definedName>
    <definedName name="cong_ck" localSheetId="3">#REF!</definedName>
    <definedName name="cong_ck">#REF!</definedName>
    <definedName name="cong_d1" localSheetId="11">#REF!</definedName>
    <definedName name="cong_d1" localSheetId="3">#REF!</definedName>
    <definedName name="cong_d1">#REF!</definedName>
    <definedName name="cong_d2" localSheetId="11">#REF!</definedName>
    <definedName name="cong_d2" localSheetId="3">#REF!</definedName>
    <definedName name="cong_d2">#REF!</definedName>
    <definedName name="cong_d3" localSheetId="11">#REF!</definedName>
    <definedName name="cong_d3" localSheetId="3">#REF!</definedName>
    <definedName name="cong_d3">#REF!</definedName>
    <definedName name="cong_dl" localSheetId="11">#REF!</definedName>
    <definedName name="cong_dl" localSheetId="3">#REF!</definedName>
    <definedName name="cong_dl">#REF!</definedName>
    <definedName name="Cong_HM_DTCT" localSheetId="11">#REF!</definedName>
    <definedName name="Cong_HM_DTCT" localSheetId="3">#REF!</definedName>
    <definedName name="Cong_HM_DTCT">#REF!</definedName>
    <definedName name="Cong_HM_DTCT_20" localSheetId="11">#REF!</definedName>
    <definedName name="Cong_HM_DTCT_20" localSheetId="3">#REF!</definedName>
    <definedName name="Cong_HM_DTCT_20">#REF!</definedName>
    <definedName name="cong_kcs" localSheetId="11">#REF!</definedName>
    <definedName name="cong_kcs" localSheetId="3">#REF!</definedName>
    <definedName name="cong_kcs">#REF!</definedName>
    <definedName name="Cong_M_DTCT" localSheetId="11">#REF!</definedName>
    <definedName name="Cong_M_DTCT" localSheetId="3">#REF!</definedName>
    <definedName name="Cong_M_DTCT">#REF!</definedName>
    <definedName name="Cong_M_DTCT_20" localSheetId="11">#REF!</definedName>
    <definedName name="Cong_M_DTCT_20" localSheetId="3">#REF!</definedName>
    <definedName name="Cong_M_DTCT_20">#REF!</definedName>
    <definedName name="cong_nb" localSheetId="11">#REF!</definedName>
    <definedName name="cong_nb" localSheetId="3">#REF!</definedName>
    <definedName name="cong_nb">#REF!</definedName>
    <definedName name="Cong_NC_DTCT" localSheetId="11">#REF!</definedName>
    <definedName name="Cong_NC_DTCT" localSheetId="3">#REF!</definedName>
    <definedName name="Cong_NC_DTCT">#REF!</definedName>
    <definedName name="Cong_NC_DTCT_20" localSheetId="11">#REF!</definedName>
    <definedName name="Cong_NC_DTCT_20" localSheetId="3">#REF!</definedName>
    <definedName name="Cong_NC_DTCT_20">#REF!</definedName>
    <definedName name="cong_ngio" localSheetId="11">#REF!</definedName>
    <definedName name="cong_ngio" localSheetId="3">#REF!</definedName>
    <definedName name="cong_ngio">#REF!</definedName>
    <definedName name="cong_nv" localSheetId="11">#REF!</definedName>
    <definedName name="cong_nv" localSheetId="3">#REF!</definedName>
    <definedName name="cong_nv">#REF!</definedName>
    <definedName name="Cong_suat" localSheetId="11">#REF!</definedName>
    <definedName name="Cong_suat" localSheetId="3">#REF!</definedName>
    <definedName name="Cong_suat">#REF!</definedName>
    <definedName name="Cong_suat_dat" localSheetId="11">#REF!</definedName>
    <definedName name="Cong_suat_dat" localSheetId="3">#REF!</definedName>
    <definedName name="Cong_suat_dat">#REF!</definedName>
    <definedName name="cong_t3" localSheetId="11">#REF!</definedName>
    <definedName name="cong_t3" localSheetId="3">#REF!</definedName>
    <definedName name="cong_t3">#REF!</definedName>
    <definedName name="cong_t4" localSheetId="11">#REF!</definedName>
    <definedName name="cong_t4" localSheetId="3">#REF!</definedName>
    <definedName name="cong_t4">#REF!</definedName>
    <definedName name="cong_t5" localSheetId="11">#REF!</definedName>
    <definedName name="cong_t5" localSheetId="3">#REF!</definedName>
    <definedName name="cong_t5">#REF!</definedName>
    <definedName name="cong_t6" localSheetId="11">#REF!</definedName>
    <definedName name="cong_t6" localSheetId="3">#REF!</definedName>
    <definedName name="cong_t6">#REF!</definedName>
    <definedName name="cong_tc" localSheetId="11">#REF!</definedName>
    <definedName name="cong_tc" localSheetId="3">#REF!</definedName>
    <definedName name="cong_tc">#REF!</definedName>
    <definedName name="cong_tm" localSheetId="11">#REF!</definedName>
    <definedName name="cong_tm" localSheetId="3">#REF!</definedName>
    <definedName name="cong_tm">#REF!</definedName>
    <definedName name="Cong_VL_DTCT" localSheetId="11">#REF!</definedName>
    <definedName name="Cong_VL_DTCT" localSheetId="3">#REF!</definedName>
    <definedName name="Cong_VL_DTCT">#REF!</definedName>
    <definedName name="Cong_VL_DTCT_20" localSheetId="11">#REF!</definedName>
    <definedName name="Cong_VL_DTCT_20" localSheetId="3">#REF!</definedName>
    <definedName name="Cong_VL_DTCT_20">#REF!</definedName>
    <definedName name="cong_vs" localSheetId="11">#REF!</definedName>
    <definedName name="cong_vs" localSheetId="3">#REF!</definedName>
    <definedName name="cong_vs">#REF!</definedName>
    <definedName name="cong_xh" localSheetId="11">#REF!</definedName>
    <definedName name="cong_xh" localSheetId="3">#REF!</definedName>
    <definedName name="cong_xh">#REF!</definedName>
    <definedName name="cong1x15">NA()</definedName>
    <definedName name="cong1x15_26" localSheetId="11">#REF!</definedName>
    <definedName name="cong1x15_26" localSheetId="3">#REF!</definedName>
    <definedName name="cong1x15_26">#REF!</definedName>
    <definedName name="cong1x15_28" localSheetId="11">#REF!</definedName>
    <definedName name="cong1x15_28" localSheetId="3">#REF!</definedName>
    <definedName name="cong1x15_28">#REF!</definedName>
    <definedName name="cong1x15_3">NA()</definedName>
    <definedName name="cong2.7" localSheetId="11">#REF!</definedName>
    <definedName name="cong2.7" localSheetId="3">#REF!</definedName>
    <definedName name="cong2.7">#REF!</definedName>
    <definedName name="cong3.0" localSheetId="11">#REF!</definedName>
    <definedName name="cong3.0" localSheetId="3">#REF!</definedName>
    <definedName name="cong3.0">#REF!</definedName>
    <definedName name="cong3.5" localSheetId="11">#REF!</definedName>
    <definedName name="cong3.5" localSheetId="3">#REF!</definedName>
    <definedName name="cong3.5">#REF!</definedName>
    <definedName name="cong3.7" localSheetId="11">#REF!</definedName>
    <definedName name="cong3.7" localSheetId="3">#REF!</definedName>
    <definedName name="cong3.7">#REF!</definedName>
    <definedName name="cong3.7_20" localSheetId="11">#REF!</definedName>
    <definedName name="cong3.7_20" localSheetId="3">#REF!</definedName>
    <definedName name="cong3.7_20">#REF!</definedName>
    <definedName name="cong3.7_28" localSheetId="11">#REF!</definedName>
    <definedName name="cong3.7_28" localSheetId="3">#REF!</definedName>
    <definedName name="cong3.7_28">#REF!</definedName>
    <definedName name="cong4.0" localSheetId="11">#REF!</definedName>
    <definedName name="cong4.0" localSheetId="3">#REF!</definedName>
    <definedName name="cong4.0">#REF!</definedName>
    <definedName name="cong4.0_20" localSheetId="11">#REF!</definedName>
    <definedName name="cong4.0_20" localSheetId="3">#REF!</definedName>
    <definedName name="cong4.0_20">#REF!</definedName>
    <definedName name="cong4.3" localSheetId="11">#REF!</definedName>
    <definedName name="cong4.3" localSheetId="3">#REF!</definedName>
    <definedName name="cong4.3">#REF!</definedName>
    <definedName name="cong4.3_20" localSheetId="11">#REF!</definedName>
    <definedName name="cong4.3_20" localSheetId="3">#REF!</definedName>
    <definedName name="cong4.3_20">#REF!</definedName>
    <definedName name="cong4.3_28" localSheetId="11">#REF!</definedName>
    <definedName name="cong4.3_28" localSheetId="3">#REF!</definedName>
    <definedName name="cong4.3_28">#REF!</definedName>
    <definedName name="cong4.5" localSheetId="11">#REF!</definedName>
    <definedName name="cong4.5" localSheetId="3">#REF!</definedName>
    <definedName name="cong4.5">#REF!</definedName>
    <definedName name="cong4.5_20" localSheetId="11">#REF!</definedName>
    <definedName name="cong4.5_20" localSheetId="3">#REF!</definedName>
    <definedName name="cong4.5_20">#REF!</definedName>
    <definedName name="cong4.7" localSheetId="11">#REF!</definedName>
    <definedName name="cong4.7" localSheetId="3">#REF!</definedName>
    <definedName name="cong4.7">#REF!</definedName>
    <definedName name="cong4.7_20" localSheetId="11">#REF!</definedName>
    <definedName name="cong4.7_20" localSheetId="3">#REF!</definedName>
    <definedName name="cong4.7_20">#REF!</definedName>
    <definedName name="cong4.7_28" localSheetId="11">#REF!</definedName>
    <definedName name="cong4.7_28" localSheetId="3">#REF!</definedName>
    <definedName name="cong4.7_28">#REF!</definedName>
    <definedName name="CongI" localSheetId="11">#REF!</definedName>
    <definedName name="CongI" localSheetId="3">#REF!</definedName>
    <definedName name="CongI">#REF!</definedName>
    <definedName name="CongI_20" localSheetId="11">#REF!</definedName>
    <definedName name="CongI_20" localSheetId="3">#REF!</definedName>
    <definedName name="CongI_20">#REF!</definedName>
    <definedName name="CongII" localSheetId="11">#REF!</definedName>
    <definedName name="CongII" localSheetId="3">#REF!</definedName>
    <definedName name="CongII">#REF!</definedName>
    <definedName name="CongII_20" localSheetId="11">#REF!</definedName>
    <definedName name="CongII_20" localSheetId="3">#REF!</definedName>
    <definedName name="CongII_20">#REF!</definedName>
    <definedName name="CongIII" localSheetId="11">#REF!</definedName>
    <definedName name="CongIII" localSheetId="3">#REF!</definedName>
    <definedName name="CongIII">#REF!</definedName>
    <definedName name="CongIII_20" localSheetId="11">#REF!</definedName>
    <definedName name="CongIII_20" localSheetId="3">#REF!</definedName>
    <definedName name="CongIII_20">#REF!</definedName>
    <definedName name="conrua" localSheetId="11">#REF!</definedName>
    <definedName name="conrua" localSheetId="3">#REF!</definedName>
    <definedName name="conrua">#REF!</definedName>
    <definedName name="CONST_EQ">"$#REF!.$CG$5:$DI$46"</definedName>
    <definedName name="CONST_EQ_26" localSheetId="11">#REF!</definedName>
    <definedName name="CONST_EQ_26" localSheetId="3">#REF!</definedName>
    <definedName name="CONST_EQ_26">#REF!</definedName>
    <definedName name="CONST_EQ_28" localSheetId="11">#REF!</definedName>
    <definedName name="CONST_EQ_28" localSheetId="3">#REF!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#REF!</definedName>
    <definedName name="coppha_28" localSheetId="11">#REF!</definedName>
    <definedName name="coppha_28" localSheetId="3">#REF!</definedName>
    <definedName name="coppha_28">#REF!</definedName>
    <definedName name="coppha_3">"$#REF!.$F$10"</definedName>
    <definedName name="cos" localSheetId="11">#REF!</definedName>
    <definedName name="cos" localSheetId="3">#REF!</definedName>
    <definedName name="cos">#REF!</definedName>
    <definedName name="Cos_tec" localSheetId="11">#REF!</definedName>
    <definedName name="Cos_tec" localSheetId="3">#REF!</definedName>
    <definedName name="Cos_tec">#REF!</definedName>
    <definedName name="Cos_tec_20" localSheetId="11">#REF!</definedName>
    <definedName name="Cos_tec_20" localSheetId="3">#REF!</definedName>
    <definedName name="Cos_tec_20">#REF!</definedName>
    <definedName name="Cos_tec_28" localSheetId="11">#REF!</definedName>
    <definedName name="Cos_tec_28" localSheetId="3">#REF!</definedName>
    <definedName name="Cos_tec_28">#REF!</definedName>
    <definedName name="COT">"$#REF!.$C$50:$C$129"</definedName>
    <definedName name="COT_26" localSheetId="11">#REF!</definedName>
    <definedName name="COT_26" localSheetId="3">#REF!</definedName>
    <definedName name="COT_26">#REF!</definedName>
    <definedName name="cot_28" localSheetId="11">#REF!</definedName>
    <definedName name="cot_28" localSheetId="3">#REF!</definedName>
    <definedName name="cot_28">#REF!</definedName>
    <definedName name="COT_3">"$#REF!.$C$50:$C$129"</definedName>
    <definedName name="Cot_thep">NA()</definedName>
    <definedName name="Cot_thep_26" localSheetId="11">#REF!</definedName>
    <definedName name="Cot_thep_26" localSheetId="3">#REF!</definedName>
    <definedName name="Cot_thep_26">#REF!</definedName>
    <definedName name="Cot_thep_28" localSheetId="11">#REF!</definedName>
    <definedName name="Cot_thep_28" localSheetId="3">#REF!</definedName>
    <definedName name="Cot_thep_28">#REF!</definedName>
    <definedName name="cot12b" localSheetId="11">#REF!</definedName>
    <definedName name="cot12b" localSheetId="3">#REF!</definedName>
    <definedName name="cot12b">#REF!</definedName>
    <definedName name="cot7.5" localSheetId="11">#REF!</definedName>
    <definedName name="cot7.5" localSheetId="3">#REF!</definedName>
    <definedName name="cot7.5">#REF!</definedName>
    <definedName name="cot7.5_28" localSheetId="11">#REF!</definedName>
    <definedName name="cot7.5_28" localSheetId="3">#REF!</definedName>
    <definedName name="cot7.5_28">#REF!</definedName>
    <definedName name="cot8.5" localSheetId="11">#REF!</definedName>
    <definedName name="cot8.5" localSheetId="3">#REF!</definedName>
    <definedName name="cot8.5">#REF!</definedName>
    <definedName name="cot8.5_28" localSheetId="11">#REF!</definedName>
    <definedName name="cot8.5_28" localSheetId="3">#REF!</definedName>
    <definedName name="cot8.5_28">#REF!</definedName>
    <definedName name="CotBTtronVuong">"$#REF!.$B$136:$D$191"</definedName>
    <definedName name="CotBTtronVuong_26" localSheetId="11">#REF!</definedName>
    <definedName name="CotBTtronVuong_26" localSheetId="3">#REF!</definedName>
    <definedName name="CotBTtronVuong_26">#REF!</definedName>
    <definedName name="CotBTtronVuong_28" localSheetId="11">#REF!</definedName>
    <definedName name="CotBTtronVuong_28" localSheetId="3">#REF!</definedName>
    <definedName name="CotBTtronVuong_28">#REF!</definedName>
    <definedName name="CotBTtronVuong_3">"$#REF!.$B$136:$D$191"</definedName>
    <definedName name="cotpha" localSheetId="11">#REF!</definedName>
    <definedName name="cotpha" localSheetId="3">#REF!</definedName>
    <definedName name="cotpha">#REF!</definedName>
    <definedName name="cotpha_1" localSheetId="11">#REF!</definedName>
    <definedName name="cotpha_1" localSheetId="3">#REF!</definedName>
    <definedName name="cotpha_1">#REF!</definedName>
    <definedName name="cotpha_2" localSheetId="11">#REF!</definedName>
    <definedName name="cotpha_2" localSheetId="3">#REF!</definedName>
    <definedName name="cotpha_2">#REF!</definedName>
    <definedName name="cotpha_20" localSheetId="11">#REF!</definedName>
    <definedName name="cotpha_20" localSheetId="3">#REF!</definedName>
    <definedName name="cotpha_20">#REF!</definedName>
    <definedName name="cotpha_25" localSheetId="11">#REF!</definedName>
    <definedName name="cotpha_25" localSheetId="3">#REF!</definedName>
    <definedName name="cotpha_25">#REF!</definedName>
    <definedName name="cotpha_26" localSheetId="11">#REF!</definedName>
    <definedName name="cotpha_26" localSheetId="3">#REF!</definedName>
    <definedName name="cotpha_26">#REF!</definedName>
    <definedName name="cotpha_28" localSheetId="11">#REF!</definedName>
    <definedName name="cotpha_28" localSheetId="3">#REF!</definedName>
    <definedName name="cotpha_28">#REF!</definedName>
    <definedName name="cotpha_3" localSheetId="11">#REF!</definedName>
    <definedName name="cotpha_3" localSheetId="3">#REF!</definedName>
    <definedName name="cotpha_3">#REF!</definedName>
    <definedName name="cotpha_3_1" localSheetId="11">#REF!</definedName>
    <definedName name="cotpha_3_1" localSheetId="3">#REF!</definedName>
    <definedName name="cotpha_3_1">#REF!</definedName>
    <definedName name="cotpha_3_2" localSheetId="11">#REF!</definedName>
    <definedName name="cotpha_3_2" localSheetId="3">#REF!</definedName>
    <definedName name="cotpha_3_2">#REF!</definedName>
    <definedName name="cotpha_3_20" localSheetId="11">#REF!</definedName>
    <definedName name="cotpha_3_20" localSheetId="3">#REF!</definedName>
    <definedName name="cotpha_3_20">#REF!</definedName>
    <definedName name="cotpha_3_25" localSheetId="11">#REF!</definedName>
    <definedName name="cotpha_3_25" localSheetId="3">#REF!</definedName>
    <definedName name="cotpha_3_25">#REF!</definedName>
    <definedName name="Country" localSheetId="11">#REF!</definedName>
    <definedName name="Country" localSheetId="3">#REF!</definedName>
    <definedName name="Country">#REF!</definedName>
    <definedName name="Country_20" localSheetId="11">#REF!</definedName>
    <definedName name="Country_20" localSheetId="3">#REF!</definedName>
    <definedName name="Country_20">#REF!</definedName>
    <definedName name="Country_28" localSheetId="11">#REF!</definedName>
    <definedName name="Country_28" localSheetId="3">#REF!</definedName>
    <definedName name="Country_28">#REF!</definedName>
    <definedName name="COVER">"$#REF!.$B$3:$S$105"</definedName>
    <definedName name="COVER_26" localSheetId="11">#REF!</definedName>
    <definedName name="COVER_26" localSheetId="3">#REF!</definedName>
    <definedName name="COVER_26">#REF!</definedName>
    <definedName name="COVER_28" localSheetId="11">#REF!</definedName>
    <definedName name="COVER_28" localSheetId="3">#REF!</definedName>
    <definedName name="COVER_28">#REF!</definedName>
    <definedName name="COVER_3">"$#REF!.$B$3:$S$105"</definedName>
    <definedName name="covet" localSheetId="11">#REF!</definedName>
    <definedName name="covet" localSheetId="3">#REF!</definedName>
    <definedName name="covet">#REF!</definedName>
    <definedName name="CP.M10.1a" localSheetId="11">#REF!</definedName>
    <definedName name="CP.M10.1a" localSheetId="3">#REF!</definedName>
    <definedName name="CP.M10.1a">#REF!</definedName>
    <definedName name="CP.M10.1a_28" localSheetId="11">#REF!</definedName>
    <definedName name="CP.M10.1a_28" localSheetId="3">#REF!</definedName>
    <definedName name="CP.M10.1a_28">#REF!</definedName>
    <definedName name="CP.M10.1b" localSheetId="11">#REF!</definedName>
    <definedName name="CP.M10.1b" localSheetId="3">#REF!</definedName>
    <definedName name="CP.M10.1b">#REF!</definedName>
    <definedName name="CP.M10.1b_28" localSheetId="11">#REF!</definedName>
    <definedName name="CP.M10.1b_28" localSheetId="3">#REF!</definedName>
    <definedName name="CP.M10.1b_28">#REF!</definedName>
    <definedName name="CP.M10.1c" localSheetId="11">#REF!</definedName>
    <definedName name="CP.M10.1c" localSheetId="3">#REF!</definedName>
    <definedName name="CP.M10.1c">#REF!</definedName>
    <definedName name="CP.M10.1c_28" localSheetId="11">#REF!</definedName>
    <definedName name="CP.M10.1c_28" localSheetId="3">#REF!</definedName>
    <definedName name="CP.M10.1c_28">#REF!</definedName>
    <definedName name="CP.M10.1d" localSheetId="11">#REF!</definedName>
    <definedName name="CP.M10.1d" localSheetId="3">#REF!</definedName>
    <definedName name="CP.M10.1d">#REF!</definedName>
    <definedName name="CP.M10.1d_28" localSheetId="11">#REF!</definedName>
    <definedName name="CP.M10.1d_28" localSheetId="3">#REF!</definedName>
    <definedName name="CP.M10.1d_28">#REF!</definedName>
    <definedName name="CP.M10.1e" localSheetId="11">#REF!</definedName>
    <definedName name="CP.M10.1e" localSheetId="3">#REF!</definedName>
    <definedName name="CP.M10.1e">#REF!</definedName>
    <definedName name="CP.M10.1e_28" localSheetId="11">#REF!</definedName>
    <definedName name="CP.M10.1e_28" localSheetId="3">#REF!</definedName>
    <definedName name="CP.M10.1e_28">#REF!</definedName>
    <definedName name="CP.M10.2a" localSheetId="11">#REF!</definedName>
    <definedName name="CP.M10.2a" localSheetId="3">#REF!</definedName>
    <definedName name="CP.M10.2a">#REF!</definedName>
    <definedName name="CP.M10.2a_28" localSheetId="11">#REF!</definedName>
    <definedName name="CP.M10.2a_28" localSheetId="3">#REF!</definedName>
    <definedName name="CP.M10.2a_28">#REF!</definedName>
    <definedName name="CP.M10.2b" localSheetId="11">#REF!</definedName>
    <definedName name="CP.M10.2b" localSheetId="3">#REF!</definedName>
    <definedName name="CP.M10.2b">#REF!</definedName>
    <definedName name="CP.M10.2b_28" localSheetId="11">#REF!</definedName>
    <definedName name="CP.M10.2b_28" localSheetId="3">#REF!</definedName>
    <definedName name="CP.M10.2b_28">#REF!</definedName>
    <definedName name="CP.M10.2c" localSheetId="11">#REF!</definedName>
    <definedName name="CP.M10.2c" localSheetId="3">#REF!</definedName>
    <definedName name="CP.M10.2c">#REF!</definedName>
    <definedName name="CP.M10.2c_28" localSheetId="11">#REF!</definedName>
    <definedName name="CP.M10.2c_28" localSheetId="3">#REF!</definedName>
    <definedName name="CP.M10.2c_28">#REF!</definedName>
    <definedName name="CP.M10.2d" localSheetId="11">#REF!</definedName>
    <definedName name="CP.M10.2d" localSheetId="3">#REF!</definedName>
    <definedName name="CP.M10.2d">#REF!</definedName>
    <definedName name="CP.M10.2d_28" localSheetId="11">#REF!</definedName>
    <definedName name="CP.M10.2d_28" localSheetId="3">#REF!</definedName>
    <definedName name="CP.M10.2d_28">#REF!</definedName>
    <definedName name="CP.M10.2e" localSheetId="11">#REF!</definedName>
    <definedName name="CP.M10.2e" localSheetId="3">#REF!</definedName>
    <definedName name="CP.M10.2e">#REF!</definedName>
    <definedName name="CP.M10.2e_28" localSheetId="11">#REF!</definedName>
    <definedName name="CP.M10.2e_28" localSheetId="3">#REF!</definedName>
    <definedName name="CP.M10.2e_28">#REF!</definedName>
    <definedName name="CP.M14.1a" localSheetId="11">#REF!</definedName>
    <definedName name="CP.M14.1a" localSheetId="3">#REF!</definedName>
    <definedName name="CP.M14.1a">#REF!</definedName>
    <definedName name="CP.M14.1a_28" localSheetId="11">#REF!</definedName>
    <definedName name="CP.M14.1a_28" localSheetId="3">#REF!</definedName>
    <definedName name="CP.M14.1a_28">#REF!</definedName>
    <definedName name="CP.M14.1b" localSheetId="11">#REF!</definedName>
    <definedName name="CP.M14.1b" localSheetId="3">#REF!</definedName>
    <definedName name="CP.M14.1b">#REF!</definedName>
    <definedName name="CP.M14.1b_28" localSheetId="11">#REF!</definedName>
    <definedName name="CP.M14.1b_28" localSheetId="3">#REF!</definedName>
    <definedName name="CP.M14.1b_28">#REF!</definedName>
    <definedName name="CP.M14.1c" localSheetId="11">#REF!</definedName>
    <definedName name="CP.M14.1c" localSheetId="3">#REF!</definedName>
    <definedName name="CP.M14.1c">#REF!</definedName>
    <definedName name="CP.M14.1c_28" localSheetId="11">#REF!</definedName>
    <definedName name="CP.M14.1c_28" localSheetId="3">#REF!</definedName>
    <definedName name="CP.M14.1c_28">#REF!</definedName>
    <definedName name="CP.M14.1d" localSheetId="11">#REF!</definedName>
    <definedName name="CP.M14.1d" localSheetId="3">#REF!</definedName>
    <definedName name="CP.M14.1d">#REF!</definedName>
    <definedName name="CP.M14.1d_28" localSheetId="11">#REF!</definedName>
    <definedName name="CP.M14.1d_28" localSheetId="3">#REF!</definedName>
    <definedName name="CP.M14.1d_28">#REF!</definedName>
    <definedName name="CP.M14.1e" localSheetId="11">#REF!</definedName>
    <definedName name="CP.M14.1e" localSheetId="3">#REF!</definedName>
    <definedName name="CP.M14.1e">#REF!</definedName>
    <definedName name="CP.M14.1e_28" localSheetId="11">#REF!</definedName>
    <definedName name="CP.M14.1e_28" localSheetId="3">#REF!</definedName>
    <definedName name="CP.M14.1e_28">#REF!</definedName>
    <definedName name="CP.M14.2a" localSheetId="11">#REF!</definedName>
    <definedName name="CP.M14.2a" localSheetId="3">#REF!</definedName>
    <definedName name="CP.M14.2a">#REF!</definedName>
    <definedName name="CP.M14.2a_28" localSheetId="11">#REF!</definedName>
    <definedName name="CP.M14.2a_28" localSheetId="3">#REF!</definedName>
    <definedName name="CP.M14.2a_28">#REF!</definedName>
    <definedName name="CP.M14.2b" localSheetId="11">#REF!</definedName>
    <definedName name="CP.M14.2b" localSheetId="3">#REF!</definedName>
    <definedName name="CP.M14.2b">#REF!</definedName>
    <definedName name="CP.M14.2b_28" localSheetId="11">#REF!</definedName>
    <definedName name="CP.M14.2b_28" localSheetId="3">#REF!</definedName>
    <definedName name="CP.M14.2b_28">#REF!</definedName>
    <definedName name="CP.M14.2c" localSheetId="11">#REF!</definedName>
    <definedName name="CP.M14.2c" localSheetId="3">#REF!</definedName>
    <definedName name="CP.M14.2c">#REF!</definedName>
    <definedName name="CP.M14.2c_28" localSheetId="11">#REF!</definedName>
    <definedName name="CP.M14.2c_28" localSheetId="3">#REF!</definedName>
    <definedName name="CP.M14.2c_28">#REF!</definedName>
    <definedName name="CP.M14.2d" localSheetId="11">#REF!</definedName>
    <definedName name="CP.M14.2d" localSheetId="3">#REF!</definedName>
    <definedName name="CP.M14.2d">#REF!</definedName>
    <definedName name="CP.M14.2d_28" localSheetId="11">#REF!</definedName>
    <definedName name="CP.M14.2d_28" localSheetId="3">#REF!</definedName>
    <definedName name="CP.M14.2d_28">#REF!</definedName>
    <definedName name="CP.M14.2e" localSheetId="11">#REF!</definedName>
    <definedName name="CP.M14.2e" localSheetId="3">#REF!</definedName>
    <definedName name="CP.M14.2e">#REF!</definedName>
    <definedName name="CP.M14.2e_28" localSheetId="11">#REF!</definedName>
    <definedName name="CP.M14.2e_28" localSheetId="3">#REF!</definedName>
    <definedName name="CP.M14.2e_28">#REF!</definedName>
    <definedName name="CP.MDTa" localSheetId="11">#REF!</definedName>
    <definedName name="CP.MDTa" localSheetId="3">#REF!</definedName>
    <definedName name="CP.MDTa">#REF!</definedName>
    <definedName name="CP.MDTa_28" localSheetId="11">#REF!</definedName>
    <definedName name="CP.MDTa_28" localSheetId="3">#REF!</definedName>
    <definedName name="CP.MDTa_28">#REF!</definedName>
    <definedName name="CP.MDTb" localSheetId="11">#REF!</definedName>
    <definedName name="CP.MDTb" localSheetId="3">#REF!</definedName>
    <definedName name="CP.MDTb">#REF!</definedName>
    <definedName name="CP.MDTb_28" localSheetId="11">#REF!</definedName>
    <definedName name="CP.MDTb_28" localSheetId="3">#REF!</definedName>
    <definedName name="CP.MDTb_28">#REF!</definedName>
    <definedName name="CP.MDTc" localSheetId="11">#REF!</definedName>
    <definedName name="CP.MDTc" localSheetId="3">#REF!</definedName>
    <definedName name="CP.MDTc">#REF!</definedName>
    <definedName name="CP.MDTc_28" localSheetId="11">#REF!</definedName>
    <definedName name="CP.MDTc_28" localSheetId="3">#REF!</definedName>
    <definedName name="CP.MDTc_28">#REF!</definedName>
    <definedName name="CP.MDTd" localSheetId="11">#REF!</definedName>
    <definedName name="CP.MDTd" localSheetId="3">#REF!</definedName>
    <definedName name="CP.MDTd">#REF!</definedName>
    <definedName name="CP.MDTd_28" localSheetId="11">#REF!</definedName>
    <definedName name="CP.MDTd_28" localSheetId="3">#REF!</definedName>
    <definedName name="CP.MDTd_28">#REF!</definedName>
    <definedName name="CP.MDTe" localSheetId="11">#REF!</definedName>
    <definedName name="CP.MDTe" localSheetId="3">#REF!</definedName>
    <definedName name="CP.MDTe">#REF!</definedName>
    <definedName name="CP.MDTe_28" localSheetId="11">#REF!</definedName>
    <definedName name="CP.MDTe_28" localSheetId="3">#REF!</definedName>
    <definedName name="CP.MDTe_28">#REF!</definedName>
    <definedName name="CP.MTCata" localSheetId="11">#REF!</definedName>
    <definedName name="CP.MTCata" localSheetId="3">#REF!</definedName>
    <definedName name="CP.MTCata">#REF!</definedName>
    <definedName name="CP.MTCata_28" localSheetId="11">#REF!</definedName>
    <definedName name="CP.MTCata_28" localSheetId="3">#REF!</definedName>
    <definedName name="CP.MTCata_28">#REF!</definedName>
    <definedName name="CP.MTCatb" localSheetId="11">#REF!</definedName>
    <definedName name="CP.MTCatb" localSheetId="3">#REF!</definedName>
    <definedName name="CP.MTCatb">#REF!</definedName>
    <definedName name="CP.MTCatb_28" localSheetId="11">#REF!</definedName>
    <definedName name="CP.MTCatb_28" localSheetId="3">#REF!</definedName>
    <definedName name="CP.MTCatb_28">#REF!</definedName>
    <definedName name="CP.MTCatc" localSheetId="11">#REF!</definedName>
    <definedName name="CP.MTCatc" localSheetId="3">#REF!</definedName>
    <definedName name="CP.MTCatc">#REF!</definedName>
    <definedName name="CP.MTCatc_28" localSheetId="11">#REF!</definedName>
    <definedName name="CP.MTCatc_28" localSheetId="3">#REF!</definedName>
    <definedName name="CP.MTCatc_28">#REF!</definedName>
    <definedName name="CP.MTCatd" localSheetId="11">#REF!</definedName>
    <definedName name="CP.MTCatd" localSheetId="3">#REF!</definedName>
    <definedName name="CP.MTCatd">#REF!</definedName>
    <definedName name="CP.MTCatd_28" localSheetId="11">#REF!</definedName>
    <definedName name="CP.MTCatd_28" localSheetId="3">#REF!</definedName>
    <definedName name="CP.MTCatd_28">#REF!</definedName>
    <definedName name="CP.MTCate" localSheetId="11">#REF!</definedName>
    <definedName name="CP.MTCate" localSheetId="3">#REF!</definedName>
    <definedName name="CP.MTCate">#REF!</definedName>
    <definedName name="CP.MTCate_28" localSheetId="11">#REF!</definedName>
    <definedName name="CP.MTCate_28" localSheetId="3">#REF!</definedName>
    <definedName name="CP.MTCate_28">#REF!</definedName>
    <definedName name="CPC" localSheetId="11">#REF!</definedName>
    <definedName name="CPC" localSheetId="3">#REF!</definedName>
    <definedName name="CPC">#REF!</definedName>
    <definedName name="CPC_20" localSheetId="11">#REF!</definedName>
    <definedName name="CPC_20" localSheetId="3">#REF!</definedName>
    <definedName name="CPC_20">#REF!</definedName>
    <definedName name="CPC_28" localSheetId="11">#REF!</definedName>
    <definedName name="CPC_28" localSheetId="3">#REF!</definedName>
    <definedName name="CPC_28">#REF!</definedName>
    <definedName name="cpcbsx" localSheetId="11">#REF!</definedName>
    <definedName name="cpcbsx" localSheetId="3">#REF!</definedName>
    <definedName name="cpcbsx">#REF!</definedName>
    <definedName name="CPCNT" localSheetId="11">#REF!</definedName>
    <definedName name="CPCNT" localSheetId="3">#REF!</definedName>
    <definedName name="CPCNT">#REF!</definedName>
    <definedName name="cpd" localSheetId="11">#REF!</definedName>
    <definedName name="cpd" localSheetId="3">#REF!</definedName>
    <definedName name="cpd">#REF!</definedName>
    <definedName name="cpd_1" localSheetId="11">#REF!</definedName>
    <definedName name="cpd_1" localSheetId="3">#REF!</definedName>
    <definedName name="cpd_1">#REF!</definedName>
    <definedName name="cpd_2" localSheetId="11">#REF!</definedName>
    <definedName name="cpd_2" localSheetId="3">#REF!</definedName>
    <definedName name="cpd_2">#REF!</definedName>
    <definedName name="cpd_20" localSheetId="11">#REF!</definedName>
    <definedName name="cpd_20" localSheetId="3">#REF!</definedName>
    <definedName name="cpd_20">#REF!</definedName>
    <definedName name="cpd_25" localSheetId="11">#REF!</definedName>
    <definedName name="cpd_25" localSheetId="3">#REF!</definedName>
    <definedName name="cpd_25">#REF!</definedName>
    <definedName name="cpd_28" localSheetId="11">#REF!</definedName>
    <definedName name="cpd_28" localSheetId="3">#REF!</definedName>
    <definedName name="cpd_28">#REF!</definedName>
    <definedName name="cpdd" localSheetId="11">#REF!</definedName>
    <definedName name="cpdd" localSheetId="3">#REF!</definedName>
    <definedName name="cpdd">#REF!</definedName>
    <definedName name="cpdd_1" localSheetId="11">#REF!</definedName>
    <definedName name="cpdd_1" localSheetId="3">#REF!</definedName>
    <definedName name="cpdd_1">#REF!</definedName>
    <definedName name="cpdd_2" localSheetId="11">#REF!</definedName>
    <definedName name="cpdd_2" localSheetId="3">#REF!</definedName>
    <definedName name="cpdd_2">#REF!</definedName>
    <definedName name="cpdd_20" localSheetId="11">#REF!</definedName>
    <definedName name="cpdd_20" localSheetId="3">#REF!</definedName>
    <definedName name="cpdd_20">#REF!</definedName>
    <definedName name="cpdd_25" localSheetId="11">#REF!</definedName>
    <definedName name="cpdd_25" localSheetId="3">#REF!</definedName>
    <definedName name="cpdd_25">#REF!</definedName>
    <definedName name="cpdd_28" localSheetId="11">#REF!</definedName>
    <definedName name="cpdd_28" localSheetId="3">#REF!</definedName>
    <definedName name="cpdd_28">#REF!</definedName>
    <definedName name="cpdd1" localSheetId="11">#REF!</definedName>
    <definedName name="cpdd1" localSheetId="3">#REF!</definedName>
    <definedName name="cpdd1">#REF!</definedName>
    <definedName name="cpdd1_28" localSheetId="11">#REF!</definedName>
    <definedName name="cpdd1_28" localSheetId="3">#REF!</definedName>
    <definedName name="cpdd1_28">#REF!</definedName>
    <definedName name="cpdd2" localSheetId="11">#REF!</definedName>
    <definedName name="cpdd2" localSheetId="3">#REF!</definedName>
    <definedName name="cpdd2">#REF!</definedName>
    <definedName name="CPHA" localSheetId="11">#REF!</definedName>
    <definedName name="CPHA" localSheetId="3">#REF!</definedName>
    <definedName name="CPHA">#REF!</definedName>
    <definedName name="CPHA_20" localSheetId="11">#REF!</definedName>
    <definedName name="CPHA_20" localSheetId="3">#REF!</definedName>
    <definedName name="CPHA_20">#REF!</definedName>
    <definedName name="CPHA_28" localSheetId="11">#REF!</definedName>
    <definedName name="CPHA_28" localSheetId="3">#REF!</definedName>
    <definedName name="CPHA_28">#REF!</definedName>
    <definedName name="cphoi" localSheetId="11">#REF!</definedName>
    <definedName name="cphoi" localSheetId="3">#REF!</definedName>
    <definedName name="cphoi">#REF!</definedName>
    <definedName name="cphoi_20" localSheetId="11">#REF!</definedName>
    <definedName name="cphoi_20" localSheetId="3">#REF!</definedName>
    <definedName name="cphoi_20">#REF!</definedName>
    <definedName name="cphoi_28" localSheetId="11">#REF!</definedName>
    <definedName name="cphoi_28" localSheetId="3">#REF!</definedName>
    <definedName name="cphoi_28">#REF!</definedName>
    <definedName name="cpI" localSheetId="11">#REF!</definedName>
    <definedName name="cpI" localSheetId="3">#REF!</definedName>
    <definedName name="cpI">#REF!</definedName>
    <definedName name="cpI_20" localSheetId="11">#REF!</definedName>
    <definedName name="cpI_20" localSheetId="3">#REF!</definedName>
    <definedName name="cpI_20">#REF!</definedName>
    <definedName name="cpI_28" localSheetId="11">#REF!</definedName>
    <definedName name="cpI_28" localSheetId="3">#REF!</definedName>
    <definedName name="cpI_28">#REF!</definedName>
    <definedName name="CPII" localSheetId="11">#REF!</definedName>
    <definedName name="CPII" localSheetId="3">#REF!</definedName>
    <definedName name="CPII">#REF!</definedName>
    <definedName name="CPII_20" localSheetId="11">#REF!</definedName>
    <definedName name="CPII_20" localSheetId="3">#REF!</definedName>
    <definedName name="CPII_20">#REF!</definedName>
    <definedName name="CPII_28" localSheetId="11">#REF!</definedName>
    <definedName name="CPII_28" localSheetId="3">#REF!</definedName>
    <definedName name="CPII_28">#REF!</definedName>
    <definedName name="CPK">"$#REF!.$AA$1"</definedName>
    <definedName name="CPK_26" localSheetId="11">#REF!</definedName>
    <definedName name="CPK_26" localSheetId="3">#REF!</definedName>
    <definedName name="CPK_26">#REF!</definedName>
    <definedName name="CPK_28" localSheetId="11">#REF!</definedName>
    <definedName name="CPK_28" localSheetId="3">#REF!</definedName>
    <definedName name="CPK_28">#REF!</definedName>
    <definedName name="CPK_3">"$#REF!.$AA$1"</definedName>
    <definedName name="cpkhac" localSheetId="11">#REF!</definedName>
    <definedName name="cpkhac" localSheetId="3">#REF!</definedName>
    <definedName name="cpkhac">#REF!</definedName>
    <definedName name="cpkhac_20" localSheetId="11">#REF!</definedName>
    <definedName name="cpkhac_20" localSheetId="3">#REF!</definedName>
    <definedName name="cpkhac_20">#REF!</definedName>
    <definedName name="cpkhac_28" localSheetId="11">#REF!</definedName>
    <definedName name="cpkhac_28" localSheetId="3">#REF!</definedName>
    <definedName name="cpkhac_28">#REF!</definedName>
    <definedName name="cpl1_20" localSheetId="11">#REF!</definedName>
    <definedName name="cpl1_20" localSheetId="3">#REF!</definedName>
    <definedName name="cpl1_20">#REF!</definedName>
    <definedName name="cpl2_20" localSheetId="11">#REF!</definedName>
    <definedName name="cpl2_20" localSheetId="3">#REF!</definedName>
    <definedName name="cpl2_20">#REF!</definedName>
    <definedName name="cplhsmt" localSheetId="11">#N/A</definedName>
    <definedName name="cplhsmt" localSheetId="0">'60 TT342'!cplhsmt</definedName>
    <definedName name="cplhsmt" localSheetId="3">#N/A</definedName>
    <definedName name="cplhsmt">'60 TT342'!cplhsmt</definedName>
    <definedName name="CPTB">"$#REF!.$P$1"</definedName>
    <definedName name="CPTB_26" localSheetId="11">#REF!</definedName>
    <definedName name="CPTB_26" localSheetId="3">#REF!</definedName>
    <definedName name="CPTB_26">#REF!</definedName>
    <definedName name="CPTB_28" localSheetId="11">#REF!</definedName>
    <definedName name="CPTB_28" localSheetId="3">#REF!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'60 TT342'!cptdhsmt</definedName>
    <definedName name="cptdtdt" localSheetId="11">#N/A</definedName>
    <definedName name="cptdtdt" localSheetId="0">'60 TT342'!cptdtdt</definedName>
    <definedName name="cptdtdt" localSheetId="3">#N/A</definedName>
    <definedName name="cptdtdt">'60 TT342'!cptdtdt</definedName>
    <definedName name="cptdtkkt" localSheetId="11">#N/A</definedName>
    <definedName name="cptdtkkt" localSheetId="0">'60 TT342'!cptdtkkt</definedName>
    <definedName name="cptdtkkt" localSheetId="3">#N/A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#REF!</definedName>
    <definedName name="CPU_Intel_P4_1.7_256K_256RIMM_28" localSheetId="11">#REF!</definedName>
    <definedName name="CPU_Intel_P4_1.7_256K_256RIMM_28" localSheetId="3">#REF!</definedName>
    <definedName name="CPU_Intel_P4_1.7_256K_256RIMM_28">#REF!</definedName>
    <definedName name="CPU_Intel_PIII500E_256Kdie_Copp" localSheetId="11">#REF!</definedName>
    <definedName name="CPU_Intel_PIII500E_256Kdie_Copp" localSheetId="3">#REF!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#REF!</definedName>
    <definedName name="CPVC100">"$#REF!.$Q$66"</definedName>
    <definedName name="CPVC100_26" localSheetId="11">#REF!</definedName>
    <definedName name="CPVC100_26" localSheetId="3">#REF!</definedName>
    <definedName name="CPVC100_26">#REF!</definedName>
    <definedName name="CPVC100_28" localSheetId="11">#REF!</definedName>
    <definedName name="CPVC100_28" localSheetId="3">#REF!</definedName>
    <definedName name="CPVC100_28">#REF!</definedName>
    <definedName name="CPVC100_3">"$#REF!.$Q$66"</definedName>
    <definedName name="CPVC1KM" localSheetId="11">#REF!</definedName>
    <definedName name="CPVC1KM" localSheetId="3">#REF!</definedName>
    <definedName name="CPVC1KM">#REF!</definedName>
    <definedName name="CPVC1KM_26" localSheetId="11">#REF!</definedName>
    <definedName name="CPVC1KM_26" localSheetId="3">#REF!</definedName>
    <definedName name="CPVC1KM_26">#REF!</definedName>
    <definedName name="CPVC1KM_28" localSheetId="11">#REF!</definedName>
    <definedName name="CPVC1KM_28" localSheetId="3">#REF!</definedName>
    <definedName name="CPVC1KM_28">#REF!</definedName>
    <definedName name="CPVC35" localSheetId="11">#REF!</definedName>
    <definedName name="CPVC35" localSheetId="3">#REF!</definedName>
    <definedName name="CPVC35">#REF!</definedName>
    <definedName name="CPVC35_20" localSheetId="11">#REF!</definedName>
    <definedName name="CPVC35_20" localSheetId="3">#REF!</definedName>
    <definedName name="CPVC35_20">#REF!</definedName>
    <definedName name="CPVC35_28" localSheetId="11">#REF!</definedName>
    <definedName name="CPVC35_28" localSheetId="3">#REF!</definedName>
    <definedName name="CPVC35_28">#REF!</definedName>
    <definedName name="CPVCDN">"$#REF!.$K$33"</definedName>
    <definedName name="CPVCDN_26" localSheetId="11">#REF!</definedName>
    <definedName name="CPVCDN_26" localSheetId="3">#REF!</definedName>
    <definedName name="CPVCDN_26">#REF!</definedName>
    <definedName name="CPVCDN_28" localSheetId="11">#REF!</definedName>
    <definedName name="CPVCDN_28" localSheetId="3">#REF!</definedName>
    <definedName name="CPVCDN_28">#REF!</definedName>
    <definedName name="CPX" localSheetId="11">#REF!</definedName>
    <definedName name="CPX" localSheetId="3">#REF!</definedName>
    <definedName name="CPX">#REF!</definedName>
    <definedName name="CPX_28" localSheetId="11">#REF!</definedName>
    <definedName name="CPX_28" localSheetId="3">#REF!</definedName>
    <definedName name="CPX_28">#REF!</definedName>
    <definedName name="CPY" localSheetId="11">#REF!</definedName>
    <definedName name="CPY" localSheetId="3">#REF!</definedName>
    <definedName name="CPY">#REF!</definedName>
    <definedName name="CPY_28" localSheetId="11">#REF!</definedName>
    <definedName name="CPY_28" localSheetId="3">#REF!</definedName>
    <definedName name="CPY_28">#REF!</definedName>
    <definedName name="CRD">"$#REF!.$Q$5:$Q$619"</definedName>
    <definedName name="CRD_26" localSheetId="11">#REF!</definedName>
    <definedName name="CRD_26" localSheetId="3">#REF!</definedName>
    <definedName name="CRD_26">#REF!</definedName>
    <definedName name="CRD_28" localSheetId="11">#REF!</definedName>
    <definedName name="CRD_28" localSheetId="3">#REF!</definedName>
    <definedName name="CRD_28">#REF!</definedName>
    <definedName name="CRD_3">"$#REF!.$Q$5:$Q$619"</definedName>
    <definedName name="CRIT1" localSheetId="11">#REF!</definedName>
    <definedName name="CRIT1" localSheetId="3">#REF!</definedName>
    <definedName name="CRIT1">#REF!</definedName>
    <definedName name="CRIT1_20" localSheetId="11">#REF!</definedName>
    <definedName name="CRIT1_20" localSheetId="3">#REF!</definedName>
    <definedName name="CRIT1_20">#REF!</definedName>
    <definedName name="CRIT1_28" localSheetId="11">#REF!</definedName>
    <definedName name="CRIT1_28" localSheetId="3">#REF!</definedName>
    <definedName name="CRIT1_28">#REF!</definedName>
    <definedName name="CRIT10" localSheetId="11">#REF!</definedName>
    <definedName name="CRIT10" localSheetId="3">#REF!</definedName>
    <definedName name="CRIT10">#REF!</definedName>
    <definedName name="CRIT10_20" localSheetId="11">#REF!</definedName>
    <definedName name="CRIT10_20" localSheetId="3">#REF!</definedName>
    <definedName name="CRIT10_20">#REF!</definedName>
    <definedName name="CRIT10_28" localSheetId="11">#REF!</definedName>
    <definedName name="CRIT10_28" localSheetId="3">#REF!</definedName>
    <definedName name="CRIT10_28">#REF!</definedName>
    <definedName name="CRIT2" localSheetId="11">#REF!</definedName>
    <definedName name="CRIT2" localSheetId="3">#REF!</definedName>
    <definedName name="CRIT2">#REF!</definedName>
    <definedName name="CRIT2_20" localSheetId="11">#REF!</definedName>
    <definedName name="CRIT2_20" localSheetId="3">#REF!</definedName>
    <definedName name="CRIT2_20">#REF!</definedName>
    <definedName name="CRIT2_28" localSheetId="11">#REF!</definedName>
    <definedName name="CRIT2_28" localSheetId="3">#REF!</definedName>
    <definedName name="CRIT2_28">#REF!</definedName>
    <definedName name="CRIT3" localSheetId="11">#REF!</definedName>
    <definedName name="CRIT3" localSheetId="3">#REF!</definedName>
    <definedName name="CRIT3">#REF!</definedName>
    <definedName name="CRIT3_20" localSheetId="11">#REF!</definedName>
    <definedName name="CRIT3_20" localSheetId="3">#REF!</definedName>
    <definedName name="CRIT3_20">#REF!</definedName>
    <definedName name="CRIT3_28" localSheetId="11">#REF!</definedName>
    <definedName name="CRIT3_28" localSheetId="3">#REF!</definedName>
    <definedName name="CRIT3_28">#REF!</definedName>
    <definedName name="CRIT4" localSheetId="11">#REF!</definedName>
    <definedName name="CRIT4" localSheetId="3">#REF!</definedName>
    <definedName name="CRIT4">#REF!</definedName>
    <definedName name="CRIT4_20" localSheetId="11">#REF!</definedName>
    <definedName name="CRIT4_20" localSheetId="3">#REF!</definedName>
    <definedName name="CRIT4_20">#REF!</definedName>
    <definedName name="CRIT4_28" localSheetId="11">#REF!</definedName>
    <definedName name="CRIT4_28" localSheetId="3">#REF!</definedName>
    <definedName name="CRIT4_28">#REF!</definedName>
    <definedName name="CRIT5" localSheetId="11">#REF!</definedName>
    <definedName name="CRIT5" localSheetId="3">#REF!</definedName>
    <definedName name="CRIT5">#REF!</definedName>
    <definedName name="CRIT5_20" localSheetId="11">#REF!</definedName>
    <definedName name="CRIT5_20" localSheetId="3">#REF!</definedName>
    <definedName name="CRIT5_20">#REF!</definedName>
    <definedName name="CRIT5_28" localSheetId="11">#REF!</definedName>
    <definedName name="CRIT5_28" localSheetId="3">#REF!</definedName>
    <definedName name="CRIT5_28">#REF!</definedName>
    <definedName name="CRIT6" localSheetId="11">#REF!</definedName>
    <definedName name="CRIT6" localSheetId="3">#REF!</definedName>
    <definedName name="CRIT6">#REF!</definedName>
    <definedName name="CRIT6_20" localSheetId="11">#REF!</definedName>
    <definedName name="CRIT6_20" localSheetId="3">#REF!</definedName>
    <definedName name="CRIT6_20">#REF!</definedName>
    <definedName name="CRIT6_28" localSheetId="11">#REF!</definedName>
    <definedName name="CRIT6_28" localSheetId="3">#REF!</definedName>
    <definedName name="CRIT6_28">#REF!</definedName>
    <definedName name="CRIT7" localSheetId="11">#REF!</definedName>
    <definedName name="CRIT7" localSheetId="3">#REF!</definedName>
    <definedName name="CRIT7">#REF!</definedName>
    <definedName name="CRIT7_20" localSheetId="11">#REF!</definedName>
    <definedName name="CRIT7_20" localSheetId="3">#REF!</definedName>
    <definedName name="CRIT7_20">#REF!</definedName>
    <definedName name="CRIT7_28" localSheetId="11">#REF!</definedName>
    <definedName name="CRIT7_28" localSheetId="3">#REF!</definedName>
    <definedName name="CRIT7_28">#REF!</definedName>
    <definedName name="CRIT8" localSheetId="11">#REF!</definedName>
    <definedName name="CRIT8" localSheetId="3">#REF!</definedName>
    <definedName name="CRIT8">#REF!</definedName>
    <definedName name="CRIT8_20" localSheetId="11">#REF!</definedName>
    <definedName name="CRIT8_20" localSheetId="3">#REF!</definedName>
    <definedName name="CRIT8_20">#REF!</definedName>
    <definedName name="CRIT8_28" localSheetId="11">#REF!</definedName>
    <definedName name="CRIT8_28" localSheetId="3">#REF!</definedName>
    <definedName name="CRIT8_28">#REF!</definedName>
    <definedName name="CRIT9" localSheetId="11">#REF!</definedName>
    <definedName name="CRIT9" localSheetId="3">#REF!</definedName>
    <definedName name="CRIT9">#REF!</definedName>
    <definedName name="CRIT9_20" localSheetId="11">#REF!</definedName>
    <definedName name="CRIT9_20" localSheetId="3">#REF!</definedName>
    <definedName name="CRIT9_20">#REF!</definedName>
    <definedName name="CRIT9_28" localSheetId="11">#REF!</definedName>
    <definedName name="CRIT9_28" localSheetId="3">#REF!</definedName>
    <definedName name="CRIT9_28">#REF!</definedName>
    <definedName name="_xlnm.Criteria" localSheetId="11">[15]SILICATE!#REF!</definedName>
    <definedName name="_xlnm.Criteria" localSheetId="3">[15]SILICATE!#REF!</definedName>
    <definedName name="_xlnm.Criteria">[15]SILICATE!#REF!</definedName>
    <definedName name="CRITINST">"$#REF!.$B$4:$B$5"</definedName>
    <definedName name="CRITINST_26" localSheetId="11">#REF!</definedName>
    <definedName name="CRITINST_26" localSheetId="3">#REF!</definedName>
    <definedName name="CRITINST_26">#REF!</definedName>
    <definedName name="CRITINST_28" localSheetId="11">#REF!</definedName>
    <definedName name="CRITINST_28" localSheetId="3">#REF!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#REF!</definedName>
    <definedName name="CRITPURC_28" localSheetId="11">#REF!</definedName>
    <definedName name="CRITPURC_28" localSheetId="3">#REF!</definedName>
    <definedName name="CRITPURC_28">#REF!</definedName>
    <definedName name="CRITPURC_3">"$#REF!.$B$2:$B$3"</definedName>
    <definedName name="Cro_section" localSheetId="11">#REF!</definedName>
    <definedName name="Cro_section" localSheetId="3">#REF!</definedName>
    <definedName name="Cro_section">#REF!</definedName>
    <definedName name="Cro_section_28" localSheetId="11">#REF!</definedName>
    <definedName name="Cro_section_28" localSheetId="3">#REF!</definedName>
    <definedName name="Cro_section_28">#REF!</definedName>
    <definedName name="CropEstablishmentWage" localSheetId="11">#REF!</definedName>
    <definedName name="CropEstablishmentWage" localSheetId="3">#REF!</definedName>
    <definedName name="CropEstablishmentWage">#REF!</definedName>
    <definedName name="CropEstablishmentWage_20" localSheetId="11">#REF!</definedName>
    <definedName name="CropEstablishmentWage_20" localSheetId="3">#REF!</definedName>
    <definedName name="CropEstablishmentWage_20">#REF!</definedName>
    <definedName name="CropEstablishmentWage_28" localSheetId="11">#REF!</definedName>
    <definedName name="CropEstablishmentWage_28" localSheetId="3">#REF!</definedName>
    <definedName name="CropEstablishmentWage_28">#REF!</definedName>
    <definedName name="CropManagementWage" localSheetId="11">#REF!</definedName>
    <definedName name="CropManagementWage" localSheetId="3">#REF!</definedName>
    <definedName name="CropManagementWage">#REF!</definedName>
    <definedName name="CropManagementWage_20" localSheetId="11">#REF!</definedName>
    <definedName name="CropManagementWage_20" localSheetId="3">#REF!</definedName>
    <definedName name="CropManagementWage_20">#REF!</definedName>
    <definedName name="CropManagementWage_28" localSheetId="11">#REF!</definedName>
    <definedName name="CropManagementWage_28" localSheetId="3">#REF!</definedName>
    <definedName name="CropManagementWage_28">#REF!</definedName>
    <definedName name="CRS">"$#REF!.$S$5:$S$619"</definedName>
    <definedName name="CRS_26" localSheetId="11">#REF!</definedName>
    <definedName name="CRS_26" localSheetId="3">#REF!</definedName>
    <definedName name="CRS_26">#REF!</definedName>
    <definedName name="CRS_28" localSheetId="11">#REF!</definedName>
    <definedName name="CRS_28" localSheetId="3">#REF!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#REF!</definedName>
    <definedName name="CS_10_28" localSheetId="11">#REF!</definedName>
    <definedName name="CS_10_28" localSheetId="3">#REF!</definedName>
    <definedName name="CS_10_28">#REF!</definedName>
    <definedName name="CS_10_3">"$#REF!.$B$43:$C$54"</definedName>
    <definedName name="CS_100">"$#REF!.$B$294:$C$302"</definedName>
    <definedName name="CS_100_26" localSheetId="11">#REF!</definedName>
    <definedName name="CS_100_26" localSheetId="3">#REF!</definedName>
    <definedName name="CS_100_26">#REF!</definedName>
    <definedName name="CS_100_28" localSheetId="11">#REF!</definedName>
    <definedName name="CS_100_28" localSheetId="3">#REF!</definedName>
    <definedName name="CS_100_28">#REF!</definedName>
    <definedName name="CS_100_3">"$#REF!.$B$294:$C$302"</definedName>
    <definedName name="CS_10S">"$#REF!.$B$55:$C$97"</definedName>
    <definedName name="CS_10S_26" localSheetId="11">#REF!</definedName>
    <definedName name="CS_10S_26" localSheetId="3">#REF!</definedName>
    <definedName name="CS_10S_26">#REF!</definedName>
    <definedName name="CS_10S_28" localSheetId="11">#REF!</definedName>
    <definedName name="CS_10S_28" localSheetId="3">#REF!</definedName>
    <definedName name="CS_10S_28">#REF!</definedName>
    <definedName name="CS_10S_3">"$#REF!.$B$55:$C$97"</definedName>
    <definedName name="CS_120">"$#REF!.$B$303:$C$314"</definedName>
    <definedName name="CS_120_26" localSheetId="11">#REF!</definedName>
    <definedName name="CS_120_26" localSheetId="3">#REF!</definedName>
    <definedName name="CS_120_26">#REF!</definedName>
    <definedName name="CS_120_28" localSheetId="11">#REF!</definedName>
    <definedName name="CS_120_28" localSheetId="3">#REF!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#REF!</definedName>
    <definedName name="CS_140_28" localSheetId="11">#REF!</definedName>
    <definedName name="CS_140_28" localSheetId="3">#REF!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#REF!</definedName>
    <definedName name="CS_160_28" localSheetId="11">#REF!</definedName>
    <definedName name="CS_160_28" localSheetId="3">#REF!</definedName>
    <definedName name="CS_160_28">#REF!</definedName>
    <definedName name="CS_160_3">"$#REF!.$B$324:$C$355"</definedName>
    <definedName name="CS_20">"$#REF!.$B$98:$C$112"</definedName>
    <definedName name="CS_20_26" localSheetId="11">#REF!</definedName>
    <definedName name="CS_20_26" localSheetId="3">#REF!</definedName>
    <definedName name="CS_20_26">#REF!</definedName>
    <definedName name="CS_20_28" localSheetId="11">#REF!</definedName>
    <definedName name="CS_20_28" localSheetId="3">#REF!</definedName>
    <definedName name="CS_20_28">#REF!</definedName>
    <definedName name="CS_20_3">"$#REF!.$B$98:$C$112"</definedName>
    <definedName name="CS_26" localSheetId="11">#REF!</definedName>
    <definedName name="CS_26" localSheetId="3">#REF!</definedName>
    <definedName name="CS_26">#REF!</definedName>
    <definedName name="CS_28" localSheetId="11">#REF!</definedName>
    <definedName name="CS_28" localSheetId="3">#REF!</definedName>
    <definedName name="CS_28">#REF!</definedName>
    <definedName name="CS_3">"$#REF!.$#REF!$#REF!:$#REF!$#REF!"</definedName>
    <definedName name="CS_30">"$#REF!.$B$113:$C$126"</definedName>
    <definedName name="CS_30_26" localSheetId="11">#REF!</definedName>
    <definedName name="CS_30_26" localSheetId="3">#REF!</definedName>
    <definedName name="CS_30_26">#REF!</definedName>
    <definedName name="CS_30_28" localSheetId="11">#REF!</definedName>
    <definedName name="CS_30_28" localSheetId="3">#REF!</definedName>
    <definedName name="CS_30_28">#REF!</definedName>
    <definedName name="CS_30_3">"$#REF!.$B$113:$C$126"</definedName>
    <definedName name="CS_40">"$#REF!.$B$127:$C$170"</definedName>
    <definedName name="CS_40_26" localSheetId="11">#REF!</definedName>
    <definedName name="CS_40_26" localSheetId="3">#REF!</definedName>
    <definedName name="CS_40_26">#REF!</definedName>
    <definedName name="CS_40_28" localSheetId="11">#REF!</definedName>
    <definedName name="CS_40_28" localSheetId="3">#REF!</definedName>
    <definedName name="CS_40_28">#REF!</definedName>
    <definedName name="CS_40_3">"$#REF!.$B$127:$C$170"</definedName>
    <definedName name="CS_40S">"$#REF!.$B$171:$C$206"</definedName>
    <definedName name="CS_40S_26" localSheetId="11">#REF!</definedName>
    <definedName name="CS_40S_26" localSheetId="3">#REF!</definedName>
    <definedName name="CS_40S_26">#REF!</definedName>
    <definedName name="CS_40S_28" localSheetId="11">#REF!</definedName>
    <definedName name="CS_40S_28" localSheetId="3">#REF!</definedName>
    <definedName name="CS_40S_28">#REF!</definedName>
    <definedName name="CS_40S_3">"$#REF!.$B$171:$C$206"</definedName>
    <definedName name="CS_5S">"$#REF!.$B$8:$C$42"</definedName>
    <definedName name="CS_5S_26" localSheetId="11">#REF!</definedName>
    <definedName name="CS_5S_26" localSheetId="3">#REF!</definedName>
    <definedName name="CS_5S_26">#REF!</definedName>
    <definedName name="CS_5S_28" localSheetId="11">#REF!</definedName>
    <definedName name="CS_5S_28" localSheetId="3">#REF!</definedName>
    <definedName name="CS_5S_28">#REF!</definedName>
    <definedName name="CS_5S_3">"$#REF!.$B$8:$C$42"</definedName>
    <definedName name="CS_60">"$#REF!.$B$207:$C$215"</definedName>
    <definedName name="CS_60_26" localSheetId="11">#REF!</definedName>
    <definedName name="CS_60_26" localSheetId="3">#REF!</definedName>
    <definedName name="CS_60_26">#REF!</definedName>
    <definedName name="CS_60_28" localSheetId="11">#REF!</definedName>
    <definedName name="CS_60_28" localSheetId="3">#REF!</definedName>
    <definedName name="CS_60_28">#REF!</definedName>
    <definedName name="CS_60_3">"$#REF!.$B$207:$C$215"</definedName>
    <definedName name="CS_80">"$#REF!.$B$216:$C$257"</definedName>
    <definedName name="CS_80_26" localSheetId="11">#REF!</definedName>
    <definedName name="CS_80_26" localSheetId="3">#REF!</definedName>
    <definedName name="CS_80_26">#REF!</definedName>
    <definedName name="CS_80_28" localSheetId="11">#REF!</definedName>
    <definedName name="CS_80_28" localSheetId="3">#REF!</definedName>
    <definedName name="CS_80_28">#REF!</definedName>
    <definedName name="CS_80_3">"$#REF!.$B$216:$C$257"</definedName>
    <definedName name="CS_80S">"$#REF!.$B$258:$C$293"</definedName>
    <definedName name="CS_80S_26" localSheetId="11">#REF!</definedName>
    <definedName name="CS_80S_26" localSheetId="3">#REF!</definedName>
    <definedName name="CS_80S_26">#REF!</definedName>
    <definedName name="CS_80S_28" localSheetId="11">#REF!</definedName>
    <definedName name="CS_80S_28" localSheetId="3">#REF!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#REF!</definedName>
    <definedName name="CS_STD_28" localSheetId="11">#REF!</definedName>
    <definedName name="CS_STD_28" localSheetId="3">#REF!</definedName>
    <definedName name="CS_STD_28">#REF!</definedName>
    <definedName name="CS_STD_3">"$#REF!.$B$356:$C$409"</definedName>
    <definedName name="CS_XS">"$#REF!.$B$410:$C$463"</definedName>
    <definedName name="CS_XS_26" localSheetId="11">#REF!</definedName>
    <definedName name="CS_XS_26" localSheetId="3">#REF!</definedName>
    <definedName name="CS_XS_26">#REF!</definedName>
    <definedName name="CS_XS_28" localSheetId="11">#REF!</definedName>
    <definedName name="CS_XS_28" localSheetId="3">#REF!</definedName>
    <definedName name="CS_XS_28">#REF!</definedName>
    <definedName name="CS_XS_3">"$#REF!.$B$410:$C$463"</definedName>
    <definedName name="CS_XXS">"$#REF!.$B$464:$C$490"</definedName>
    <definedName name="CS_XXS_26" localSheetId="11">#REF!</definedName>
    <definedName name="CS_XXS_26" localSheetId="3">#REF!</definedName>
    <definedName name="CS_XXS_26">#REF!</definedName>
    <definedName name="CS_XXS_28" localSheetId="11">#REF!</definedName>
    <definedName name="CS_XXS_28" localSheetId="3">#REF!</definedName>
    <definedName name="CS_XXS_28">#REF!</definedName>
    <definedName name="CS_XXS_3">"$#REF!.$B$464:$C$490"</definedName>
    <definedName name="cs805_26" localSheetId="11">#REF!</definedName>
    <definedName name="cs805_26" localSheetId="3">#REF!</definedName>
    <definedName name="cs805_26">#REF!</definedName>
    <definedName name="cs805_3">"$#REF!.$B$258:$C$293"</definedName>
    <definedName name="CSau" localSheetId="11">#REF!</definedName>
    <definedName name="CSau" localSheetId="3">#REF!</definedName>
    <definedName name="CSau">#REF!</definedName>
    <definedName name="CSau_20" localSheetId="11">#REF!</definedName>
    <definedName name="CSau_20" localSheetId="3">#REF!</definedName>
    <definedName name="CSau_20">#REF!</definedName>
    <definedName name="CSau_28" localSheetId="11">#REF!</definedName>
    <definedName name="CSau_28" localSheetId="3">#REF!</definedName>
    <definedName name="CSau_28">#REF!</definedName>
    <definedName name="csd3p">"$#REF!.$V$10"</definedName>
    <definedName name="csd3p_26" localSheetId="11">#REF!</definedName>
    <definedName name="csd3p_26" localSheetId="3">#REF!</definedName>
    <definedName name="csd3p_26">#REF!</definedName>
    <definedName name="csd3p_28" localSheetId="11">#REF!</definedName>
    <definedName name="csd3p_28" localSheetId="3">#REF!</definedName>
    <definedName name="csd3p_28">#REF!</definedName>
    <definedName name="csd3p_3">"$#REF!.$V$10"</definedName>
    <definedName name="csddg1p">"$#REF!.$AC$290"</definedName>
    <definedName name="csddg1p_26" localSheetId="11">#REF!</definedName>
    <definedName name="csddg1p_26" localSheetId="3">#REF!</definedName>
    <definedName name="csddg1p_26">#REF!</definedName>
    <definedName name="csddg1p_28" localSheetId="11">#REF!</definedName>
    <definedName name="csddg1p_28" localSheetId="3">#REF!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#REF!</definedName>
    <definedName name="csddt1p_28" localSheetId="11">#REF!</definedName>
    <definedName name="csddt1p_28" localSheetId="3">#REF!</definedName>
    <definedName name="csddt1p_28">#REF!</definedName>
    <definedName name="csddt1p_3">"$#REF!.$AB$290"</definedName>
    <definedName name="csht3p">"$#REF!.$U$10"</definedName>
    <definedName name="csht3p_26" localSheetId="11">#REF!</definedName>
    <definedName name="csht3p_26" localSheetId="3">#REF!</definedName>
    <definedName name="csht3p_26">#REF!</definedName>
    <definedName name="csht3p_28" localSheetId="11">#REF!</definedName>
    <definedName name="csht3p_28" localSheetId="3">#REF!</definedName>
    <definedName name="csht3p_28">#REF!</definedName>
    <definedName name="csht3p_3">"$#REF!.$U$10"</definedName>
    <definedName name="CSMBA" localSheetId="11">#REF!</definedName>
    <definedName name="CSMBA" localSheetId="3">#REF!</definedName>
    <definedName name="CSMBA">#REF!</definedName>
    <definedName name="CSMBA_28" localSheetId="11">#REF!</definedName>
    <definedName name="CSMBA_28" localSheetId="3">#REF!</definedName>
    <definedName name="CSMBA_28">#REF!</definedName>
    <definedName name="CSNT" localSheetId="11">#REF!</definedName>
    <definedName name="CSNT" localSheetId="3">#REF!</definedName>
    <definedName name="CSNT">#REF!</definedName>
    <definedName name="CSX" localSheetId="11">#REF!</definedName>
    <definedName name="CSX" localSheetId="3">#REF!</definedName>
    <definedName name="CSX">#REF!</definedName>
    <definedName name="CSX_28" localSheetId="11">#REF!</definedName>
    <definedName name="CSX_28" localSheetId="3">#REF!</definedName>
    <definedName name="CSX_28">#REF!</definedName>
    <definedName name="CSY" localSheetId="11">#REF!</definedName>
    <definedName name="CSY" localSheetId="3">#REF!</definedName>
    <definedName name="CSY">#REF!</definedName>
    <definedName name="CSY_28" localSheetId="11">#REF!</definedName>
    <definedName name="CSY_28" localSheetId="3">#REF!</definedName>
    <definedName name="CSY_28">#REF!</definedName>
    <definedName name="ct" localSheetId="11">#REF!</definedName>
    <definedName name="ct" localSheetId="3">#REF!</definedName>
    <definedName name="ct">#REF!</definedName>
    <definedName name="CT.M10.1" localSheetId="11">#REF!</definedName>
    <definedName name="CT.M10.1" localSheetId="3">#REF!</definedName>
    <definedName name="CT.M10.1">#REF!</definedName>
    <definedName name="CT.M10.1_28" localSheetId="11">#REF!</definedName>
    <definedName name="CT.M10.1_28" localSheetId="3">#REF!</definedName>
    <definedName name="CT.M10.1_28">#REF!</definedName>
    <definedName name="CT.M10.2" localSheetId="11">#REF!</definedName>
    <definedName name="CT.M10.2" localSheetId="3">#REF!</definedName>
    <definedName name="CT.M10.2">#REF!</definedName>
    <definedName name="CT.M10.2_28" localSheetId="11">#REF!</definedName>
    <definedName name="CT.M10.2_28" localSheetId="3">#REF!</definedName>
    <definedName name="CT.M10.2_28">#REF!</definedName>
    <definedName name="CT.M14.1" localSheetId="11">#REF!</definedName>
    <definedName name="CT.M14.1" localSheetId="3">#REF!</definedName>
    <definedName name="CT.M14.1">#REF!</definedName>
    <definedName name="CT.M14.1_28" localSheetId="11">#REF!</definedName>
    <definedName name="CT.M14.1_28" localSheetId="3">#REF!</definedName>
    <definedName name="CT.M14.1_28">#REF!</definedName>
    <definedName name="CT.M14.2" localSheetId="11">#REF!</definedName>
    <definedName name="CT.M14.2" localSheetId="3">#REF!</definedName>
    <definedName name="CT.M14.2">#REF!</definedName>
    <definedName name="CT.M14.2_28" localSheetId="11">#REF!</definedName>
    <definedName name="CT.M14.2_28" localSheetId="3">#REF!</definedName>
    <definedName name="CT.M14.2_28">#REF!</definedName>
    <definedName name="CT.MDT" localSheetId="11">#REF!</definedName>
    <definedName name="CT.MDT" localSheetId="3">#REF!</definedName>
    <definedName name="CT.MDT">#REF!</definedName>
    <definedName name="CT.MDT_28" localSheetId="11">#REF!</definedName>
    <definedName name="CT.MDT_28" localSheetId="3">#REF!</definedName>
    <definedName name="CT.MDT_28">#REF!</definedName>
    <definedName name="CT.MTCat" localSheetId="11">#REF!</definedName>
    <definedName name="CT.MTCat" localSheetId="3">#REF!</definedName>
    <definedName name="CT.MTCat">#REF!</definedName>
    <definedName name="CT.MTCat_28" localSheetId="11">#REF!</definedName>
    <definedName name="CT.MTCat_28" localSheetId="3">#REF!</definedName>
    <definedName name="CT.MTCat_28">#REF!</definedName>
    <definedName name="CT_03" localSheetId="11">#REF!</definedName>
    <definedName name="CT_03" localSheetId="3">#REF!</definedName>
    <definedName name="CT_03">#REF!</definedName>
    <definedName name="CT_50" localSheetId="11">#REF!</definedName>
    <definedName name="CT_50" localSheetId="3">#REF!</definedName>
    <definedName name="CT_50">#REF!</definedName>
    <definedName name="CT_50_20" localSheetId="11">#REF!</definedName>
    <definedName name="CT_50_20" localSheetId="3">#REF!</definedName>
    <definedName name="CT_50_20">#REF!</definedName>
    <definedName name="CT_50_28" localSheetId="11">#REF!</definedName>
    <definedName name="CT_50_28" localSheetId="3">#REF!</definedName>
    <definedName name="CT_50_28">#REF!</definedName>
    <definedName name="CT_KSTK">"$#REF!.$AL$1:$AR$19"</definedName>
    <definedName name="CT_KSTK_26" localSheetId="11">#REF!</definedName>
    <definedName name="CT_KSTK_26" localSheetId="3">#REF!</definedName>
    <definedName name="CT_KSTK_26">#REF!</definedName>
    <definedName name="CT_KSTK_28" localSheetId="11">#REF!</definedName>
    <definedName name="CT_KSTK_28" localSheetId="3">#REF!</definedName>
    <definedName name="CT_KSTK_28">#REF!</definedName>
    <definedName name="CT_KSTK_3">"$#REF!.$AL$1:$AR$19"</definedName>
    <definedName name="CT_MCX" localSheetId="11">#REF!</definedName>
    <definedName name="CT_MCX" localSheetId="3">#REF!</definedName>
    <definedName name="CT_MCX">#REF!</definedName>
    <definedName name="CT_MCX_20" localSheetId="11">#REF!</definedName>
    <definedName name="CT_MCX_20" localSheetId="3">#REF!</definedName>
    <definedName name="CT_MCX_20">#REF!</definedName>
    <definedName name="CT_MCX_28" localSheetId="11">#REF!</definedName>
    <definedName name="CT_MCX_28" localSheetId="3">#REF!</definedName>
    <definedName name="CT_MCX_28">#REF!</definedName>
    <definedName name="CT0.4" localSheetId="11">#REF!</definedName>
    <definedName name="CT0.4" localSheetId="3">#REF!</definedName>
    <definedName name="CT0.4">#REF!</definedName>
    <definedName name="CT0.4_20" localSheetId="11">#REF!</definedName>
    <definedName name="CT0.4_20" localSheetId="3">#REF!</definedName>
    <definedName name="CT0.4_20">#REF!</definedName>
    <definedName name="CT0.4_28" localSheetId="11">#REF!</definedName>
    <definedName name="CT0.4_28" localSheetId="3">#REF!</definedName>
    <definedName name="CT0.4_28">#REF!</definedName>
    <definedName name="CT250_26" localSheetId="11">#REF!</definedName>
    <definedName name="CT250_26" localSheetId="3">#REF!</definedName>
    <definedName name="CT250_26">#REF!</definedName>
    <definedName name="CT250_28" localSheetId="11">#REF!</definedName>
    <definedName name="CT250_28" localSheetId="3">#REF!</definedName>
    <definedName name="CT250_28">#REF!</definedName>
    <definedName name="CT250_3">NA()</definedName>
    <definedName name="ct3_">NA()</definedName>
    <definedName name="ct3__26" localSheetId="11">#REF!</definedName>
    <definedName name="ct3__26" localSheetId="3">#REF!</definedName>
    <definedName name="ct3__26">#REF!</definedName>
    <definedName name="ct3__28" localSheetId="11">#REF!</definedName>
    <definedName name="ct3__28" localSheetId="3">#REF!</definedName>
    <definedName name="ct3__28">#REF!</definedName>
    <definedName name="ct5_">NA()</definedName>
    <definedName name="ct5__26" localSheetId="11">#REF!</definedName>
    <definedName name="ct5__26" localSheetId="3">#REF!</definedName>
    <definedName name="ct5__26">#REF!</definedName>
    <definedName name="ct5__28" localSheetId="11">#REF!</definedName>
    <definedName name="ct5__28" localSheetId="3">#REF!</definedName>
    <definedName name="ct5__28">#REF!</definedName>
    <definedName name="Ctb" localSheetId="11">#REF!</definedName>
    <definedName name="Ctb" localSheetId="3">#REF!</definedName>
    <definedName name="Ctb">#REF!</definedName>
    <definedName name="Ctb_28" localSheetId="11">#REF!</definedName>
    <definedName name="Ctb_28" localSheetId="3">#REF!</definedName>
    <definedName name="Ctb_28">#REF!</definedName>
    <definedName name="ctbb" localSheetId="11">#REF!</definedName>
    <definedName name="ctbb" localSheetId="3">#REF!</definedName>
    <definedName name="ctbb">#REF!</definedName>
    <definedName name="ctbb_20" localSheetId="11">#REF!</definedName>
    <definedName name="ctbb_20" localSheetId="3">#REF!</definedName>
    <definedName name="ctbb_20">#REF!</definedName>
    <definedName name="ctbb_28" localSheetId="11">#REF!</definedName>
    <definedName name="ctbb_28" localSheetId="3">#REF!</definedName>
    <definedName name="ctbb_28">#REF!</definedName>
    <definedName name="CTBT">NA()</definedName>
    <definedName name="CTBT_26" localSheetId="11">#REF!</definedName>
    <definedName name="CTBT_26" localSheetId="3">#REF!</definedName>
    <definedName name="CTBT_26">#REF!</definedName>
    <definedName name="CTBT_28" localSheetId="11">#REF!</definedName>
    <definedName name="CTBT_28" localSheetId="3">#REF!</definedName>
    <definedName name="CTBT_28">#REF!</definedName>
    <definedName name="CTBT_3">NA()</definedName>
    <definedName name="CTBT1">NA()</definedName>
    <definedName name="CTBT1_26" localSheetId="11">#REF!</definedName>
    <definedName name="CTBT1_26" localSheetId="3">#REF!</definedName>
    <definedName name="CTBT1_26">#REF!</definedName>
    <definedName name="CTBT1_28" localSheetId="11">#REF!</definedName>
    <definedName name="CTBT1_28" localSheetId="3">#REF!</definedName>
    <definedName name="CTBT1_28">#REF!</definedName>
    <definedName name="CTBT1_3">NA()</definedName>
    <definedName name="CTBT2">NA()</definedName>
    <definedName name="CTBT2_26" localSheetId="11">#REF!</definedName>
    <definedName name="CTBT2_26" localSheetId="3">#REF!</definedName>
    <definedName name="CTBT2_26">#REF!</definedName>
    <definedName name="CTBT2_28" localSheetId="11">#REF!</definedName>
    <definedName name="CTBT2_28" localSheetId="3">#REF!</definedName>
    <definedName name="CTBT2_28">#REF!</definedName>
    <definedName name="CTBT2_3">NA()</definedName>
    <definedName name="CTCT" localSheetId="11">#REF!</definedName>
    <definedName name="CTCT" localSheetId="3">#REF!</definedName>
    <definedName name="CTCT">#REF!</definedName>
    <definedName name="CTCT_20" localSheetId="11">#REF!</definedName>
    <definedName name="CTCT_20" localSheetId="3">#REF!</definedName>
    <definedName name="CTCT_20">#REF!</definedName>
    <definedName name="CTCT_28" localSheetId="11">#REF!</definedName>
    <definedName name="CTCT_28" localSheetId="3">#REF!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#REF!</definedName>
    <definedName name="ctdn9697" localSheetId="11">#REF!</definedName>
    <definedName name="ctdn9697" localSheetId="3">#REF!</definedName>
    <definedName name="ctdn9697">#REF!</definedName>
    <definedName name="CTDZ" localSheetId="11">#REF!</definedName>
    <definedName name="CTDZ" localSheetId="3">#REF!</definedName>
    <definedName name="CTDZ">#REF!</definedName>
    <definedName name="CTDZ_20" localSheetId="11">#REF!</definedName>
    <definedName name="CTDZ_20" localSheetId="3">#REF!</definedName>
    <definedName name="CTDZ_20">#REF!</definedName>
    <definedName name="CTDZ_28" localSheetId="11">#REF!</definedName>
    <definedName name="CTDZ_28" localSheetId="3">#REF!</definedName>
    <definedName name="CTDZ_28">#REF!</definedName>
    <definedName name="CTDZ04" localSheetId="11">#REF!</definedName>
    <definedName name="CTDZ04" localSheetId="3">#REF!</definedName>
    <definedName name="CTDZ04">#REF!</definedName>
    <definedName name="CTDZ04_20" localSheetId="11">#REF!</definedName>
    <definedName name="CTDZ04_20" localSheetId="3">#REF!</definedName>
    <definedName name="CTDZ04_20">#REF!</definedName>
    <definedName name="CTDz35" localSheetId="11">#REF!</definedName>
    <definedName name="CTDz35" localSheetId="3">#REF!</definedName>
    <definedName name="CTDz35">#REF!</definedName>
    <definedName name="CTDz35_20" localSheetId="11">#REF!</definedName>
    <definedName name="CTDz35_20" localSheetId="3">#REF!</definedName>
    <definedName name="CTDz35_20">#REF!</definedName>
    <definedName name="CTDz35_28" localSheetId="11">#REF!</definedName>
    <definedName name="CTDz35_28" localSheetId="3">#REF!</definedName>
    <definedName name="CTDz35_28">#REF!</definedName>
    <definedName name="CTFS" localSheetId="11">#REF!</definedName>
    <definedName name="CTFS" localSheetId="3">#REF!</definedName>
    <definedName name="CTFS">#REF!</definedName>
    <definedName name="ctgt" localSheetId="11">#REF!</definedName>
    <definedName name="ctgt" localSheetId="3">#REF!</definedName>
    <definedName name="ctgt">#REF!</definedName>
    <definedName name="CTHT" localSheetId="11">#REF!</definedName>
    <definedName name="CTHT" localSheetId="3">#REF!</definedName>
    <definedName name="CTHT">#REF!</definedName>
    <definedName name="cti3x15">NA()</definedName>
    <definedName name="cti3x15_26" localSheetId="11">#REF!</definedName>
    <definedName name="cti3x15_26" localSheetId="3">#REF!</definedName>
    <definedName name="cti3x15_26">#REF!</definedName>
    <definedName name="cti3x15_28" localSheetId="11">#REF!</definedName>
    <definedName name="cti3x15_28" localSheetId="3">#REF!</definedName>
    <definedName name="cti3x15_28">#REF!</definedName>
    <definedName name="cti3x15_3">NA()</definedName>
    <definedName name="ctiep" localSheetId="11">#REF!</definedName>
    <definedName name="ctiep" localSheetId="3">#REF!</definedName>
    <definedName name="ctiep">#REF!</definedName>
    <definedName name="ctiep_20" localSheetId="11">#REF!</definedName>
    <definedName name="ctiep_20" localSheetId="3">#REF!</definedName>
    <definedName name="ctiep_20">#REF!</definedName>
    <definedName name="CTIET" localSheetId="11">#REF!</definedName>
    <definedName name="CTIET" localSheetId="3">#REF!</definedName>
    <definedName name="CTIET">#REF!</definedName>
    <definedName name="CTIET_20" localSheetId="11">#REF!</definedName>
    <definedName name="CTIET_20" localSheetId="3">#REF!</definedName>
    <definedName name="CTIET_20">#REF!</definedName>
    <definedName name="CTIET_28" localSheetId="11">#REF!</definedName>
    <definedName name="CTIET_28" localSheetId="3">#REF!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#REF!</definedName>
    <definedName name="CTieu_H_20" localSheetId="11">#REF!</definedName>
    <definedName name="CTieu_H_20" localSheetId="3">#REF!</definedName>
    <definedName name="CTieu_H_20">#REF!</definedName>
    <definedName name="CTieu_H_28" localSheetId="11">#REF!</definedName>
    <definedName name="CTieu_H_28" localSheetId="3">#REF!</definedName>
    <definedName name="CTieu_H_28">#REF!</definedName>
    <definedName name="CTieuXB" localSheetId="11">#REF!</definedName>
    <definedName name="CTieuXB" localSheetId="3">#REF!</definedName>
    <definedName name="CTieuXB">#REF!</definedName>
    <definedName name="CTieuXB_20" localSheetId="11">#REF!</definedName>
    <definedName name="CTieuXB_20" localSheetId="3">#REF!</definedName>
    <definedName name="CTieuXB_20">#REF!</definedName>
    <definedName name="CTieuXB_28" localSheetId="11">#REF!</definedName>
    <definedName name="CTieuXB_28" localSheetId="3">#REF!</definedName>
    <definedName name="CTieuXB_28">#REF!</definedName>
    <definedName name="ctinh" localSheetId="11">#REF!</definedName>
    <definedName name="ctinh" localSheetId="3">#REF!</definedName>
    <definedName name="ctinh">#REF!</definedName>
    <definedName name="ctmai" localSheetId="11">#REF!</definedName>
    <definedName name="ctmai" localSheetId="3">#REF!</definedName>
    <definedName name="ctmai">#REF!</definedName>
    <definedName name="CTNC" localSheetId="11">#REF!</definedName>
    <definedName name="CTNC" localSheetId="3">#REF!</definedName>
    <definedName name="CTNC">#REF!</definedName>
    <definedName name="cto" localSheetId="11">#REF!</definedName>
    <definedName name="cto" localSheetId="3">#REF!</definedName>
    <definedName name="cto">#REF!</definedName>
    <definedName name="cto_28" localSheetId="11">#REF!</definedName>
    <definedName name="cto_28" localSheetId="3">#REF!</definedName>
    <definedName name="cto_28">#REF!</definedName>
    <definedName name="ctong" localSheetId="11">#REF!</definedName>
    <definedName name="ctong" localSheetId="3">#REF!</definedName>
    <definedName name="ctong">#REF!</definedName>
    <definedName name="CTÖØ" localSheetId="11">#REF!</definedName>
    <definedName name="CTÖØ" localSheetId="3">#REF!</definedName>
    <definedName name="CTÖØ">#REF!</definedName>
    <definedName name="CTÖØ_20" localSheetId="11">#REF!</definedName>
    <definedName name="CTÖØ_20" localSheetId="3">#REF!</definedName>
    <definedName name="CTÖØ_20">#REF!</definedName>
    <definedName name="CTÖØ_28" localSheetId="11">#REF!</definedName>
    <definedName name="CTÖØ_28" localSheetId="3">#REF!</definedName>
    <definedName name="CTÖØ_28">#REF!</definedName>
    <definedName name="CTRAM" localSheetId="11">#REF!</definedName>
    <definedName name="CTRAM" localSheetId="3">#REF!</definedName>
    <definedName name="CTRAM">#REF!</definedName>
    <definedName name="CTRAM_20" localSheetId="11">#REF!</definedName>
    <definedName name="CTRAM_20" localSheetId="3">#REF!</definedName>
    <definedName name="CTRAM_20">#REF!</definedName>
    <definedName name="CTRAM_28" localSheetId="11">#REF!</definedName>
    <definedName name="CTRAM_28" localSheetId="3">#REF!</definedName>
    <definedName name="CTRAM_28">#REF!</definedName>
    <definedName name="ctre" localSheetId="11">#REF!</definedName>
    <definedName name="ctre" localSheetId="3">#REF!</definedName>
    <definedName name="ctre">#REF!</definedName>
    <definedName name="ctre_28" localSheetId="11">#REF!</definedName>
    <definedName name="ctre_28" localSheetId="3">#REF!</definedName>
    <definedName name="ctre_28">#REF!</definedName>
    <definedName name="CTTAICHO" localSheetId="11">#REF!</definedName>
    <definedName name="CTTAICHO" localSheetId="3">#REF!</definedName>
    <definedName name="CTTAICHO">#REF!</definedName>
    <definedName name="CTTAICHO_20" localSheetId="11">#REF!</definedName>
    <definedName name="CTTAICHO_20" localSheetId="3">#REF!</definedName>
    <definedName name="CTTAICHO_20">#REF!</definedName>
    <definedName name="CTTAICHO_28" localSheetId="11">#REF!</definedName>
    <definedName name="CTTAICHO_28" localSheetId="3">#REF!</definedName>
    <definedName name="CTTAICHO_28">#REF!</definedName>
    <definedName name="CTTBA35" localSheetId="11">#REF!</definedName>
    <definedName name="CTTBA35" localSheetId="3">#REF!</definedName>
    <definedName name="CTTBA35">#REF!</definedName>
    <definedName name="CTTBA35_20" localSheetId="11">#REF!</definedName>
    <definedName name="CTTBA35_20" localSheetId="3">#REF!</definedName>
    <definedName name="CTTBA35_20">#REF!</definedName>
    <definedName name="CTTra" localSheetId="11">#REF!</definedName>
    <definedName name="CTTra" localSheetId="3">#REF!</definedName>
    <definedName name="CTTra">#REF!</definedName>
    <definedName name="CTTraD" localSheetId="11">#REF!</definedName>
    <definedName name="CTTraD" localSheetId="3">#REF!</definedName>
    <definedName name="CTTraD">#REF!</definedName>
    <definedName name="CTTramDD" localSheetId="11">#REF!</definedName>
    <definedName name="CTTramDD" localSheetId="3">#REF!</definedName>
    <definedName name="CTTramDD">#REF!</definedName>
    <definedName name="CTVL" localSheetId="11">#REF!</definedName>
    <definedName name="CTVL" localSheetId="3">#REF!</definedName>
    <definedName name="CTVL">#REF!</definedName>
    <definedName name="Cty_TNHH_HYDRO_AGRI" localSheetId="11">#REF!</definedName>
    <definedName name="Cty_TNHH_HYDRO_AGRI" localSheetId="3">#REF!</definedName>
    <definedName name="Cty_TNHH_HYDRO_AGRI">#REF!</definedName>
    <definedName name="Cty_TNHH_HYDRO_AGRI_20" localSheetId="11">#REF!</definedName>
    <definedName name="Cty_TNHH_HYDRO_AGRI_20" localSheetId="3">#REF!</definedName>
    <definedName name="Cty_TNHH_HYDRO_AGRI_20">#REF!</definedName>
    <definedName name="Cty_TNHH_HYDRO_AGRI_28" localSheetId="11">#REF!</definedName>
    <definedName name="Cty_TNHH_HYDRO_AGRI_28" localSheetId="3">#REF!</definedName>
    <definedName name="Cty_TNHH_HYDRO_AGRI_28">#REF!</definedName>
    <definedName name="CTY_VTKTNN_CAÀN_THÔ" localSheetId="11">#REF!</definedName>
    <definedName name="CTY_VTKTNN_CAÀN_THÔ" localSheetId="3">#REF!</definedName>
    <definedName name="CTY_VTKTNN_CAÀN_THÔ">#REF!</definedName>
    <definedName name="CTY_VTKTNN_CAÀN_THÔ_20" localSheetId="11">#REF!</definedName>
    <definedName name="CTY_VTKTNN_CAÀN_THÔ_20" localSheetId="3">#REF!</definedName>
    <definedName name="CTY_VTKTNN_CAÀN_THÔ_20">#REF!</definedName>
    <definedName name="CTY_VTKTNN_CAÀN_THÔ_28" localSheetId="11">#REF!</definedName>
    <definedName name="CTY_VTKTNN_CAÀN_THÔ_28" localSheetId="3">#REF!</definedName>
    <definedName name="CTY_VTKTNN_CAÀN_THÔ_28">#REF!</definedName>
    <definedName name="cu" localSheetId="11">#REF!</definedName>
    <definedName name="cu" localSheetId="3">#REF!</definedName>
    <definedName name="cu">#REF!</definedName>
    <definedName name="cu_20" localSheetId="11">#REF!</definedName>
    <definedName name="cu_20" localSheetId="3">#REF!</definedName>
    <definedName name="cu_20">#REF!</definedName>
    <definedName name="cu_28" localSheetId="11">#REF!</definedName>
    <definedName name="cu_28" localSheetId="3">#REF!</definedName>
    <definedName name="cu_28">#REF!</definedName>
    <definedName name="cu_ly" localSheetId="11">#REF!</definedName>
    <definedName name="cu_ly" localSheetId="3">#REF!</definedName>
    <definedName name="cu_ly">#REF!</definedName>
    <definedName name="cu_ly_1" localSheetId="11">#REF!</definedName>
    <definedName name="cu_ly_1" localSheetId="3">#REF!</definedName>
    <definedName name="cu_ly_1">#REF!</definedName>
    <definedName name="cuaong" localSheetId="11">#REF!</definedName>
    <definedName name="cuaong" localSheetId="3">#REF!</definedName>
    <definedName name="cuaong">#REF!</definedName>
    <definedName name="cuaong_20" localSheetId="11">#REF!</definedName>
    <definedName name="cuaong_20" localSheetId="3">#REF!</definedName>
    <definedName name="cuaong_20">#REF!</definedName>
    <definedName name="cuaong_28" localSheetId="11">#REF!</definedName>
    <definedName name="cuaong_28" localSheetId="3">#REF!</definedName>
    <definedName name="cuaong_28">#REF!</definedName>
    <definedName name="cui" localSheetId="11">#REF!</definedName>
    <definedName name="cui" localSheetId="3">#REF!</definedName>
    <definedName name="cui">#REF!</definedName>
    <definedName name="culi" localSheetId="11">#REF!</definedName>
    <definedName name="culi" localSheetId="3">#REF!</definedName>
    <definedName name="culi">#REF!</definedName>
    <definedName name="culy">"$#REF!.$F$5"</definedName>
    <definedName name="culy_26" localSheetId="11">#REF!</definedName>
    <definedName name="culy_26" localSheetId="3">#REF!</definedName>
    <definedName name="culy_26">#REF!</definedName>
    <definedName name="CuLy_28" localSheetId="11">#REF!</definedName>
    <definedName name="CuLy_28" localSheetId="3">#REF!</definedName>
    <definedName name="CuLy_28">#REF!</definedName>
    <definedName name="culy_3">"$#REF!.$F$5"</definedName>
    <definedName name="CuLy_Q" localSheetId="11">#REF!</definedName>
    <definedName name="CuLy_Q" localSheetId="3">#REF!</definedName>
    <definedName name="CuLy_Q">#REF!</definedName>
    <definedName name="culy1">NA()</definedName>
    <definedName name="culy1_26" localSheetId="11">#REF!</definedName>
    <definedName name="culy1_26" localSheetId="3">#REF!</definedName>
    <definedName name="culy1_26">#REF!</definedName>
    <definedName name="culy1_28" localSheetId="11">#REF!</definedName>
    <definedName name="culy1_28" localSheetId="3">#REF!</definedName>
    <definedName name="culy1_28">#REF!</definedName>
    <definedName name="culy1_3">NA()</definedName>
    <definedName name="culy2">NA()</definedName>
    <definedName name="culy2_26" localSheetId="11">#REF!</definedName>
    <definedName name="culy2_26" localSheetId="3">#REF!</definedName>
    <definedName name="culy2_26">#REF!</definedName>
    <definedName name="culy2_28" localSheetId="11">#REF!</definedName>
    <definedName name="culy2_28" localSheetId="3">#REF!</definedName>
    <definedName name="culy2_28">#REF!</definedName>
    <definedName name="culy2_3">NA()</definedName>
    <definedName name="culy3">NA()</definedName>
    <definedName name="culy3_26" localSheetId="11">#REF!</definedName>
    <definedName name="culy3_26" localSheetId="3">#REF!</definedName>
    <definedName name="culy3_26">#REF!</definedName>
    <definedName name="culy3_28" localSheetId="11">#REF!</definedName>
    <definedName name="culy3_28" localSheetId="3">#REF!</definedName>
    <definedName name="culy3_28">#REF!</definedName>
    <definedName name="culy3_3">NA()</definedName>
    <definedName name="culy4">NA()</definedName>
    <definedName name="culy4_26" localSheetId="11">#REF!</definedName>
    <definedName name="culy4_26" localSheetId="3">#REF!</definedName>
    <definedName name="culy4_26">#REF!</definedName>
    <definedName name="culy4_28" localSheetId="11">#REF!</definedName>
    <definedName name="culy4_28" localSheetId="3">#REF!</definedName>
    <definedName name="culy4_28">#REF!</definedName>
    <definedName name="culy4_3">NA()</definedName>
    <definedName name="culy5">NA()</definedName>
    <definedName name="culy5_26" localSheetId="11">#REF!</definedName>
    <definedName name="culy5_26" localSheetId="3">#REF!</definedName>
    <definedName name="culy5_26">#REF!</definedName>
    <definedName name="culy5_28" localSheetId="11">#REF!</definedName>
    <definedName name="culy5_28" localSheetId="3">#REF!</definedName>
    <definedName name="culy5_28">#REF!</definedName>
    <definedName name="culy5_3">NA()</definedName>
    <definedName name="cun" localSheetId="11">#REF!</definedName>
    <definedName name="cun" localSheetId="3">#REF!</definedName>
    <definedName name="cun">#REF!</definedName>
    <definedName name="cun_20" localSheetId="11">#REF!</definedName>
    <definedName name="cun_20" localSheetId="3">#REF!</definedName>
    <definedName name="cun_20">#REF!</definedName>
    <definedName name="cun_28" localSheetId="11">#REF!</definedName>
    <definedName name="cun_28" localSheetId="3">#REF!</definedName>
    <definedName name="cun_28">#REF!</definedName>
    <definedName name="cuoc">NA()</definedName>
    <definedName name="cuoc_26" localSheetId="11">#REF!</definedName>
    <definedName name="cuoc_26" localSheetId="3">#REF!</definedName>
    <definedName name="cuoc_26">#REF!</definedName>
    <definedName name="cuoc_28" localSheetId="11">#REF!</definedName>
    <definedName name="cuoc_28" localSheetId="3">#REF!</definedName>
    <definedName name="cuoc_28">#REF!</definedName>
    <definedName name="cuoc_3">NA()</definedName>
    <definedName name="cuoc_vc" localSheetId="11">#REF!</definedName>
    <definedName name="cuoc_vc" localSheetId="3">#REF!</definedName>
    <definedName name="cuoc_vc">#REF!</definedName>
    <definedName name="Cuoc_vc_1" localSheetId="11">#REF!</definedName>
    <definedName name="Cuoc_vc_1" localSheetId="3">#REF!</definedName>
    <definedName name="Cuoc_vc_1">#REF!</definedName>
    <definedName name="cuoc89" localSheetId="11">#REF!</definedName>
    <definedName name="cuoc89" localSheetId="3">#REF!</definedName>
    <definedName name="cuoc89">#REF!</definedName>
    <definedName name="CuocVC" localSheetId="11">#REF!</definedName>
    <definedName name="CuocVC" localSheetId="3">#REF!</definedName>
    <definedName name="CuocVC">#REF!</definedName>
    <definedName name="cuonong" localSheetId="11">#REF!</definedName>
    <definedName name="cuonong" localSheetId="3">#REF!</definedName>
    <definedName name="cuonong">#REF!</definedName>
    <definedName name="cuonong_20" localSheetId="11">#REF!</definedName>
    <definedName name="cuonong_20" localSheetId="3">#REF!</definedName>
    <definedName name="cuonong_20">#REF!</definedName>
    <definedName name="cuonong_28" localSheetId="11">#REF!</definedName>
    <definedName name="cuonong_28" localSheetId="3">#REF!</definedName>
    <definedName name="cuonong_28">#REF!</definedName>
    <definedName name="CURRENCY">"$#REF!.$F$14:$H$28"</definedName>
    <definedName name="CURRENCY_26" localSheetId="11">#REF!</definedName>
    <definedName name="CURRENCY_26" localSheetId="3">#REF!</definedName>
    <definedName name="CURRENCY_26">#REF!</definedName>
    <definedName name="CURRENCY_28" localSheetId="11">#REF!</definedName>
    <definedName name="CURRENCY_28" localSheetId="3">#REF!</definedName>
    <definedName name="CURRENCY_28">#REF!</definedName>
    <definedName name="CURRENCY_3">"$#REF!.$F$14:$H$28"</definedName>
    <definedName name="Currency_tec" localSheetId="11">#REF!</definedName>
    <definedName name="Currency_tec" localSheetId="3">#REF!</definedName>
    <definedName name="Currency_tec">#REF!</definedName>
    <definedName name="Currency_tec_20" localSheetId="11">#REF!</definedName>
    <definedName name="Currency_tec_20" localSheetId="3">#REF!</definedName>
    <definedName name="Currency_tec_20">#REF!</definedName>
    <definedName name="Currency_tec_28" localSheetId="11">#REF!</definedName>
    <definedName name="Currency_tec_28" localSheetId="3">#REF!</definedName>
    <definedName name="Currency_tec_28">#REF!</definedName>
    <definedName name="cutback" localSheetId="11">#REF!</definedName>
    <definedName name="cutback" localSheetId="3">#REF!</definedName>
    <definedName name="cutback">#REF!</definedName>
    <definedName name="cutback_20" localSheetId="11">#REF!</definedName>
    <definedName name="cutback_20" localSheetId="3">#REF!</definedName>
    <definedName name="cutback_20">#REF!</definedName>
    <definedName name="cutback_28" localSheetId="11">#REF!</definedName>
    <definedName name="cutback_28" localSheetId="3">#REF!</definedName>
    <definedName name="cutback_28">#REF!</definedName>
    <definedName name="cv" localSheetId="11">#REF!</definedName>
    <definedName name="cv" localSheetId="3">#REF!</definedName>
    <definedName name="cv">#REF!</definedName>
    <definedName name="CV.M10.1" localSheetId="11">#REF!</definedName>
    <definedName name="CV.M10.1" localSheetId="3">#REF!</definedName>
    <definedName name="CV.M10.1">#REF!</definedName>
    <definedName name="CV.M10.1_28" localSheetId="11">#REF!</definedName>
    <definedName name="CV.M10.1_28" localSheetId="3">#REF!</definedName>
    <definedName name="CV.M10.1_28">#REF!</definedName>
    <definedName name="CV.M10.2" localSheetId="11">#REF!</definedName>
    <definedName name="CV.M10.2" localSheetId="3">#REF!</definedName>
    <definedName name="CV.M10.2">#REF!</definedName>
    <definedName name="CV.M10.2_28" localSheetId="11">#REF!</definedName>
    <definedName name="CV.M10.2_28" localSheetId="3">#REF!</definedName>
    <definedName name="CV.M10.2_28">#REF!</definedName>
    <definedName name="CV.M14.1" localSheetId="11">#REF!</definedName>
    <definedName name="CV.M14.1" localSheetId="3">#REF!</definedName>
    <definedName name="CV.M14.1">#REF!</definedName>
    <definedName name="CV.M14.1_28" localSheetId="11">#REF!</definedName>
    <definedName name="CV.M14.1_28" localSheetId="3">#REF!</definedName>
    <definedName name="CV.M14.1_28">#REF!</definedName>
    <definedName name="CV.M14.2" localSheetId="11">#REF!</definedName>
    <definedName name="CV.M14.2" localSheetId="3">#REF!</definedName>
    <definedName name="CV.M14.2">#REF!</definedName>
    <definedName name="CV.M14.2_28" localSheetId="11">#REF!</definedName>
    <definedName name="CV.M14.2_28" localSheetId="3">#REF!</definedName>
    <definedName name="CV.M14.2_28">#REF!</definedName>
    <definedName name="CV.MDT" localSheetId="11">#REF!</definedName>
    <definedName name="CV.MDT" localSheetId="3">#REF!</definedName>
    <definedName name="CV.MDT">#REF!</definedName>
    <definedName name="CV.MDT_28" localSheetId="11">#REF!</definedName>
    <definedName name="CV.MDT_28" localSheetId="3">#REF!</definedName>
    <definedName name="CV.MDT_28">#REF!</definedName>
    <definedName name="CV.MTCat" localSheetId="11">#REF!</definedName>
    <definedName name="CV.MTCat" localSheetId="3">#REF!</definedName>
    <definedName name="CV.MTCat">#REF!</definedName>
    <definedName name="CV.MTCat_28" localSheetId="11">#REF!</definedName>
    <definedName name="CV.MTCat_28" localSheetId="3">#REF!</definedName>
    <definedName name="CV.MTCat_28">#REF!</definedName>
    <definedName name="cv_1" localSheetId="11">#REF!</definedName>
    <definedName name="cv_1" localSheetId="3">#REF!</definedName>
    <definedName name="cv_1">#REF!</definedName>
    <definedName name="cv_2" localSheetId="11">#REF!</definedName>
    <definedName name="cv_2" localSheetId="3">#REF!</definedName>
    <definedName name="cv_2">#REF!</definedName>
    <definedName name="cv_20" localSheetId="11">#REF!</definedName>
    <definedName name="cv_20" localSheetId="3">#REF!</definedName>
    <definedName name="cv_20">#REF!</definedName>
    <definedName name="cv_25" localSheetId="11">#REF!</definedName>
    <definedName name="cv_25" localSheetId="3">#REF!</definedName>
    <definedName name="cv_25">#REF!</definedName>
    <definedName name="cv_26" localSheetId="11">#REF!</definedName>
    <definedName name="cv_26" localSheetId="3">#REF!</definedName>
    <definedName name="cv_26">#REF!</definedName>
    <definedName name="cv_28" localSheetId="11">#REF!</definedName>
    <definedName name="cv_28" localSheetId="3">#REF!</definedName>
    <definedName name="cv_28">#REF!</definedName>
    <definedName name="CVC" localSheetId="11">#REF!</definedName>
    <definedName name="CVC" localSheetId="3">#REF!</definedName>
    <definedName name="CVC">#REF!</definedName>
    <definedName name="CVC_Q" localSheetId="11">#REF!</definedName>
    <definedName name="CVC_Q" localSheetId="3">#REF!</definedName>
    <definedName name="CVC_Q">#REF!</definedName>
    <definedName name="cvkhac" localSheetId="11">#REF!</definedName>
    <definedName name="cvkhac" localSheetId="3">#REF!</definedName>
    <definedName name="cvkhac">#REF!</definedName>
    <definedName name="cvkhac_20" localSheetId="11">#REF!</definedName>
    <definedName name="cvkhac_20" localSheetId="3">#REF!</definedName>
    <definedName name="cvkhac_20">#REF!</definedName>
    <definedName name="cvkhac_28" localSheetId="11">#REF!</definedName>
    <definedName name="cvkhac_28" localSheetId="3">#REF!</definedName>
    <definedName name="cvkhac_28">#REF!</definedName>
    <definedName name="cvt" localSheetId="11">#REF!</definedName>
    <definedName name="cvt" localSheetId="3">#REF!</definedName>
    <definedName name="cvt">#REF!</definedName>
    <definedName name="cvt_28" localSheetId="11">#REF!</definedName>
    <definedName name="cvt_28" localSheetId="3">#REF!</definedName>
    <definedName name="cvt_28">#REF!</definedName>
    <definedName name="cx">"$#REF!.$D$1:$M$65536"</definedName>
    <definedName name="cx_26" localSheetId="11">#REF!</definedName>
    <definedName name="cx_26" localSheetId="3">#REF!</definedName>
    <definedName name="cx_26">#REF!</definedName>
    <definedName name="CX_28" localSheetId="11">#REF!</definedName>
    <definedName name="CX_28" localSheetId="3">#REF!</definedName>
    <definedName name="CX_28">#REF!</definedName>
    <definedName name="cx_3">"$#REF!.$D$1:$M$65536"</definedName>
    <definedName name="cxhtnc">NA()</definedName>
    <definedName name="cxhtnc_26" localSheetId="11">#REF!</definedName>
    <definedName name="cxhtnc_26" localSheetId="3">#REF!</definedName>
    <definedName name="cxhtnc_26">#REF!</definedName>
    <definedName name="cxhtnc_28" localSheetId="11">#REF!</definedName>
    <definedName name="cxhtnc_28" localSheetId="3">#REF!</definedName>
    <definedName name="cxhtnc_28">#REF!</definedName>
    <definedName name="cxhtnc_3">NA()</definedName>
    <definedName name="cxhtvl">NA()</definedName>
    <definedName name="cxhtvl_26" localSheetId="11">#REF!</definedName>
    <definedName name="cxhtvl_26" localSheetId="3">#REF!</definedName>
    <definedName name="cxhtvl_26">#REF!</definedName>
    <definedName name="cxhtvl_28" localSheetId="11">#REF!</definedName>
    <definedName name="cxhtvl_28" localSheetId="3">#REF!</definedName>
    <definedName name="cxhtvl_28">#REF!</definedName>
    <definedName name="cxhtvl_3">NA()</definedName>
    <definedName name="cxnc">NA()</definedName>
    <definedName name="cxnc_26" localSheetId="11">#REF!</definedName>
    <definedName name="cxnc_26" localSheetId="3">#REF!</definedName>
    <definedName name="cxnc_26">#REF!</definedName>
    <definedName name="cxnc_28" localSheetId="11">#REF!</definedName>
    <definedName name="cxnc_28" localSheetId="3">#REF!</definedName>
    <definedName name="cxnc_28">#REF!</definedName>
    <definedName name="cxnc_3">NA()</definedName>
    <definedName name="cxvl">NA()</definedName>
    <definedName name="cxvl_26" localSheetId="11">#REF!</definedName>
    <definedName name="cxvl_26" localSheetId="3">#REF!</definedName>
    <definedName name="cxvl_26">#REF!</definedName>
    <definedName name="cxvl_28" localSheetId="11">#REF!</definedName>
    <definedName name="cxvl_28" localSheetId="3">#REF!</definedName>
    <definedName name="cxvl_28">#REF!</definedName>
    <definedName name="cxvl_3">NA()</definedName>
    <definedName name="cxxnc">NA()</definedName>
    <definedName name="cxxnc_26" localSheetId="11">#REF!</definedName>
    <definedName name="cxxnc_26" localSheetId="3">#REF!</definedName>
    <definedName name="cxxnc_26">#REF!</definedName>
    <definedName name="cxxnc_28" localSheetId="11">#REF!</definedName>
    <definedName name="cxxnc_28" localSheetId="3">#REF!</definedName>
    <definedName name="cxxnc_28">#REF!</definedName>
    <definedName name="cxxnc_3">NA()</definedName>
    <definedName name="cxxvl">NA()</definedName>
    <definedName name="cxxvl_26" localSheetId="11">#REF!</definedName>
    <definedName name="cxxvl_26" localSheetId="3">#REF!</definedName>
    <definedName name="cxxvl_26">#REF!</definedName>
    <definedName name="cxxvl_28" localSheetId="11">#REF!</definedName>
    <definedName name="cxxvl_28" localSheetId="3">#REF!</definedName>
    <definedName name="cxxvl_28">#REF!</definedName>
    <definedName name="cxxvl_3">NA()</definedName>
    <definedName name="d" localSheetId="11">#REF!</definedName>
    <definedName name="d" localSheetId="3">#REF!</definedName>
    <definedName name="d">#REF!</definedName>
    <definedName name="d.d" localSheetId="11">#REF!</definedName>
    <definedName name="d.d" localSheetId="3">#REF!</definedName>
    <definedName name="d.d">#REF!</definedName>
    <definedName name="d.d1" localSheetId="11">#REF!</definedName>
    <definedName name="d.d1" localSheetId="3">#REF!</definedName>
    <definedName name="d.d1">#REF!</definedName>
    <definedName name="d.d2" localSheetId="11">#REF!</definedName>
    <definedName name="d.d2" localSheetId="3">#REF!</definedName>
    <definedName name="d.d2">#REF!</definedName>
    <definedName name="D.M10.1a" localSheetId="11">#REF!</definedName>
    <definedName name="D.M10.1a" localSheetId="3">#REF!</definedName>
    <definedName name="D.M10.1a">#REF!</definedName>
    <definedName name="D.M10.1a_28" localSheetId="11">#REF!</definedName>
    <definedName name="D.M10.1a_28" localSheetId="3">#REF!</definedName>
    <definedName name="D.M10.1a_28">#REF!</definedName>
    <definedName name="D.M10.1b" localSheetId="11">#REF!</definedName>
    <definedName name="D.M10.1b" localSheetId="3">#REF!</definedName>
    <definedName name="D.M10.1b">#REF!</definedName>
    <definedName name="D.M10.1b_28" localSheetId="11">#REF!</definedName>
    <definedName name="D.M10.1b_28" localSheetId="3">#REF!</definedName>
    <definedName name="D.M10.1b_28">#REF!</definedName>
    <definedName name="D.M10.2a" localSheetId="11">#REF!</definedName>
    <definedName name="D.M10.2a" localSheetId="3">#REF!</definedName>
    <definedName name="D.M10.2a">#REF!</definedName>
    <definedName name="D.M10.2a_28" localSheetId="11">#REF!</definedName>
    <definedName name="D.M10.2a_28" localSheetId="3">#REF!</definedName>
    <definedName name="D.M10.2a_28">#REF!</definedName>
    <definedName name="D.M10.2b" localSheetId="11">#REF!</definedName>
    <definedName name="D.M10.2b" localSheetId="3">#REF!</definedName>
    <definedName name="D.M10.2b">#REF!</definedName>
    <definedName name="D.M10.2b_28" localSheetId="11">#REF!</definedName>
    <definedName name="D.M10.2b_28" localSheetId="3">#REF!</definedName>
    <definedName name="D.M10.2b_28">#REF!</definedName>
    <definedName name="D.M14.1" localSheetId="11">#REF!</definedName>
    <definedName name="D.M14.1" localSheetId="3">#REF!</definedName>
    <definedName name="D.M14.1">#REF!</definedName>
    <definedName name="D.M14.1_28" localSheetId="11">#REF!</definedName>
    <definedName name="D.M14.1_28" localSheetId="3">#REF!</definedName>
    <definedName name="D.M14.1_28">#REF!</definedName>
    <definedName name="D.M14.1b" localSheetId="11">#REF!</definedName>
    <definedName name="D.M14.1b" localSheetId="3">#REF!</definedName>
    <definedName name="D.M14.1b">#REF!</definedName>
    <definedName name="D.M14.1b_28" localSheetId="11">#REF!</definedName>
    <definedName name="D.M14.1b_28" localSheetId="3">#REF!</definedName>
    <definedName name="D.M14.1b_28">#REF!</definedName>
    <definedName name="D.M14.2" localSheetId="11">#REF!</definedName>
    <definedName name="D.M14.2" localSheetId="3">#REF!</definedName>
    <definedName name="D.M14.2">#REF!</definedName>
    <definedName name="D.M14.2_28" localSheetId="11">#REF!</definedName>
    <definedName name="D.M14.2_28" localSheetId="3">#REF!</definedName>
    <definedName name="D.M14.2_28">#REF!</definedName>
    <definedName name="D.M14.2b" localSheetId="11">#REF!</definedName>
    <definedName name="D.M14.2b" localSheetId="3">#REF!</definedName>
    <definedName name="D.M14.2b">#REF!</definedName>
    <definedName name="D.M14.2b_28" localSheetId="11">#REF!</definedName>
    <definedName name="D.M14.2b_28" localSheetId="3">#REF!</definedName>
    <definedName name="D.M14.2b_28">#REF!</definedName>
    <definedName name="D.MDTa" localSheetId="11">#REF!</definedName>
    <definedName name="D.MDTa" localSheetId="3">#REF!</definedName>
    <definedName name="D.MDTa">#REF!</definedName>
    <definedName name="D.MDTa_28" localSheetId="11">#REF!</definedName>
    <definedName name="D.MDTa_28" localSheetId="3">#REF!</definedName>
    <definedName name="D.MDTa_28">#REF!</definedName>
    <definedName name="D.MDTb" localSheetId="11">#REF!</definedName>
    <definedName name="D.MDTb" localSheetId="3">#REF!</definedName>
    <definedName name="D.MDTb">#REF!</definedName>
    <definedName name="D.MDTb_28" localSheetId="11">#REF!</definedName>
    <definedName name="D.MDTb_28" localSheetId="3">#REF!</definedName>
    <definedName name="D.MDTb_28">#REF!</definedName>
    <definedName name="D.MTCat" localSheetId="11">#REF!</definedName>
    <definedName name="D.MTCat" localSheetId="3">#REF!</definedName>
    <definedName name="D.MTCat">#REF!</definedName>
    <definedName name="D.MTCat_28" localSheetId="11">#REF!</definedName>
    <definedName name="D.MTCat_28" localSheetId="3">#REF!</definedName>
    <definedName name="D.MTCat_28">#REF!</definedName>
    <definedName name="D.MTCatb" localSheetId="11">#REF!</definedName>
    <definedName name="D.MTCatb" localSheetId="3">#REF!</definedName>
    <definedName name="D.MTCatb">#REF!</definedName>
    <definedName name="D.MTCatb_28" localSheetId="11">#REF!</definedName>
    <definedName name="D.MTCatb_28" localSheetId="3">#REF!</definedName>
    <definedName name="D.MTCatb_28">#REF!</definedName>
    <definedName name="d_" localSheetId="11">#REF!</definedName>
    <definedName name="d_" localSheetId="3">#REF!</definedName>
    <definedName name="d_">#REF!</definedName>
    <definedName name="d__20" localSheetId="11">#REF!</definedName>
    <definedName name="d__20" localSheetId="3">#REF!</definedName>
    <definedName name="d__20">#REF!</definedName>
    <definedName name="d__28" localSheetId="11">#REF!</definedName>
    <definedName name="d__28" localSheetId="3">#REF!</definedName>
    <definedName name="d__28">#REF!</definedName>
    <definedName name="d__Céng_trùc_tiÕp___a___b__c" localSheetId="11">#REF!</definedName>
    <definedName name="d__Céng_trùc_tiÕp___a___b__c" localSheetId="3">#REF!</definedName>
    <definedName name="d__Céng_trùc_tiÕp___a___b__c">#REF!</definedName>
    <definedName name="d_1" localSheetId="11">#REF!</definedName>
    <definedName name="d_1" localSheetId="3">#REF!</definedName>
    <definedName name="d_1">#REF!</definedName>
    <definedName name="d_1I" localSheetId="11">#REF!</definedName>
    <definedName name="d_1I" localSheetId="3">#REF!</definedName>
    <definedName name="d_1I">#REF!</definedName>
    <definedName name="d_1I_20" localSheetId="11">#REF!</definedName>
    <definedName name="d_1I_20" localSheetId="3">#REF!</definedName>
    <definedName name="d_1I_20">#REF!</definedName>
    <definedName name="d_1I_28" localSheetId="11">#REF!</definedName>
    <definedName name="d_1I_28" localSheetId="3">#REF!</definedName>
    <definedName name="d_1I_28">#REF!</definedName>
    <definedName name="d_1II" localSheetId="11">#REF!</definedName>
    <definedName name="d_1II" localSheetId="3">#REF!</definedName>
    <definedName name="d_1II">#REF!</definedName>
    <definedName name="d_1II_20" localSheetId="11">#REF!</definedName>
    <definedName name="d_1II_20" localSheetId="3">#REF!</definedName>
    <definedName name="d_1II_20">#REF!</definedName>
    <definedName name="d_1II_28" localSheetId="11">#REF!</definedName>
    <definedName name="d_1II_28" localSheetId="3">#REF!</definedName>
    <definedName name="d_1II_28">#REF!</definedName>
    <definedName name="d_1III" localSheetId="11">#REF!</definedName>
    <definedName name="d_1III" localSheetId="3">#REF!</definedName>
    <definedName name="d_1III">#REF!</definedName>
    <definedName name="d_1III_20" localSheetId="11">#REF!</definedName>
    <definedName name="d_1III_20" localSheetId="3">#REF!</definedName>
    <definedName name="d_1III_20">#REF!</definedName>
    <definedName name="d_1III_28" localSheetId="11">#REF!</definedName>
    <definedName name="d_1III_28" localSheetId="3">#REF!</definedName>
    <definedName name="d_1III_28">#REF!</definedName>
    <definedName name="d_1IV" localSheetId="11">#REF!</definedName>
    <definedName name="d_1IV" localSheetId="3">#REF!</definedName>
    <definedName name="d_1IV">#REF!</definedName>
    <definedName name="d_1IV_20" localSheetId="11">#REF!</definedName>
    <definedName name="d_1IV_20" localSheetId="3">#REF!</definedName>
    <definedName name="d_1IV_20">#REF!</definedName>
    <definedName name="d_1IV_28" localSheetId="11">#REF!</definedName>
    <definedName name="d_1IV_28" localSheetId="3">#REF!</definedName>
    <definedName name="d_1IV_28">#REF!</definedName>
    <definedName name="d_2" localSheetId="11">#REF!</definedName>
    <definedName name="d_2" localSheetId="3">#REF!</definedName>
    <definedName name="d_2">#REF!</definedName>
    <definedName name="d_20" localSheetId="11">#REF!</definedName>
    <definedName name="d_20" localSheetId="3">#REF!</definedName>
    <definedName name="d_20">#REF!</definedName>
    <definedName name="d_25" localSheetId="11">#REF!</definedName>
    <definedName name="d_25" localSheetId="3">#REF!</definedName>
    <definedName name="d_25">#REF!</definedName>
    <definedName name="d_26" localSheetId="11">#REF!</definedName>
    <definedName name="d_26" localSheetId="3">#REF!</definedName>
    <definedName name="d_26">#REF!</definedName>
    <definedName name="d_28" localSheetId="11">#REF!</definedName>
    <definedName name="d_28" localSheetId="3">#REF!</definedName>
    <definedName name="d_28">#REF!</definedName>
    <definedName name="d_2I" localSheetId="11">#REF!</definedName>
    <definedName name="d_2I" localSheetId="3">#REF!</definedName>
    <definedName name="d_2I">#REF!</definedName>
    <definedName name="d_2I_20" localSheetId="11">#REF!</definedName>
    <definedName name="d_2I_20" localSheetId="3">#REF!</definedName>
    <definedName name="d_2I_20">#REF!</definedName>
    <definedName name="d_2I_28" localSheetId="11">#REF!</definedName>
    <definedName name="d_2I_28" localSheetId="3">#REF!</definedName>
    <definedName name="d_2I_28">#REF!</definedName>
    <definedName name="d_2II" localSheetId="11">#REF!</definedName>
    <definedName name="d_2II" localSheetId="3">#REF!</definedName>
    <definedName name="d_2II">#REF!</definedName>
    <definedName name="d_2II_20" localSheetId="11">#REF!</definedName>
    <definedName name="d_2II_20" localSheetId="3">#REF!</definedName>
    <definedName name="d_2II_20">#REF!</definedName>
    <definedName name="d_2II_28" localSheetId="11">#REF!</definedName>
    <definedName name="d_2II_28" localSheetId="3">#REF!</definedName>
    <definedName name="d_2II_28">#REF!</definedName>
    <definedName name="d_2III" localSheetId="11">#REF!</definedName>
    <definedName name="d_2III" localSheetId="3">#REF!</definedName>
    <definedName name="d_2III">#REF!</definedName>
    <definedName name="d_2III_20" localSheetId="11">#REF!</definedName>
    <definedName name="d_2III_20" localSheetId="3">#REF!</definedName>
    <definedName name="d_2III_20">#REF!</definedName>
    <definedName name="d_2III_28" localSheetId="11">#REF!</definedName>
    <definedName name="d_2III_28" localSheetId="3">#REF!</definedName>
    <definedName name="d_2III_28">#REF!</definedName>
    <definedName name="d_2IV" localSheetId="11">#REF!</definedName>
    <definedName name="d_2IV" localSheetId="3">#REF!</definedName>
    <definedName name="d_2IV">#REF!</definedName>
    <definedName name="d_2IV_20" localSheetId="11">#REF!</definedName>
    <definedName name="d_2IV_20" localSheetId="3">#REF!</definedName>
    <definedName name="d_2IV_20">#REF!</definedName>
    <definedName name="d_2IV_28" localSheetId="11">#REF!</definedName>
    <definedName name="d_2IV_28" localSheetId="3">#REF!</definedName>
    <definedName name="d_2IV_28">#REF!</definedName>
    <definedName name="d_3" localSheetId="11">#REF!</definedName>
    <definedName name="d_3" localSheetId="3">#REF!</definedName>
    <definedName name="d_3">#REF!</definedName>
    <definedName name="d_3_1" localSheetId="11">#REF!</definedName>
    <definedName name="d_3_1" localSheetId="3">#REF!</definedName>
    <definedName name="d_3_1">#REF!</definedName>
    <definedName name="d_3_2" localSheetId="11">#REF!</definedName>
    <definedName name="d_3_2" localSheetId="3">#REF!</definedName>
    <definedName name="d_3_2">#REF!</definedName>
    <definedName name="d_3_20" localSheetId="11">#REF!</definedName>
    <definedName name="d_3_20" localSheetId="3">#REF!</definedName>
    <definedName name="d_3_20">#REF!</definedName>
    <definedName name="d_3_25" localSheetId="11">#REF!</definedName>
    <definedName name="d_3_25" localSheetId="3">#REF!</definedName>
    <definedName name="d_3_25">#REF!</definedName>
    <definedName name="d_3_28" localSheetId="11">#REF!</definedName>
    <definedName name="d_3_28" localSheetId="3">#REF!</definedName>
    <definedName name="d_3_28">#REF!</definedName>
    <definedName name="d_3I" localSheetId="11">#REF!</definedName>
    <definedName name="d_3I" localSheetId="3">#REF!</definedName>
    <definedName name="d_3I">#REF!</definedName>
    <definedName name="d_3I_20" localSheetId="11">#REF!</definedName>
    <definedName name="d_3I_20" localSheetId="3">#REF!</definedName>
    <definedName name="d_3I_20">#REF!</definedName>
    <definedName name="d_3I_28" localSheetId="11">#REF!</definedName>
    <definedName name="d_3I_28" localSheetId="3">#REF!</definedName>
    <definedName name="d_3I_28">#REF!</definedName>
    <definedName name="d_3II" localSheetId="11">#REF!</definedName>
    <definedName name="d_3II" localSheetId="3">#REF!</definedName>
    <definedName name="d_3II">#REF!</definedName>
    <definedName name="d_3II_20" localSheetId="11">#REF!</definedName>
    <definedName name="d_3II_20" localSheetId="3">#REF!</definedName>
    <definedName name="d_3II_20">#REF!</definedName>
    <definedName name="d_3II_28" localSheetId="11">#REF!</definedName>
    <definedName name="d_3II_28" localSheetId="3">#REF!</definedName>
    <definedName name="d_3II_28">#REF!</definedName>
    <definedName name="d_3III" localSheetId="11">#REF!</definedName>
    <definedName name="d_3III" localSheetId="3">#REF!</definedName>
    <definedName name="d_3III">#REF!</definedName>
    <definedName name="d_3III_20" localSheetId="11">#REF!</definedName>
    <definedName name="d_3III_20" localSheetId="3">#REF!</definedName>
    <definedName name="d_3III_20">#REF!</definedName>
    <definedName name="d_3III_28" localSheetId="11">#REF!</definedName>
    <definedName name="d_3III_28" localSheetId="3">#REF!</definedName>
    <definedName name="d_3III_28">#REF!</definedName>
    <definedName name="d_3IV" localSheetId="11">#REF!</definedName>
    <definedName name="d_3IV" localSheetId="3">#REF!</definedName>
    <definedName name="d_3IV">#REF!</definedName>
    <definedName name="d_3IV_20" localSheetId="11">#REF!</definedName>
    <definedName name="d_3IV_20" localSheetId="3">#REF!</definedName>
    <definedName name="d_3IV_20">#REF!</definedName>
    <definedName name="d_3IV_28" localSheetId="11">#REF!</definedName>
    <definedName name="d_3IV_28" localSheetId="3">#REF!</definedName>
    <definedName name="d_3IV_28">#REF!</definedName>
    <definedName name="d_4" localSheetId="11">#REF!</definedName>
    <definedName name="d_4" localSheetId="3">#REF!</definedName>
    <definedName name="d_4">#REF!</definedName>
    <definedName name="d_4I" localSheetId="11">#REF!</definedName>
    <definedName name="d_4I" localSheetId="3">#REF!</definedName>
    <definedName name="d_4I">#REF!</definedName>
    <definedName name="d_4I_20" localSheetId="11">#REF!</definedName>
    <definedName name="d_4I_20" localSheetId="3">#REF!</definedName>
    <definedName name="d_4I_20">#REF!</definedName>
    <definedName name="d_4I_28" localSheetId="11">#REF!</definedName>
    <definedName name="d_4I_28" localSheetId="3">#REF!</definedName>
    <definedName name="d_4I_28">#REF!</definedName>
    <definedName name="d_4II" localSheetId="11">#REF!</definedName>
    <definedName name="d_4II" localSheetId="3">#REF!</definedName>
    <definedName name="d_4II">#REF!</definedName>
    <definedName name="d_4II_20" localSheetId="11">#REF!</definedName>
    <definedName name="d_4II_20" localSheetId="3">#REF!</definedName>
    <definedName name="d_4II_20">#REF!</definedName>
    <definedName name="d_4II_28" localSheetId="11">#REF!</definedName>
    <definedName name="d_4II_28" localSheetId="3">#REF!</definedName>
    <definedName name="d_4II_28">#REF!</definedName>
    <definedName name="d_4III" localSheetId="11">#REF!</definedName>
    <definedName name="d_4III" localSheetId="3">#REF!</definedName>
    <definedName name="d_4III">#REF!</definedName>
    <definedName name="d_4III_20" localSheetId="11">#REF!</definedName>
    <definedName name="d_4III_20" localSheetId="3">#REF!</definedName>
    <definedName name="d_4III_20">#REF!</definedName>
    <definedName name="d_4III_28" localSheetId="11">#REF!</definedName>
    <definedName name="d_4III_28" localSheetId="3">#REF!</definedName>
    <definedName name="d_4III_28">#REF!</definedName>
    <definedName name="d_4IV" localSheetId="11">#REF!</definedName>
    <definedName name="d_4IV" localSheetId="3">#REF!</definedName>
    <definedName name="d_4IV">#REF!</definedName>
    <definedName name="d_4IV_20" localSheetId="11">#REF!</definedName>
    <definedName name="d_4IV_20" localSheetId="3">#REF!</definedName>
    <definedName name="d_4IV_20">#REF!</definedName>
    <definedName name="d_4IV_28" localSheetId="11">#REF!</definedName>
    <definedName name="d_4IV_28" localSheetId="3">#REF!</definedName>
    <definedName name="d_4IV_28">#REF!</definedName>
    <definedName name="D_7101A_B">"$#REF!.$C$7:$AE$157"</definedName>
    <definedName name="D_7101A_B_26" localSheetId="11">#REF!</definedName>
    <definedName name="D_7101A_B_26" localSheetId="3">#REF!</definedName>
    <definedName name="D_7101A_B_26">#REF!</definedName>
    <definedName name="D_7101A_B_28" localSheetId="11">#REF!</definedName>
    <definedName name="D_7101A_B_28" localSheetId="3">#REF!</definedName>
    <definedName name="D_7101A_B_28">#REF!</definedName>
    <definedName name="D_7101A_B_3">"$#REF!.$C$7:$AE$157"</definedName>
    <definedName name="d_9bI" localSheetId="11">#REF!</definedName>
    <definedName name="d_9bI" localSheetId="3">#REF!</definedName>
    <definedName name="d_9bI">#REF!</definedName>
    <definedName name="d_9bI_20" localSheetId="11">#REF!</definedName>
    <definedName name="d_9bI_20" localSheetId="3">#REF!</definedName>
    <definedName name="d_9bI_20">#REF!</definedName>
    <definedName name="d_9bI_28" localSheetId="11">#REF!</definedName>
    <definedName name="d_9bI_28" localSheetId="3">#REF!</definedName>
    <definedName name="d_9bI_28">#REF!</definedName>
    <definedName name="d_9bII" localSheetId="11">#REF!</definedName>
    <definedName name="d_9bII" localSheetId="3">#REF!</definedName>
    <definedName name="d_9bII">#REF!</definedName>
    <definedName name="d_9bII_20" localSheetId="11">#REF!</definedName>
    <definedName name="d_9bII_20" localSheetId="3">#REF!</definedName>
    <definedName name="d_9bII_20">#REF!</definedName>
    <definedName name="d_9bII_28" localSheetId="11">#REF!</definedName>
    <definedName name="d_9bII_28" localSheetId="3">#REF!</definedName>
    <definedName name="d_9bII_28">#REF!</definedName>
    <definedName name="d_9bIII" localSheetId="11">#REF!</definedName>
    <definedName name="d_9bIII" localSheetId="3">#REF!</definedName>
    <definedName name="d_9bIII">#REF!</definedName>
    <definedName name="d_9bIII_20" localSheetId="11">#REF!</definedName>
    <definedName name="d_9bIII_20" localSheetId="3">#REF!</definedName>
    <definedName name="d_9bIII_20">#REF!</definedName>
    <definedName name="d_9bIII_28" localSheetId="11">#REF!</definedName>
    <definedName name="d_9bIII_28" localSheetId="3">#REF!</definedName>
    <definedName name="d_9bIII_28">#REF!</definedName>
    <definedName name="d_9bIV" localSheetId="11">#REF!</definedName>
    <definedName name="d_9bIV" localSheetId="3">#REF!</definedName>
    <definedName name="d_9bIV">#REF!</definedName>
    <definedName name="d_9bIV_20" localSheetId="11">#REF!</definedName>
    <definedName name="d_9bIV_20" localSheetId="3">#REF!</definedName>
    <definedName name="d_9bIV_20">#REF!</definedName>
    <definedName name="d_9bIV_28" localSheetId="11">#REF!</definedName>
    <definedName name="d_9bIV_28" localSheetId="3">#REF!</definedName>
    <definedName name="d_9bIV_28">#REF!</definedName>
    <definedName name="d_9I" localSheetId="11">#REF!</definedName>
    <definedName name="d_9I" localSheetId="3">#REF!</definedName>
    <definedName name="d_9I">#REF!</definedName>
    <definedName name="d_9I_20" localSheetId="11">#REF!</definedName>
    <definedName name="d_9I_20" localSheetId="3">#REF!</definedName>
    <definedName name="d_9I_20">#REF!</definedName>
    <definedName name="d_9I_28" localSheetId="11">#REF!</definedName>
    <definedName name="d_9I_28" localSheetId="3">#REF!</definedName>
    <definedName name="d_9I_28">#REF!</definedName>
    <definedName name="d_9II" localSheetId="11">#REF!</definedName>
    <definedName name="d_9II" localSheetId="3">#REF!</definedName>
    <definedName name="d_9II">#REF!</definedName>
    <definedName name="d_9II_20" localSheetId="11">#REF!</definedName>
    <definedName name="d_9II_20" localSheetId="3">#REF!</definedName>
    <definedName name="d_9II_20">#REF!</definedName>
    <definedName name="d_9II_28" localSheetId="11">#REF!</definedName>
    <definedName name="d_9II_28" localSheetId="3">#REF!</definedName>
    <definedName name="d_9II_28">#REF!</definedName>
    <definedName name="d_9III" localSheetId="11">#REF!</definedName>
    <definedName name="d_9III" localSheetId="3">#REF!</definedName>
    <definedName name="d_9III">#REF!</definedName>
    <definedName name="d_9III_20" localSheetId="11">#REF!</definedName>
    <definedName name="d_9III_20" localSheetId="3">#REF!</definedName>
    <definedName name="d_9III_20">#REF!</definedName>
    <definedName name="d_9III_28" localSheetId="11">#REF!</definedName>
    <definedName name="d_9III_28" localSheetId="3">#REF!</definedName>
    <definedName name="d_9III_28">#REF!</definedName>
    <definedName name="d_9IV" localSheetId="11">#REF!</definedName>
    <definedName name="d_9IV" localSheetId="3">#REF!</definedName>
    <definedName name="d_9IV">#REF!</definedName>
    <definedName name="d_9IV_20" localSheetId="11">#REF!</definedName>
    <definedName name="d_9IV_20" localSheetId="3">#REF!</definedName>
    <definedName name="d_9IV_20">#REF!</definedName>
    <definedName name="d_9IV_28" localSheetId="11">#REF!</definedName>
    <definedName name="d_9IV_28" localSheetId="3">#REF!</definedName>
    <definedName name="d_9IV_28">#REF!</definedName>
    <definedName name="D_Gia" localSheetId="11">#REF!</definedName>
    <definedName name="D_Gia" localSheetId="3">#REF!</definedName>
    <definedName name="D_Gia">#REF!</definedName>
    <definedName name="D_giavt" localSheetId="11">#REF!</definedName>
    <definedName name="D_giavt" localSheetId="3">#REF!</definedName>
    <definedName name="D_giavt">#REF!</definedName>
    <definedName name="D_kien" localSheetId="11">#REF!</definedName>
    <definedName name="D_kien" localSheetId="3">#REF!</definedName>
    <definedName name="D_kien">#REF!</definedName>
    <definedName name="D_L" localSheetId="11">#REF!</definedName>
    <definedName name="D_L" localSheetId="3">#REF!</definedName>
    <definedName name="D_L">#REF!</definedName>
    <definedName name="D_L_20" localSheetId="11">#REF!</definedName>
    <definedName name="D_L_20" localSheetId="3">#REF!</definedName>
    <definedName name="D_L_20">#REF!</definedName>
    <definedName name="D_L_28" localSheetId="11">#REF!</definedName>
    <definedName name="D_L_28" localSheetId="3">#REF!</definedName>
    <definedName name="D_L_28">#REF!</definedName>
    <definedName name="D_n" localSheetId="11">#REF!</definedName>
    <definedName name="D_n" localSheetId="3">#REF!</definedName>
    <definedName name="D_n">#REF!</definedName>
    <definedName name="D_n_20" localSheetId="11">#REF!</definedName>
    <definedName name="D_n_20" localSheetId="3">#REF!</definedName>
    <definedName name="D_n_20">#REF!</definedName>
    <definedName name="D_n_28" localSheetId="11">#REF!</definedName>
    <definedName name="D_n_28" localSheetId="3">#REF!</definedName>
    <definedName name="D_n_28">#REF!</definedName>
    <definedName name="D_y__ay" localSheetId="11">#REF!</definedName>
    <definedName name="D_y__ay" localSheetId="3">#REF!</definedName>
    <definedName name="D_y__ay">#REF!</definedName>
    <definedName name="d0.5x1" localSheetId="11">#REF!</definedName>
    <definedName name="d0.5x1" localSheetId="3">#REF!</definedName>
    <definedName name="d0.5x1">#REF!</definedName>
    <definedName name="d1_" localSheetId="11">#REF!</definedName>
    <definedName name="d1_" localSheetId="3">#REF!</definedName>
    <definedName name="d1_">#REF!</definedName>
    <definedName name="d1__20" localSheetId="11">#REF!</definedName>
    <definedName name="d1__20" localSheetId="3">#REF!</definedName>
    <definedName name="d1__20">#REF!</definedName>
    <definedName name="d1__28" localSheetId="11">#REF!</definedName>
    <definedName name="d1__28" localSheetId="3">#REF!</definedName>
    <definedName name="d1__28">#REF!</definedName>
    <definedName name="d1x2" localSheetId="11">#REF!</definedName>
    <definedName name="d1x2" localSheetId="3">#REF!</definedName>
    <definedName name="d1x2">#REF!</definedName>
    <definedName name="D1x49">NA()</definedName>
    <definedName name="D1x49_26" localSheetId="11">#REF!</definedName>
    <definedName name="D1x49_26" localSheetId="3">#REF!</definedName>
    <definedName name="D1x49_26">#REF!</definedName>
    <definedName name="D1x49_28" localSheetId="11">#REF!</definedName>
    <definedName name="D1x49_28" localSheetId="3">#REF!</definedName>
    <definedName name="D1x49_28">#REF!</definedName>
    <definedName name="D1x49x49">NA()</definedName>
    <definedName name="D1x49x49_26" localSheetId="11">#REF!</definedName>
    <definedName name="D1x49x49_26" localSheetId="3">#REF!</definedName>
    <definedName name="D1x49x49_26">#REF!</definedName>
    <definedName name="D1x49x49_28" localSheetId="11">#REF!</definedName>
    <definedName name="D1x49x49_28" localSheetId="3">#REF!</definedName>
    <definedName name="D1x49x49_28">#REF!</definedName>
    <definedName name="d1x6" localSheetId="11">#REF!</definedName>
    <definedName name="d1x6" localSheetId="3">#REF!</definedName>
    <definedName name="d1x6">#REF!</definedName>
    <definedName name="d1x6_28" localSheetId="11">#REF!</definedName>
    <definedName name="d1x6_28" localSheetId="3">#REF!</definedName>
    <definedName name="d1x6_28">#REF!</definedName>
    <definedName name="D1Z" localSheetId="11">#REF!</definedName>
    <definedName name="D1Z" localSheetId="3">#REF!</definedName>
    <definedName name="D1Z">#REF!</definedName>
    <definedName name="D1Z_20" localSheetId="11">#REF!</definedName>
    <definedName name="D1Z_20" localSheetId="3">#REF!</definedName>
    <definedName name="D1Z_20">#REF!</definedName>
    <definedName name="D1Z_28" localSheetId="11">#REF!</definedName>
    <definedName name="D1Z_28" localSheetId="3">#REF!</definedName>
    <definedName name="D1Z_28">#REF!</definedName>
    <definedName name="d2_" localSheetId="11">#REF!</definedName>
    <definedName name="d2_" localSheetId="3">#REF!</definedName>
    <definedName name="d2_">#REF!</definedName>
    <definedName name="d2__20" localSheetId="11">#REF!</definedName>
    <definedName name="d2__20" localSheetId="3">#REF!</definedName>
    <definedName name="d2__20">#REF!</definedName>
    <definedName name="d2__28" localSheetId="11">#REF!</definedName>
    <definedName name="d2__28" localSheetId="3">#REF!</definedName>
    <definedName name="d2__28">#REF!</definedName>
    <definedName name="d24nc">NA()</definedName>
    <definedName name="d24nc_26" localSheetId="11">#REF!</definedName>
    <definedName name="d24nc_26" localSheetId="3">#REF!</definedName>
    <definedName name="d24nc_26">#REF!</definedName>
    <definedName name="d24nc_28" localSheetId="11">#REF!</definedName>
    <definedName name="d24nc_28" localSheetId="3">#REF!</definedName>
    <definedName name="d24nc_28">#REF!</definedName>
    <definedName name="d24nc_3">NA()</definedName>
    <definedName name="d24vl">NA()</definedName>
    <definedName name="d24vl_26" localSheetId="11">#REF!</definedName>
    <definedName name="d24vl_26" localSheetId="3">#REF!</definedName>
    <definedName name="d24vl_26">#REF!</definedName>
    <definedName name="d24vl_28" localSheetId="11">#REF!</definedName>
    <definedName name="d24vl_28" localSheetId="3">#REF!</definedName>
    <definedName name="d24vl_28">#REF!</definedName>
    <definedName name="d24vl_3">NA()</definedName>
    <definedName name="d2x4" localSheetId="11">#REF!</definedName>
    <definedName name="d2x4" localSheetId="3">#REF!</definedName>
    <definedName name="d2x4">#REF!</definedName>
    <definedName name="d3_" localSheetId="11">#REF!</definedName>
    <definedName name="d3_" localSheetId="3">#REF!</definedName>
    <definedName name="d3_">#REF!</definedName>
    <definedName name="d3__20" localSheetId="11">#REF!</definedName>
    <definedName name="d3__20" localSheetId="3">#REF!</definedName>
    <definedName name="d3__20">#REF!</definedName>
    <definedName name="d3__28" localSheetId="11">#REF!</definedName>
    <definedName name="d3__28" localSheetId="3">#REF!</definedName>
    <definedName name="d3__28">#REF!</definedName>
    <definedName name="D4.0" localSheetId="11">#REF!</definedName>
    <definedName name="D4.0" localSheetId="3">#REF!</definedName>
    <definedName name="D4.0">#REF!</definedName>
    <definedName name="d4_" localSheetId="11">#REF!</definedName>
    <definedName name="d4_" localSheetId="3">#REF!</definedName>
    <definedName name="d4_">#REF!</definedName>
    <definedName name="d4__20" localSheetId="11">#REF!</definedName>
    <definedName name="d4__20" localSheetId="3">#REF!</definedName>
    <definedName name="d4__20">#REF!</definedName>
    <definedName name="d4__28" localSheetId="11">#REF!</definedName>
    <definedName name="d4__28" localSheetId="3">#REF!</definedName>
    <definedName name="d4__28">#REF!</definedName>
    <definedName name="d4x6" localSheetId="11">#REF!</definedName>
    <definedName name="d4x6" localSheetId="3">#REF!</definedName>
    <definedName name="d4x6">#REF!</definedName>
    <definedName name="d4x6_28" localSheetId="11">#REF!</definedName>
    <definedName name="d4x6_28" localSheetId="3">#REF!</definedName>
    <definedName name="d4x6_28">#REF!</definedName>
    <definedName name="D4Z" localSheetId="11">#REF!</definedName>
    <definedName name="D4Z" localSheetId="3">#REF!</definedName>
    <definedName name="D4Z">#REF!</definedName>
    <definedName name="D4Z_20" localSheetId="11">#REF!</definedName>
    <definedName name="D4Z_20" localSheetId="3">#REF!</definedName>
    <definedName name="D4Z_20">#REF!</definedName>
    <definedName name="D4Z_28" localSheetId="11">#REF!</definedName>
    <definedName name="D4Z_28" localSheetId="3">#REF!</definedName>
    <definedName name="D4Z_28">#REF!</definedName>
    <definedName name="d5_" localSheetId="11">#REF!</definedName>
    <definedName name="d5_" localSheetId="3">#REF!</definedName>
    <definedName name="d5_">#REF!</definedName>
    <definedName name="d5__20" localSheetId="11">#REF!</definedName>
    <definedName name="d5__20" localSheetId="3">#REF!</definedName>
    <definedName name="d5__20">#REF!</definedName>
    <definedName name="d5__28" localSheetId="11">#REF!</definedName>
    <definedName name="d5__28" localSheetId="3">#REF!</definedName>
    <definedName name="d5__28">#REF!</definedName>
    <definedName name="da" localSheetId="11">#REF!</definedName>
    <definedName name="da" localSheetId="3">#REF!</definedName>
    <definedName name="da">#REF!</definedName>
    <definedName name="da." localSheetId="11">#REF!</definedName>
    <definedName name="da." localSheetId="3">#REF!</definedName>
    <definedName name="da.">#REF!</definedName>
    <definedName name="da._28" localSheetId="11">#REF!</definedName>
    <definedName name="da._28" localSheetId="3">#REF!</definedName>
    <definedName name="da._28">#REF!</definedName>
    <definedName name="da_" localSheetId="11">#REF!</definedName>
    <definedName name="da_" localSheetId="3">#REF!</definedName>
    <definedName name="da_">#REF!</definedName>
    <definedName name="da_20" localSheetId="11">#REF!</definedName>
    <definedName name="da_20" localSheetId="3">#REF!</definedName>
    <definedName name="da_20">#REF!</definedName>
    <definedName name="da_28" localSheetId="11">#REF!</definedName>
    <definedName name="da_28" localSheetId="3">#REF!</definedName>
    <definedName name="da_28">#REF!</definedName>
    <definedName name="da_hoc_xay" localSheetId="11">#REF!</definedName>
    <definedName name="da_hoc_xay" localSheetId="3">#REF!</definedName>
    <definedName name="da_hoc_xay">#REF!</definedName>
    <definedName name="da_hoc_xay_20" localSheetId="11">#REF!</definedName>
    <definedName name="da_hoc_xay_20" localSheetId="3">#REF!</definedName>
    <definedName name="da_hoc_xay_20">#REF!</definedName>
    <definedName name="da_hoc_xay_28" localSheetId="11">#REF!</definedName>
    <definedName name="da_hoc_xay_28" localSheetId="3">#REF!</definedName>
    <definedName name="da_hoc_xay_28">#REF!</definedName>
    <definedName name="da0.5" localSheetId="11">#REF!</definedName>
    <definedName name="da0.5" localSheetId="3">#REF!</definedName>
    <definedName name="da0.5">#REF!</definedName>
    <definedName name="da0.5_20" localSheetId="11">#REF!</definedName>
    <definedName name="da0.5_20" localSheetId="3">#REF!</definedName>
    <definedName name="da0.5_20">#REF!</definedName>
    <definedName name="da0.5_28" localSheetId="11">#REF!</definedName>
    <definedName name="da0.5_28" localSheetId="3">#REF!</definedName>
    <definedName name="da0.5_28">#REF!</definedName>
    <definedName name="da05x1" localSheetId="11">#REF!</definedName>
    <definedName name="da05x1" localSheetId="3">#REF!</definedName>
    <definedName name="da05x1">#REF!</definedName>
    <definedName name="da1x0.5" localSheetId="11">#REF!</definedName>
    <definedName name="da1x0.5" localSheetId="3">#REF!</definedName>
    <definedName name="da1x0.5">#REF!</definedName>
    <definedName name="da1x0.5_20" localSheetId="11">#REF!</definedName>
    <definedName name="da1x0.5_20" localSheetId="3">#REF!</definedName>
    <definedName name="da1x0.5_20">#REF!</definedName>
    <definedName name="da1x0.5_28" localSheetId="11">#REF!</definedName>
    <definedName name="da1x0.5_28" localSheetId="3">#REF!</definedName>
    <definedName name="da1x0.5_28">#REF!</definedName>
    <definedName name="da1x1" localSheetId="11">#REF!</definedName>
    <definedName name="da1x1" localSheetId="3">#REF!</definedName>
    <definedName name="da1x1">#REF!</definedName>
    <definedName name="da1x1_20" localSheetId="11">#REF!</definedName>
    <definedName name="da1x1_20" localSheetId="3">#REF!</definedName>
    <definedName name="da1x1_20">#REF!</definedName>
    <definedName name="da1x1_28" localSheetId="11">#REF!</definedName>
    <definedName name="da1x1_28" localSheetId="3">#REF!</definedName>
    <definedName name="da1x1_28">#REF!</definedName>
    <definedName name="da1x2" localSheetId="11">#REF!</definedName>
    <definedName name="da1x2" localSheetId="3">#REF!</definedName>
    <definedName name="da1x2">#REF!</definedName>
    <definedName name="da1x2_20" localSheetId="11">#REF!</definedName>
    <definedName name="da1x2_20" localSheetId="3">#REF!</definedName>
    <definedName name="da1x2_20">#REF!</definedName>
    <definedName name="da2x1" localSheetId="11">#REF!</definedName>
    <definedName name="da2x1" localSheetId="3">#REF!</definedName>
    <definedName name="da2x1">#REF!</definedName>
    <definedName name="da2x4">"$#REF!.$F$8"</definedName>
    <definedName name="da2x4_26" localSheetId="11">#REF!</definedName>
    <definedName name="da2x4_26" localSheetId="3">#REF!</definedName>
    <definedName name="da2x4_26">#REF!</definedName>
    <definedName name="da2x4_28" localSheetId="11">#REF!</definedName>
    <definedName name="da2x4_28" localSheetId="3">#REF!</definedName>
    <definedName name="da2x4_28">#REF!</definedName>
    <definedName name="da2x4_3">"$#REF!.$F$8"</definedName>
    <definedName name="da4x6" localSheetId="11">#REF!</definedName>
    <definedName name="da4x6" localSheetId="3">#REF!</definedName>
    <definedName name="da4x6">#REF!</definedName>
    <definedName name="da4x6_20" localSheetId="11">#REF!</definedName>
    <definedName name="da4x6_20" localSheetId="3">#REF!</definedName>
    <definedName name="da4x6_20">#REF!</definedName>
    <definedName name="da4x7">"$#REF!.$F$9"</definedName>
    <definedName name="da4x7_26" localSheetId="11">#REF!</definedName>
    <definedName name="da4x7_26" localSheetId="3">#REF!</definedName>
    <definedName name="da4x7_26">#REF!</definedName>
    <definedName name="da4x7_28" localSheetId="11">#REF!</definedName>
    <definedName name="da4x7_28" localSheetId="3">#REF!</definedName>
    <definedName name="da4x7_28">#REF!</definedName>
    <definedName name="da4x7_3">"$#REF!.$F$9"</definedName>
    <definedName name="dacat" localSheetId="11">#REF!</definedName>
    <definedName name="dacat" localSheetId="3">#REF!</definedName>
    <definedName name="dacat">#REF!</definedName>
    <definedName name="dacat_20" localSheetId="11">#REF!</definedName>
    <definedName name="dacat_20" localSheetId="3">#REF!</definedName>
    <definedName name="dacat_20">#REF!</definedName>
    <definedName name="dacat_28" localSheetId="11">#REF!</definedName>
    <definedName name="dacat_28" localSheetId="3">#REF!</definedName>
    <definedName name="dacat_28">#REF!</definedName>
    <definedName name="dadad" localSheetId="11">#REF!</definedName>
    <definedName name="dadad" localSheetId="3">#REF!</definedName>
    <definedName name="dadad">#REF!</definedName>
    <definedName name="dadad_20" localSheetId="11">#REF!</definedName>
    <definedName name="dadad_20" localSheetId="3">#REF!</definedName>
    <definedName name="dadad_20">#REF!</definedName>
    <definedName name="dadas" localSheetId="11">#REF!</definedName>
    <definedName name="dadas" localSheetId="3">#REF!</definedName>
    <definedName name="dadas">#REF!</definedName>
    <definedName name="dadas_20" localSheetId="11">#REF!</definedName>
    <definedName name="dadas_20" localSheetId="3">#REF!</definedName>
    <definedName name="dadas_20">#REF!</definedName>
    <definedName name="dadas_28" localSheetId="11">#REF!</definedName>
    <definedName name="dadas_28" localSheetId="3">#REF!</definedName>
    <definedName name="dadas_28">#REF!</definedName>
    <definedName name="dah" localSheetId="11">#REF!</definedName>
    <definedName name="dah" localSheetId="3">#REF!</definedName>
    <definedName name="dah">#REF!</definedName>
    <definedName name="dahb" localSheetId="11">#REF!</definedName>
    <definedName name="dahb" localSheetId="3">#REF!</definedName>
    <definedName name="dahb">#REF!</definedName>
    <definedName name="dahb_20" localSheetId="11">#REF!</definedName>
    <definedName name="dahb_20" localSheetId="3">#REF!</definedName>
    <definedName name="dahb_20">#REF!</definedName>
    <definedName name="dahg" localSheetId="11">#REF!</definedName>
    <definedName name="dahg" localSheetId="3">#REF!</definedName>
    <definedName name="dahg">#REF!</definedName>
    <definedName name="dahg_20" localSheetId="11">#REF!</definedName>
    <definedName name="dahg_20" localSheetId="3">#REF!</definedName>
    <definedName name="dahg_20">#REF!</definedName>
    <definedName name="dahnlt" localSheetId="11">#REF!</definedName>
    <definedName name="dahnlt" localSheetId="3">#REF!</definedName>
    <definedName name="dahnlt">#REF!</definedName>
    <definedName name="dahnlt_20" localSheetId="11">#REF!</definedName>
    <definedName name="dahnlt_20" localSheetId="3">#REF!</definedName>
    <definedName name="dahnlt_20">#REF!</definedName>
    <definedName name="dahoc" localSheetId="11">#REF!</definedName>
    <definedName name="dahoc" localSheetId="3">#REF!</definedName>
    <definedName name="dahoc">#REF!</definedName>
    <definedName name="Dai_don" localSheetId="11">#REF!</definedName>
    <definedName name="Dai_don" localSheetId="3">#REF!</definedName>
    <definedName name="Dai_don">#REF!</definedName>
    <definedName name="Dai_don_20" localSheetId="11">#REF!</definedName>
    <definedName name="Dai_don_20" localSheetId="3">#REF!</definedName>
    <definedName name="Dai_don_20">#REF!</definedName>
    <definedName name="Dai_dup" localSheetId="11">#REF!</definedName>
    <definedName name="Dai_dup" localSheetId="3">#REF!</definedName>
    <definedName name="Dai_dup">#REF!</definedName>
    <definedName name="Dai_dup_20" localSheetId="11">#REF!</definedName>
    <definedName name="Dai_dup_20" localSheetId="3">#REF!</definedName>
    <definedName name="Dai_dup_20">#REF!</definedName>
    <definedName name="dam">78000</definedName>
    <definedName name="dam_24" localSheetId="11">#REF!</definedName>
    <definedName name="dam_24" localSheetId="3">#REF!</definedName>
    <definedName name="dam_24">#REF!</definedName>
    <definedName name="dam_24_20" localSheetId="11">#REF!</definedName>
    <definedName name="dam_24_20" localSheetId="3">#REF!</definedName>
    <definedName name="dam_24_20">#REF!</definedName>
    <definedName name="dam_24_28" localSheetId="11">#REF!</definedName>
    <definedName name="dam_24_28" localSheetId="3">#REF!</definedName>
    <definedName name="dam_24_28">#REF!</definedName>
    <definedName name="dam_cau_BTCT" localSheetId="11">#REF!</definedName>
    <definedName name="dam_cau_BTCT" localSheetId="3">#REF!</definedName>
    <definedName name="dam_cau_BTCT">#REF!</definedName>
    <definedName name="dam_cau_BTCT_20" localSheetId="11">#REF!</definedName>
    <definedName name="dam_cau_BTCT_20" localSheetId="3">#REF!</definedName>
    <definedName name="dam_cau_BTCT_20">#REF!</definedName>
    <definedName name="dam_cau_BTCT_28" localSheetId="11">#REF!</definedName>
    <definedName name="dam_cau_BTCT_28" localSheetId="3">#REF!</definedName>
    <definedName name="dam_cau_BTCT_28">#REF!</definedName>
    <definedName name="dam20_28" localSheetId="11">#REF!</definedName>
    <definedName name="dam20_28" localSheetId="3">#REF!</definedName>
    <definedName name="dam20_28">#REF!</definedName>
    <definedName name="dam33_28" localSheetId="11">#REF!</definedName>
    <definedName name="dam33_28" localSheetId="3">#REF!</definedName>
    <definedName name="dam33_28">#REF!</definedName>
    <definedName name="Dam33_Bdien" localSheetId="11">#REF!</definedName>
    <definedName name="Dam33_Bdien" localSheetId="3">#REF!</definedName>
    <definedName name="Dam33_Bdien">#REF!</definedName>
    <definedName name="Dam33va24m" localSheetId="11">#REF!</definedName>
    <definedName name="Dam33va24m" localSheetId="3">#REF!</definedName>
    <definedName name="Dam33va24m">#REF!</definedName>
    <definedName name="damban1" localSheetId="11">#REF!</definedName>
    <definedName name="damban1" localSheetId="3">#REF!</definedName>
    <definedName name="damban1">#REF!</definedName>
    <definedName name="damban1_20" localSheetId="11">#REF!</definedName>
    <definedName name="damban1_20" localSheetId="3">#REF!</definedName>
    <definedName name="damban1_20">#REF!</definedName>
    <definedName name="damban1_28" localSheetId="11">#REF!</definedName>
    <definedName name="damban1_28" localSheetId="3">#REF!</definedName>
    <definedName name="damban1_28">#REF!</definedName>
    <definedName name="damban1kw" localSheetId="11">#REF!</definedName>
    <definedName name="damban1kw" localSheetId="3">#REF!</definedName>
    <definedName name="damban1kw">#REF!</definedName>
    <definedName name="damban1kw_20" localSheetId="11">#REF!</definedName>
    <definedName name="damban1kw_20" localSheetId="3">#REF!</definedName>
    <definedName name="damban1kw_20">#REF!</definedName>
    <definedName name="damban1kw_28" localSheetId="11">#REF!</definedName>
    <definedName name="damban1kw_28" localSheetId="3">#REF!</definedName>
    <definedName name="damban1kw_28">#REF!</definedName>
    <definedName name="damcanh15k" localSheetId="11">#REF!</definedName>
    <definedName name="damcanh15k" localSheetId="3">#REF!</definedName>
    <definedName name="damcanh15k">#REF!</definedName>
    <definedName name="damcanh15k_28" localSheetId="11">#REF!</definedName>
    <definedName name="damcanh15k_28" localSheetId="3">#REF!</definedName>
    <definedName name="damcanh15k_28">#REF!</definedName>
    <definedName name="damcoc" localSheetId="11">#REF!</definedName>
    <definedName name="damcoc" localSheetId="3">#REF!</definedName>
    <definedName name="damcoc">#REF!</definedName>
    <definedName name="damcoc60" localSheetId="11">#REF!</definedName>
    <definedName name="damcoc60" localSheetId="3">#REF!</definedName>
    <definedName name="damcoc60">#REF!</definedName>
    <definedName name="damcoc60_20" localSheetId="11">#REF!</definedName>
    <definedName name="damcoc60_20" localSheetId="3">#REF!</definedName>
    <definedName name="damcoc60_20">#REF!</definedName>
    <definedName name="damcoc60_28" localSheetId="11">#REF!</definedName>
    <definedName name="damcoc60_28" localSheetId="3">#REF!</definedName>
    <definedName name="damcoc60_28">#REF!</definedName>
    <definedName name="damcoc80" localSheetId="11">#REF!</definedName>
    <definedName name="damcoc80" localSheetId="3">#REF!</definedName>
    <definedName name="damcoc80">#REF!</definedName>
    <definedName name="damcoc80_20" localSheetId="11">#REF!</definedName>
    <definedName name="damcoc80_20" localSheetId="3">#REF!</definedName>
    <definedName name="damcoc80_20">#REF!</definedName>
    <definedName name="damcoc80_28" localSheetId="11">#REF!</definedName>
    <definedName name="damcoc80_28" localSheetId="3">#REF!</definedName>
    <definedName name="damcoc80_28">#REF!</definedName>
    <definedName name="damcoc80kg" localSheetId="11">#REF!</definedName>
    <definedName name="damcoc80kg" localSheetId="3">#REF!</definedName>
    <definedName name="damcoc80kg">#REF!</definedName>
    <definedName name="damcoc80kg_20" localSheetId="11">#REF!</definedName>
    <definedName name="damcoc80kg_20" localSheetId="3">#REF!</definedName>
    <definedName name="damcoc80kg_20">#REF!</definedName>
    <definedName name="damdui1.5" localSheetId="11">#REF!</definedName>
    <definedName name="damdui1.5" localSheetId="3">#REF!</definedName>
    <definedName name="damdui1.5">#REF!</definedName>
    <definedName name="damdui1.5_20" localSheetId="11">#REF!</definedName>
    <definedName name="damdui1.5_20" localSheetId="3">#REF!</definedName>
    <definedName name="damdui1.5_20">#REF!</definedName>
    <definedName name="damdui1.5_28" localSheetId="11">#REF!</definedName>
    <definedName name="damdui1.5_28" localSheetId="3">#REF!</definedName>
    <definedName name="damdui1.5_28">#REF!</definedName>
    <definedName name="damdui1.5kw" localSheetId="11">#REF!</definedName>
    <definedName name="damdui1.5kw" localSheetId="3">#REF!</definedName>
    <definedName name="damdui1.5kw">#REF!</definedName>
    <definedName name="damdui1.5kw_20" localSheetId="11">#REF!</definedName>
    <definedName name="damdui1.5kw_20" localSheetId="3">#REF!</definedName>
    <definedName name="damdui1.5kw_20">#REF!</definedName>
    <definedName name="Damhop" localSheetId="11">#REF!</definedName>
    <definedName name="Damhop" localSheetId="3">#REF!</definedName>
    <definedName name="Damhop">#REF!</definedName>
    <definedName name="DamHop33m" localSheetId="11">#REF!</definedName>
    <definedName name="DamHop33m" localSheetId="3">#REF!</definedName>
    <definedName name="DamHop33m">#REF!</definedName>
    <definedName name="damlop25" localSheetId="11">#REF!</definedName>
    <definedName name="damlop25" localSheetId="3">#REF!</definedName>
    <definedName name="damlop25">#REF!</definedName>
    <definedName name="DamNgang" localSheetId="11">#REF!</definedName>
    <definedName name="DamNgang" localSheetId="3">#REF!</definedName>
    <definedName name="DamNgang">#REF!</definedName>
    <definedName name="DamNgang_20" localSheetId="11">#REF!</definedName>
    <definedName name="DamNgang_20" localSheetId="3">#REF!</definedName>
    <definedName name="DamNgang_20">#REF!</definedName>
    <definedName name="DamNgang_28" localSheetId="11">#REF!</definedName>
    <definedName name="DamNgang_28" localSheetId="3">#REF!</definedName>
    <definedName name="DamNgang_28">#REF!</definedName>
    <definedName name="damrung25T" localSheetId="11">#REF!</definedName>
    <definedName name="damrung25T" localSheetId="3">#REF!</definedName>
    <definedName name="damrung25T">#REF!</definedName>
    <definedName name="damrung25T_20" localSheetId="11">#REF!</definedName>
    <definedName name="damrung25T_20" localSheetId="3">#REF!</definedName>
    <definedName name="damrung25T_20">#REF!</definedName>
    <definedName name="DamThepTraBong" localSheetId="11">#REF!</definedName>
    <definedName name="DamThepTraBong" localSheetId="3">#REF!</definedName>
    <definedName name="DamThepTraBong">#REF!</definedName>
    <definedName name="Dan_dung" localSheetId="11">#REF!</definedName>
    <definedName name="Dan_dung" localSheetId="3">#REF!</definedName>
    <definedName name="Dan_dung">#REF!</definedName>
    <definedName name="Dan_dung_20" localSheetId="11">#REF!</definedName>
    <definedName name="Dan_dung_20" localSheetId="3">#REF!</definedName>
    <definedName name="Dan_dung_20">#REF!</definedName>
    <definedName name="Dan_dung_28" localSheetId="11">#REF!</definedName>
    <definedName name="Dan_dung_28" localSheetId="3">#REF!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#REF!</definedName>
    <definedName name="Danh_s_chkh_ch_h_ng_20" localSheetId="11">#REF!</definedName>
    <definedName name="Danh_s_chkh_ch_h_ng_20" localSheetId="3">#REF!</definedName>
    <definedName name="Danh_s_chkh_ch_h_ng_20">#REF!</definedName>
    <definedName name="Danh_s_chkh_ch_h_ng_28" localSheetId="11">#REF!</definedName>
    <definedName name="Danh_s_chkh_ch_h_ng_28" localSheetId="3">#REF!</definedName>
    <definedName name="Danh_s_chkh_ch_h_ng_28">#REF!</definedName>
    <definedName name="dao" localSheetId="11">#REF!</definedName>
    <definedName name="dao" localSheetId="3">#REF!</definedName>
    <definedName name="dao">#REF!</definedName>
    <definedName name="dao_20" localSheetId="11">#REF!</definedName>
    <definedName name="dao_20" localSheetId="3">#REF!</definedName>
    <definedName name="dao_20">#REF!</definedName>
    <definedName name="dao_28" localSheetId="11">#REF!</definedName>
    <definedName name="dao_28" localSheetId="3">#REF!</definedName>
    <definedName name="dao_28">#REF!</definedName>
    <definedName name="dao_dap_dat" localSheetId="11">#REF!</definedName>
    <definedName name="dao_dap_dat" localSheetId="3">#REF!</definedName>
    <definedName name="dao_dap_dat">#REF!</definedName>
    <definedName name="dao_dap_dat_20" localSheetId="11">#REF!</definedName>
    <definedName name="dao_dap_dat_20" localSheetId="3">#REF!</definedName>
    <definedName name="dao_dap_dat_20">#REF!</definedName>
    <definedName name="dao_dap_dat_28" localSheetId="11">#REF!</definedName>
    <definedName name="dao_dap_dat_28" localSheetId="3">#REF!</definedName>
    <definedName name="dao_dap_dat_28">#REF!</definedName>
    <definedName name="DAO_DAT" localSheetId="11">#REF!</definedName>
    <definedName name="DAO_DAT" localSheetId="3">#REF!</definedName>
    <definedName name="DAO_DAT">#REF!</definedName>
    <definedName name="dao0.4" localSheetId="11">#REF!</definedName>
    <definedName name="dao0.4" localSheetId="3">#REF!</definedName>
    <definedName name="dao0.4">#REF!</definedName>
    <definedName name="dao0.4_20" localSheetId="11">#REF!</definedName>
    <definedName name="dao0.4_20" localSheetId="3">#REF!</definedName>
    <definedName name="dao0.4_20">#REF!</definedName>
    <definedName name="dao0.4_28" localSheetId="11">#REF!</definedName>
    <definedName name="dao0.4_28" localSheetId="3">#REF!</definedName>
    <definedName name="dao0.4_28">#REF!</definedName>
    <definedName name="dao0.6" localSheetId="11">#REF!</definedName>
    <definedName name="dao0.6" localSheetId="3">#REF!</definedName>
    <definedName name="dao0.6">#REF!</definedName>
    <definedName name="dao0.6_20" localSheetId="11">#REF!</definedName>
    <definedName name="dao0.6_20" localSheetId="3">#REF!</definedName>
    <definedName name="dao0.6_20">#REF!</definedName>
    <definedName name="dao0.6_28" localSheetId="11">#REF!</definedName>
    <definedName name="dao0.6_28" localSheetId="3">#REF!</definedName>
    <definedName name="dao0.6_28">#REF!</definedName>
    <definedName name="dao0.65" localSheetId="11">#REF!</definedName>
    <definedName name="dao0.65" localSheetId="3">#REF!</definedName>
    <definedName name="dao0.65">#REF!</definedName>
    <definedName name="dao0.65_20" localSheetId="11">#REF!</definedName>
    <definedName name="dao0.65_20" localSheetId="3">#REF!</definedName>
    <definedName name="dao0.65_20">#REF!</definedName>
    <definedName name="dao0.65_28" localSheetId="11">#REF!</definedName>
    <definedName name="dao0.65_28" localSheetId="3">#REF!</definedName>
    <definedName name="dao0.65_28">#REF!</definedName>
    <definedName name="dao0.8" localSheetId="11">#REF!</definedName>
    <definedName name="dao0.8" localSheetId="3">#REF!</definedName>
    <definedName name="dao0.8">#REF!</definedName>
    <definedName name="dao0.8_20" localSheetId="11">#REF!</definedName>
    <definedName name="dao0.8_20" localSheetId="3">#REF!</definedName>
    <definedName name="dao0.8_20">#REF!</definedName>
    <definedName name="dao0.8_28" localSheetId="11">#REF!</definedName>
    <definedName name="dao0.8_28" localSheetId="3">#REF!</definedName>
    <definedName name="dao0.8_28">#REF!</definedName>
    <definedName name="dao1.0" localSheetId="11">#REF!</definedName>
    <definedName name="dao1.0" localSheetId="3">#REF!</definedName>
    <definedName name="dao1.0">#REF!</definedName>
    <definedName name="dao1.0_20" localSheetId="11">#REF!</definedName>
    <definedName name="dao1.0_20" localSheetId="3">#REF!</definedName>
    <definedName name="dao1.0_20">#REF!</definedName>
    <definedName name="dao1.0_28" localSheetId="11">#REF!</definedName>
    <definedName name="dao1.0_28" localSheetId="3">#REF!</definedName>
    <definedName name="dao1.0_28">#REF!</definedName>
    <definedName name="dao1.2" localSheetId="11">#REF!</definedName>
    <definedName name="dao1.2" localSheetId="3">#REF!</definedName>
    <definedName name="dao1.2">#REF!</definedName>
    <definedName name="dao1.2_20" localSheetId="11">#REF!</definedName>
    <definedName name="dao1.2_20" localSheetId="3">#REF!</definedName>
    <definedName name="dao1.2_20">#REF!</definedName>
    <definedName name="dao1.2_28" localSheetId="11">#REF!</definedName>
    <definedName name="dao1.2_28" localSheetId="3">#REF!</definedName>
    <definedName name="dao1.2_28">#REF!</definedName>
    <definedName name="dao1.25" localSheetId="11">#REF!</definedName>
    <definedName name="dao1.25" localSheetId="3">#REF!</definedName>
    <definedName name="dao1.25">#REF!</definedName>
    <definedName name="dao1_20" localSheetId="11">#REF!</definedName>
    <definedName name="dao1_20" localSheetId="3">#REF!</definedName>
    <definedName name="dao1_20">#REF!</definedName>
    <definedName name="dao1_28" localSheetId="11">#REF!</definedName>
    <definedName name="dao1_28" localSheetId="3">#REF!</definedName>
    <definedName name="dao1_28">#REF!</definedName>
    <definedName name="DAOBUN" localSheetId="11">#REF!</definedName>
    <definedName name="DAOBUN" localSheetId="3">#REF!</definedName>
    <definedName name="DAOBUN">#REF!</definedName>
    <definedName name="DAOBUN_20" localSheetId="11">#REF!</definedName>
    <definedName name="DAOBUN_20" localSheetId="3">#REF!</definedName>
    <definedName name="DAOBUN_20">#REF!</definedName>
    <definedName name="DAOBUN_28" localSheetId="11">#REF!</definedName>
    <definedName name="DAOBUN_28" localSheetId="3">#REF!</definedName>
    <definedName name="DAOBUN_28">#REF!</definedName>
    <definedName name="DAODA" localSheetId="11">#REF!</definedName>
    <definedName name="DAODA" localSheetId="3">#REF!</definedName>
    <definedName name="DAODA">#REF!</definedName>
    <definedName name="DAODA_20" localSheetId="11">#REF!</definedName>
    <definedName name="DAODA_20" localSheetId="3">#REF!</definedName>
    <definedName name="DAODA_20">#REF!</definedName>
    <definedName name="DAODA_28" localSheetId="11">#REF!</definedName>
    <definedName name="DAODA_28" localSheetId="3">#REF!</definedName>
    <definedName name="DAODA_28">#REF!</definedName>
    <definedName name="DAODAT" localSheetId="11">#REF!</definedName>
    <definedName name="DAODAT" localSheetId="3">#REF!</definedName>
    <definedName name="DAODAT">#REF!</definedName>
    <definedName name="DAODAT_20" localSheetId="11">#REF!</definedName>
    <definedName name="DAODAT_20" localSheetId="3">#REF!</definedName>
    <definedName name="DAODAT_20">#REF!</definedName>
    <definedName name="DAODAT_28" localSheetId="11">#REF!</definedName>
    <definedName name="DAODAT_28" localSheetId="3">#REF!</definedName>
    <definedName name="DAODAT_28">#REF!</definedName>
    <definedName name="daolay" localSheetId="11">#REF!</definedName>
    <definedName name="daolay" localSheetId="3">#REF!</definedName>
    <definedName name="daolay">#REF!</definedName>
    <definedName name="daolay_20" localSheetId="11">#REF!</definedName>
    <definedName name="daolay_20" localSheetId="3">#REF!</definedName>
    <definedName name="daolay_20">#REF!</definedName>
    <definedName name="daolop1.25" localSheetId="11">#REF!</definedName>
    <definedName name="daolop1.25" localSheetId="3">#REF!</definedName>
    <definedName name="daolop1.25">#REF!</definedName>
    <definedName name="DAOMAY" localSheetId="11">#REF!</definedName>
    <definedName name="DAOMAY" localSheetId="3">#REF!</definedName>
    <definedName name="DAOMAY">#REF!</definedName>
    <definedName name="DAOMAY_20" localSheetId="11">#REF!</definedName>
    <definedName name="DAOMAY_20" localSheetId="3">#REF!</definedName>
    <definedName name="DAOMAY_20">#REF!</definedName>
    <definedName name="DAOMAY_28" localSheetId="11">#REF!</definedName>
    <definedName name="DAOMAY_28" localSheetId="3">#REF!</definedName>
    <definedName name="DAOMAY_28">#REF!</definedName>
    <definedName name="DaoMe" localSheetId="11">#REF!</definedName>
    <definedName name="DaoMe" localSheetId="3">#REF!</definedName>
    <definedName name="DaoMe">#REF!</definedName>
    <definedName name="daotd" localSheetId="11">#REF!</definedName>
    <definedName name="daotd" localSheetId="3">#REF!</definedName>
    <definedName name="daotd">#REF!</definedName>
    <definedName name="dap" localSheetId="11">#REF!</definedName>
    <definedName name="dap" localSheetId="3">#REF!</definedName>
    <definedName name="dap">#REF!</definedName>
    <definedName name="dap_20" localSheetId="11">#REF!</definedName>
    <definedName name="dap_20" localSheetId="3">#REF!</definedName>
    <definedName name="dap_20">#REF!</definedName>
    <definedName name="dap_28" localSheetId="11">#REF!</definedName>
    <definedName name="dap_28" localSheetId="3">#REF!</definedName>
    <definedName name="dap_28">#REF!</definedName>
    <definedName name="DAPTC" localSheetId="11">#REF!</definedName>
    <definedName name="DAPTC" localSheetId="3">#REF!</definedName>
    <definedName name="DAPTC">#REF!</definedName>
    <definedName name="DAPTC_20" localSheetId="11">#REF!</definedName>
    <definedName name="DAPTC_20" localSheetId="3">#REF!</definedName>
    <definedName name="DAPTC_20">#REF!</definedName>
    <definedName name="DAPTC_28" localSheetId="11">#REF!</definedName>
    <definedName name="DAPTC_28" localSheetId="3">#REF!</definedName>
    <definedName name="DAPTC_28">#REF!</definedName>
    <definedName name="daptd" localSheetId="11">#REF!</definedName>
    <definedName name="daptd" localSheetId="3">#REF!</definedName>
    <definedName name="daptd">#REF!</definedName>
    <definedName name="daro" localSheetId="11">#REF!</definedName>
    <definedName name="daro" localSheetId="3">#REF!</definedName>
    <definedName name="daro">#REF!</definedName>
    <definedName name="daro_28" localSheetId="11">#REF!</definedName>
    <definedName name="daro_28" localSheetId="3">#REF!</definedName>
    <definedName name="daro_28">#REF!</definedName>
    <definedName name="DAT">"$#REF!.$B$4:$L$44"</definedName>
    <definedName name="DAT_26" localSheetId="11">#REF!</definedName>
    <definedName name="DAT_26" localSheetId="3">#REF!</definedName>
    <definedName name="DAT_26">#REF!</definedName>
    <definedName name="DAT_28" localSheetId="11">#REF!</definedName>
    <definedName name="DAT_28" localSheetId="3">#REF!</definedName>
    <definedName name="DAT_28">#REF!</definedName>
    <definedName name="DAT_3">"$#REF!.$B$4:$L$44"</definedName>
    <definedName name="DAT5M" localSheetId="11">#REF!</definedName>
    <definedName name="DAT5M" localSheetId="3">#REF!</definedName>
    <definedName name="DAT5M">#REF!</definedName>
    <definedName name="data">"$#REF!.$A$3:$I$62"</definedName>
    <definedName name="data_26" localSheetId="11">#REF!</definedName>
    <definedName name="data_26" localSheetId="3">#REF!</definedName>
    <definedName name="data_26">#REF!</definedName>
    <definedName name="Data_28" localSheetId="11">#REF!</definedName>
    <definedName name="Data_28" localSheetId="3">#REF!</definedName>
    <definedName name="Data_28">#REF!</definedName>
    <definedName name="data_3">"$#REF!.$A$3:$I$62"</definedName>
    <definedName name="DATA_DATA2_List" localSheetId="11">#REF!</definedName>
    <definedName name="DATA_DATA2_List" localSheetId="3">#REF!</definedName>
    <definedName name="DATA_DATA2_List">#REF!</definedName>
    <definedName name="DATA_DATA2_List_20" localSheetId="11">#REF!</definedName>
    <definedName name="DATA_DATA2_List_20" localSheetId="3">#REF!</definedName>
    <definedName name="DATA_DATA2_List_20">#REF!</definedName>
    <definedName name="DATA_DATA2_List_28" localSheetId="11">#REF!</definedName>
    <definedName name="DATA_DATA2_List_28" localSheetId="3">#REF!</definedName>
    <definedName name="DATA_DATA2_List_28">#REF!</definedName>
    <definedName name="data_tn" localSheetId="11">#REF!</definedName>
    <definedName name="data_tn" localSheetId="3">#REF!</definedName>
    <definedName name="data_tn">#REF!</definedName>
    <definedName name="data_tn_20" localSheetId="11">#REF!</definedName>
    <definedName name="data_tn_20" localSheetId="3">#REF!</definedName>
    <definedName name="data_tn_20">#REF!</definedName>
    <definedName name="data_tn_28" localSheetId="11">#REF!</definedName>
    <definedName name="data_tn_28" localSheetId="3">#REF!</definedName>
    <definedName name="data_tn_28">#REF!</definedName>
    <definedName name="Data11">"$#REF!.$N$23:$AB$24"</definedName>
    <definedName name="Data11_26" localSheetId="11">#REF!</definedName>
    <definedName name="Data11_26" localSheetId="3">#REF!</definedName>
    <definedName name="Data11_26">#REF!</definedName>
    <definedName name="Data11_28" localSheetId="11">#REF!</definedName>
    <definedName name="Data11_28" localSheetId="3">#REF!</definedName>
    <definedName name="Data11_28">#REF!</definedName>
    <definedName name="Data11_3">"$#REF!.$N$23:$AB$24"</definedName>
    <definedName name="Data41">"$#REF!.$N$21:$AB$22"</definedName>
    <definedName name="Data41_26" localSheetId="11">#REF!</definedName>
    <definedName name="Data41_26" localSheetId="3">#REF!</definedName>
    <definedName name="Data41_26">#REF!</definedName>
    <definedName name="Data41_28" localSheetId="11">#REF!</definedName>
    <definedName name="Data41_28" localSheetId="3">#REF!</definedName>
    <definedName name="Data41_28">#REF!</definedName>
    <definedName name="Data41_3">"$#REF!.$N$21:$AB$22"</definedName>
    <definedName name="_xlnm.Database" localSheetId="11">#REF!</definedName>
    <definedName name="_xlnm.Database" localSheetId="3">#REF!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#REF!</definedName>
    <definedName name="dathnho" localSheetId="11">#REF!</definedName>
    <definedName name="dathnho" localSheetId="0">#REF!</definedName>
    <definedName name="dathnho" localSheetId="3">#REF!</definedName>
    <definedName name="dathnho">#REF!</definedName>
    <definedName name="dathto" localSheetId="11">#REF!</definedName>
    <definedName name="dathto" localSheetId="0">#REF!</definedName>
    <definedName name="dathto" localSheetId="3">#REF!</definedName>
    <definedName name="dathto">#REF!</definedName>
    <definedName name="datrang" localSheetId="11">#REF!</definedName>
    <definedName name="datrang" localSheetId="3">#REF!</definedName>
    <definedName name="datrang">#REF!</definedName>
    <definedName name="datrang_20" localSheetId="11">#REF!</definedName>
    <definedName name="datrang_20" localSheetId="3">#REF!</definedName>
    <definedName name="datrang_20">#REF!</definedName>
    <definedName name="datrang_28" localSheetId="11">#REF!</definedName>
    <definedName name="datrang_28" localSheetId="3">#REF!</definedName>
    <definedName name="datrang_28">#REF!</definedName>
    <definedName name="DATT" localSheetId="11">#REF!</definedName>
    <definedName name="DATT" localSheetId="3">#REF!</definedName>
    <definedName name="DATT">#REF!</definedName>
    <definedName name="dau" localSheetId="11">#REF!</definedName>
    <definedName name="dau" localSheetId="3">#REF!</definedName>
    <definedName name="dau">#REF!</definedName>
    <definedName name="Daucapcongotnong">"$#REF!.$B$728:$D$761"</definedName>
    <definedName name="Daucapcongotnong_26" localSheetId="11">#REF!</definedName>
    <definedName name="Daucapcongotnong_26" localSheetId="3">#REF!</definedName>
    <definedName name="Daucapcongotnong_26">#REF!</definedName>
    <definedName name="Daucapcongotnong_28" localSheetId="11">#REF!</definedName>
    <definedName name="Daucapcongotnong_28" localSheetId="3">#REF!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#REF!</definedName>
    <definedName name="Daucaplapdattrongvangoainha_28" localSheetId="11">#REF!</definedName>
    <definedName name="Daucaplapdattrongvangoainha_28" localSheetId="3">#REF!</definedName>
    <definedName name="Daucaplapdattrongvangoainha_28">#REF!</definedName>
    <definedName name="Daucaplapdattrongvangoainha_3">"$#REF!.$B$766:$D$815"</definedName>
    <definedName name="dauchi" localSheetId="11">#REF!</definedName>
    <definedName name="dauchi" localSheetId="3">#REF!</definedName>
    <definedName name="dauchi">#REF!</definedName>
    <definedName name="DaucotdongcuaUc">"$#REF!.$B$699:$D$708"</definedName>
    <definedName name="DaucotdongcuaUc_26" localSheetId="11">#REF!</definedName>
    <definedName name="DaucotdongcuaUc_26" localSheetId="3">#REF!</definedName>
    <definedName name="DaucotdongcuaUc_26">#REF!</definedName>
    <definedName name="DaucotdongcuaUc_28" localSheetId="11">#REF!</definedName>
    <definedName name="DaucotdongcuaUc_28" localSheetId="3">#REF!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#REF!</definedName>
    <definedName name="Daucotdongnhom_28" localSheetId="11">#REF!</definedName>
    <definedName name="Daucotdongnhom_28" localSheetId="3">#REF!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#REF!</definedName>
    <definedName name="daunoi_28" localSheetId="11">#REF!</definedName>
    <definedName name="daunoi_28" localSheetId="3">#REF!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#REF!</definedName>
    <definedName name="Daunoinhomdong_28" localSheetId="11">#REF!</definedName>
    <definedName name="Daunoinhomdong_28" localSheetId="3">#REF!</definedName>
    <definedName name="Daunoinhomdong_28">#REF!</definedName>
    <definedName name="Daunoinhomdong_3">"$#REF!.$B$677:$D$698"</definedName>
    <definedName name="daxay" localSheetId="11">#REF!</definedName>
    <definedName name="daxay" localSheetId="3">#REF!</definedName>
    <definedName name="daxay">#REF!</definedName>
    <definedName name="daxay_28" localSheetId="11">#REF!</definedName>
    <definedName name="daxay_28" localSheetId="3">#REF!</definedName>
    <definedName name="daxay_28">#REF!</definedName>
    <definedName name="day" localSheetId="11">#REF!</definedName>
    <definedName name="day" localSheetId="3">#REF!</definedName>
    <definedName name="day">#REF!</definedName>
    <definedName name="day1_28" localSheetId="11">#REF!</definedName>
    <definedName name="day1_28" localSheetId="3">#REF!</definedName>
    <definedName name="day1_28">#REF!</definedName>
    <definedName name="dayAE35" localSheetId="11">#REF!</definedName>
    <definedName name="dayAE35" localSheetId="3">#REF!</definedName>
    <definedName name="dayAE35">#REF!</definedName>
    <definedName name="dayAE50" localSheetId="11">#REF!</definedName>
    <definedName name="dayAE50" localSheetId="3">#REF!</definedName>
    <definedName name="dayAE50">#REF!</definedName>
    <definedName name="dayAE70" localSheetId="11">#REF!</definedName>
    <definedName name="dayAE70" localSheetId="3">#REF!</definedName>
    <definedName name="dayAE70">#REF!</definedName>
    <definedName name="dayAE95" localSheetId="11">#REF!</definedName>
    <definedName name="dayAE95" localSheetId="3">#REF!</definedName>
    <definedName name="dayAE95">#REF!</definedName>
    <definedName name="dayAE95_28" localSheetId="11">#REF!</definedName>
    <definedName name="dayAE95_28" localSheetId="3">#REF!</definedName>
    <definedName name="dayAE95_28">#REF!</definedName>
    <definedName name="daybuoc" localSheetId="11">#REF!</definedName>
    <definedName name="daybuoc" localSheetId="3">#REF!</definedName>
    <definedName name="daybuoc">#REF!</definedName>
    <definedName name="DayCEV">"$#REF!.$C$16:$I$118"</definedName>
    <definedName name="DayCEV_26" localSheetId="11">#REF!</definedName>
    <definedName name="DayCEV_26" localSheetId="3">#REF!</definedName>
    <definedName name="DayCEV_26">#REF!</definedName>
    <definedName name="DayCEV_28" localSheetId="11">#REF!</definedName>
    <definedName name="DayCEV_28" localSheetId="3">#REF!</definedName>
    <definedName name="DayCEV_28">#REF!</definedName>
    <definedName name="DayCEV_3">"$#REF!.$C$16:$I$118"</definedName>
    <definedName name="daychay" localSheetId="11">#REF!</definedName>
    <definedName name="daychay" localSheetId="3">#REF!</definedName>
    <definedName name="daychay">#REF!</definedName>
    <definedName name="daychay_20" localSheetId="11">#REF!</definedName>
    <definedName name="daychay_20" localSheetId="3">#REF!</definedName>
    <definedName name="daychay_20">#REF!</definedName>
    <definedName name="daychay_28" localSheetId="11">#REF!</definedName>
    <definedName name="daychay_28" localSheetId="3">#REF!</definedName>
    <definedName name="daychay_28">#REF!</definedName>
    <definedName name="daythep" localSheetId="11">#REF!</definedName>
    <definedName name="daythep" localSheetId="3">#REF!</definedName>
    <definedName name="daythep">#REF!</definedName>
    <definedName name="daythep_20" localSheetId="11">#REF!</definedName>
    <definedName name="daythep_20" localSheetId="3">#REF!</definedName>
    <definedName name="daythep_20">#REF!</definedName>
    <definedName name="daythep_28" localSheetId="11">#REF!</definedName>
    <definedName name="daythep_28" localSheetId="3">#REF!</definedName>
    <definedName name="daythep_28">#REF!</definedName>
    <definedName name="db" localSheetId="11">#REF!</definedName>
    <definedName name="db" localSheetId="3">#REF!</definedName>
    <definedName name="db">#REF!</definedName>
    <definedName name="db." localSheetId="11">#REF!</definedName>
    <definedName name="db." localSheetId="3">#REF!</definedName>
    <definedName name="db.">#REF!</definedName>
    <definedName name="db._28" localSheetId="11">#REF!</definedName>
    <definedName name="db._28" localSheetId="3">#REF!</definedName>
    <definedName name="db._28">#REF!</definedName>
    <definedName name="DBASE" localSheetId="11">#REF!</definedName>
    <definedName name="DBASE" localSheetId="3">#REF!</definedName>
    <definedName name="DBASE">#REF!</definedName>
    <definedName name="DBASE_20" localSheetId="11">#REF!</definedName>
    <definedName name="DBASE_20" localSheetId="3">#REF!</definedName>
    <definedName name="DBASE_20">#REF!</definedName>
    <definedName name="DBASE_28" localSheetId="11">#REF!</definedName>
    <definedName name="DBASE_28" localSheetId="3">#REF!</definedName>
    <definedName name="DBASE_28">#REF!</definedName>
    <definedName name="dbln" localSheetId="11">#REF!</definedName>
    <definedName name="dbln" localSheetId="3">#REF!</definedName>
    <definedName name="dbln">#REF!</definedName>
    <definedName name="dbln_20" localSheetId="11">#REF!</definedName>
    <definedName name="dbln_20" localSheetId="3">#REF!</definedName>
    <definedName name="dbln_20">#REF!</definedName>
    <definedName name="dbqd" localSheetId="11">#REF!</definedName>
    <definedName name="dbqd" localSheetId="3">#REF!</definedName>
    <definedName name="dbqd">#REF!</definedName>
    <definedName name="dbqd_20" localSheetId="11">#REF!</definedName>
    <definedName name="dbqd_20" localSheetId="3">#REF!</definedName>
    <definedName name="dbqd_20">#REF!</definedName>
    <definedName name="dbqd_28" localSheetId="11">#REF!</definedName>
    <definedName name="dbqd_28" localSheetId="3">#REF!</definedName>
    <definedName name="dbqd_28">#REF!</definedName>
    <definedName name="DBT" localSheetId="11">#REF!</definedName>
    <definedName name="DBT" localSheetId="3">#REF!</definedName>
    <definedName name="DBT">#REF!</definedName>
    <definedName name="DBT_28" localSheetId="11">#REF!</definedName>
    <definedName name="DBT_28" localSheetId="3">#REF!</definedName>
    <definedName name="DBT_28">#REF!</definedName>
    <definedName name="dbu1_20" localSheetId="11">#REF!</definedName>
    <definedName name="dbu1_20" localSheetId="3">#REF!</definedName>
    <definedName name="dbu1_20">#REF!</definedName>
    <definedName name="dbu1_28" localSheetId="11">#REF!</definedName>
    <definedName name="dbu1_28" localSheetId="3">#REF!</definedName>
    <definedName name="dbu1_28">#REF!</definedName>
    <definedName name="dbu2_20" localSheetId="11">#REF!</definedName>
    <definedName name="dbu2_20" localSheetId="3">#REF!</definedName>
    <definedName name="dbu2_20">#REF!</definedName>
    <definedName name="dbu2_28" localSheetId="11">#REF!</definedName>
    <definedName name="dbu2_28" localSheetId="3">#REF!</definedName>
    <definedName name="dbu2_28">#REF!</definedName>
    <definedName name="dbuoc" localSheetId="11">#REF!</definedName>
    <definedName name="dbuoc" localSheetId="3">#REF!</definedName>
    <definedName name="dbuoc">#REF!</definedName>
    <definedName name="dc" localSheetId="11">#REF!</definedName>
    <definedName name="dc" localSheetId="3">#REF!</definedName>
    <definedName name="dc">#REF!</definedName>
    <definedName name="dc." localSheetId="11">#REF!</definedName>
    <definedName name="dc." localSheetId="3">#REF!</definedName>
    <definedName name="dc.">#REF!</definedName>
    <definedName name="dc._28" localSheetId="11">#REF!</definedName>
    <definedName name="dc._28" localSheetId="3">#REF!</definedName>
    <definedName name="dc._28">#REF!</definedName>
    <definedName name="dca." localSheetId="11">#REF!</definedName>
    <definedName name="dca." localSheetId="3">#REF!</definedName>
    <definedName name="dca.">#REF!</definedName>
    <definedName name="dca._28" localSheetId="11">#REF!</definedName>
    <definedName name="dca._28" localSheetId="3">#REF!</definedName>
    <definedName name="dca._28">#REF!</definedName>
    <definedName name="Dcap" localSheetId="11">#REF!</definedName>
    <definedName name="Dcap" localSheetId="3">#REF!</definedName>
    <definedName name="Dcap">#REF!</definedName>
    <definedName name="Dcap_28" localSheetId="11">#REF!</definedName>
    <definedName name="Dcap_28" localSheetId="3">#REF!</definedName>
    <definedName name="Dcap_28">#REF!</definedName>
    <definedName name="dcb." localSheetId="11">#REF!</definedName>
    <definedName name="dcb." localSheetId="3">#REF!</definedName>
    <definedName name="dcb.">#REF!</definedName>
    <definedName name="dcb._28" localSheetId="11">#REF!</definedName>
    <definedName name="dcb._28" localSheetId="3">#REF!</definedName>
    <definedName name="dcb._28">#REF!</definedName>
    <definedName name="dcc" localSheetId="11">#REF!</definedName>
    <definedName name="dcc" localSheetId="3">#REF!</definedName>
    <definedName name="dcc">#REF!</definedName>
    <definedName name="dcc." localSheetId="11">#REF!</definedName>
    <definedName name="dcc." localSheetId="3">#REF!</definedName>
    <definedName name="dcc.">#REF!</definedName>
    <definedName name="dcc._28" localSheetId="11">#REF!</definedName>
    <definedName name="dcc._28" localSheetId="3">#REF!</definedName>
    <definedName name="dcc._28">#REF!</definedName>
    <definedName name="dcc_1" localSheetId="11">#REF!</definedName>
    <definedName name="dcc_1" localSheetId="3">#REF!</definedName>
    <definedName name="dcc_1">#REF!</definedName>
    <definedName name="dcc_2" localSheetId="11">#REF!</definedName>
    <definedName name="dcc_2" localSheetId="3">#REF!</definedName>
    <definedName name="dcc_2">#REF!</definedName>
    <definedName name="dcc_20" localSheetId="11">#REF!</definedName>
    <definedName name="dcc_20" localSheetId="3">#REF!</definedName>
    <definedName name="dcc_20">#REF!</definedName>
    <definedName name="dcc_25" localSheetId="11">#REF!</definedName>
    <definedName name="dcc_25" localSheetId="3">#REF!</definedName>
    <definedName name="dcc_25">#REF!</definedName>
    <definedName name="dcc_28" localSheetId="11">#REF!</definedName>
    <definedName name="dcc_28" localSheetId="3">#REF!</definedName>
    <definedName name="dcc_28">#REF!</definedName>
    <definedName name="dcct" localSheetId="11">#REF!</definedName>
    <definedName name="dcct" localSheetId="3">#REF!</definedName>
    <definedName name="dcct">#REF!</definedName>
    <definedName name="dcct_20" localSheetId="11">#REF!</definedName>
    <definedName name="dcct_20" localSheetId="3">#REF!</definedName>
    <definedName name="dcct_20">#REF!</definedName>
    <definedName name="dcct_28" localSheetId="11">#REF!</definedName>
    <definedName name="dcct_28" localSheetId="3">#REF!</definedName>
    <definedName name="dcct_28">#REF!</definedName>
    <definedName name="Dch" localSheetId="11">#REF!</definedName>
    <definedName name="Dch" localSheetId="3">#REF!</definedName>
    <definedName name="Dch">#REF!</definedName>
    <definedName name="Dch_28" localSheetId="11">#REF!</definedName>
    <definedName name="Dch_28" localSheetId="3">#REF!</definedName>
    <definedName name="Dch_28">#REF!</definedName>
    <definedName name="dchay" localSheetId="11">#REF!</definedName>
    <definedName name="dchay" localSheetId="3">#REF!</definedName>
    <definedName name="dchay">#REF!</definedName>
    <definedName name="dche" localSheetId="11">#REF!</definedName>
    <definedName name="dche" localSheetId="3">#REF!</definedName>
    <definedName name="dche">#REF!</definedName>
    <definedName name="dcl" localSheetId="11">#REF!</definedName>
    <definedName name="dcl" localSheetId="3">#REF!</definedName>
    <definedName name="dcl">#REF!</definedName>
    <definedName name="dcl_1" localSheetId="11">#REF!</definedName>
    <definedName name="dcl_1" localSheetId="3">#REF!</definedName>
    <definedName name="dcl_1">#REF!</definedName>
    <definedName name="dcl_2" localSheetId="11">#REF!</definedName>
    <definedName name="dcl_2" localSheetId="3">#REF!</definedName>
    <definedName name="dcl_2">#REF!</definedName>
    <definedName name="dcl_20" localSheetId="11">#REF!</definedName>
    <definedName name="dcl_20" localSheetId="3">#REF!</definedName>
    <definedName name="dcl_20">#REF!</definedName>
    <definedName name="dcl_25" localSheetId="11">#REF!</definedName>
    <definedName name="dcl_25" localSheetId="3">#REF!</definedName>
    <definedName name="dcl_25">#REF!</definedName>
    <definedName name="dcl_28" localSheetId="11">#REF!</definedName>
    <definedName name="dcl_28" localSheetId="3">#REF!</definedName>
    <definedName name="dcl_28">#REF!</definedName>
    <definedName name="DÇm_33" localSheetId="11">#REF!</definedName>
    <definedName name="DÇm_33" localSheetId="3">#REF!</definedName>
    <definedName name="DÇm_33">#REF!</definedName>
    <definedName name="dcoc" localSheetId="11">#REF!</definedName>
    <definedName name="dcoc" localSheetId="3">#REF!</definedName>
    <definedName name="dcoc">#REF!</definedName>
    <definedName name="dcocxich1.2T" localSheetId="11">#REF!</definedName>
    <definedName name="dcocxich1.2T" localSheetId="3">#REF!</definedName>
    <definedName name="dcocxich1.2T">#REF!</definedName>
    <definedName name="dcocxich1.2T_20" localSheetId="11">#REF!</definedName>
    <definedName name="dcocxich1.2T_20" localSheetId="3">#REF!</definedName>
    <definedName name="dcocxich1.2T_20">#REF!</definedName>
    <definedName name="dcocxich1.8T" localSheetId="11">#REF!</definedName>
    <definedName name="dcocxich1.8T" localSheetId="3">#REF!</definedName>
    <definedName name="dcocxich1.8T">#REF!</definedName>
    <definedName name="dcocxich1.8T_20" localSheetId="11">#REF!</definedName>
    <definedName name="dcocxich1.8T_20" localSheetId="3">#REF!</definedName>
    <definedName name="dcocxich1.8T_20">#REF!</definedName>
    <definedName name="Dcol" localSheetId="11">#REF!</definedName>
    <definedName name="Dcol" localSheetId="3">#REF!</definedName>
    <definedName name="Dcol">#REF!</definedName>
    <definedName name="Dcol_28" localSheetId="11">#REF!</definedName>
    <definedName name="Dcol_28" localSheetId="3">#REF!</definedName>
    <definedName name="Dcol_28">#REF!</definedName>
    <definedName name="dcp1_28" localSheetId="11">#REF!</definedName>
    <definedName name="dcp1_28" localSheetId="3">#REF!</definedName>
    <definedName name="dcp1_28">#REF!</definedName>
    <definedName name="dcp2_28" localSheetId="11">#REF!</definedName>
    <definedName name="dcp2_28" localSheetId="3">#REF!</definedName>
    <definedName name="dcp2_28">#REF!</definedName>
    <definedName name="dctc35" localSheetId="11">#REF!</definedName>
    <definedName name="dctc35" localSheetId="3">#REF!</definedName>
    <definedName name="dctc35">#REF!</definedName>
    <definedName name="dctc35_20" localSheetId="11">#REF!</definedName>
    <definedName name="dctc35_20" localSheetId="3">#REF!</definedName>
    <definedName name="dctc35_20">#REF!</definedName>
    <definedName name="dctc35_28" localSheetId="11">#REF!</definedName>
    <definedName name="dctc35_28" localSheetId="3">#REF!</definedName>
    <definedName name="dctc35_28">#REF!</definedName>
    <definedName name="DD">"$#REF!.$#REF!$#REF!:$#REF!$#REF!"</definedName>
    <definedName name="DD_26" localSheetId="11">#REF!</definedName>
    <definedName name="DD_26" localSheetId="3">#REF!</definedName>
    <definedName name="DD_26">#REF!</definedName>
    <definedName name="DD_28" localSheetId="11">#REF!</definedName>
    <definedName name="DD_28" localSheetId="3">#REF!</definedName>
    <definedName name="DD_28">#REF!</definedName>
    <definedName name="DD_3">"$#REF!.$#REF!$#REF!:$#REF!$#REF!"</definedName>
    <definedName name="dd0.5x1" localSheetId="11">#REF!</definedName>
    <definedName name="dd0.5x1" localSheetId="3">#REF!</definedName>
    <definedName name="dd0.5x1">#REF!</definedName>
    <definedName name="dd0.5x1_1" localSheetId="11">#REF!</definedName>
    <definedName name="dd0.5x1_1" localSheetId="3">#REF!</definedName>
    <definedName name="dd0.5x1_1">#REF!</definedName>
    <definedName name="dd0.5x1_2" localSheetId="11">#REF!</definedName>
    <definedName name="dd0.5x1_2" localSheetId="3">#REF!</definedName>
    <definedName name="dd0.5x1_2">#REF!</definedName>
    <definedName name="dd0.5x1_20" localSheetId="11">#REF!</definedName>
    <definedName name="dd0.5x1_20" localSheetId="3">#REF!</definedName>
    <definedName name="dd0.5x1_20">#REF!</definedName>
    <definedName name="dd0.5x1_25" localSheetId="11">#REF!</definedName>
    <definedName name="dd0.5x1_25" localSheetId="3">#REF!</definedName>
    <definedName name="dd0.5x1_25">#REF!</definedName>
    <definedName name="dd0.5x1_28" localSheetId="11">#REF!</definedName>
    <definedName name="dd0.5x1_28" localSheetId="3">#REF!</definedName>
    <definedName name="dd0.5x1_28">#REF!</definedName>
    <definedName name="dd1pnc" localSheetId="11">#REF!</definedName>
    <definedName name="dd1pnc" localSheetId="3">#REF!</definedName>
    <definedName name="dd1pnc">#REF!</definedName>
    <definedName name="dd1pnc_1" localSheetId="11">#REF!</definedName>
    <definedName name="dd1pnc_1" localSheetId="3">#REF!</definedName>
    <definedName name="dd1pnc_1">#REF!</definedName>
    <definedName name="dd1pnc_2" localSheetId="11">#REF!</definedName>
    <definedName name="dd1pnc_2" localSheetId="3">#REF!</definedName>
    <definedName name="dd1pnc_2">#REF!</definedName>
    <definedName name="dd1pnc_20" localSheetId="11">#REF!</definedName>
    <definedName name="dd1pnc_20" localSheetId="3">#REF!</definedName>
    <definedName name="dd1pnc_20">#REF!</definedName>
    <definedName name="dd1pnc_25" localSheetId="11">#REF!</definedName>
    <definedName name="dd1pnc_25" localSheetId="3">#REF!</definedName>
    <definedName name="dd1pnc_25">#REF!</definedName>
    <definedName name="dd1pnc_26" localSheetId="11">#REF!</definedName>
    <definedName name="dd1pnc_26" localSheetId="3">#REF!</definedName>
    <definedName name="dd1pnc_26">#REF!</definedName>
    <definedName name="dd1pnc_28" localSheetId="11">#REF!</definedName>
    <definedName name="dd1pnc_28" localSheetId="3">#REF!</definedName>
    <definedName name="dd1pnc_28">#REF!</definedName>
    <definedName name="dd1pnc_3" localSheetId="11">#REF!</definedName>
    <definedName name="dd1pnc_3" localSheetId="3">#REF!</definedName>
    <definedName name="dd1pnc_3">#REF!</definedName>
    <definedName name="dd1pnc_3_1" localSheetId="11">#REF!</definedName>
    <definedName name="dd1pnc_3_1" localSheetId="3">#REF!</definedName>
    <definedName name="dd1pnc_3_1">#REF!</definedName>
    <definedName name="dd1pnc_3_2" localSheetId="11">#REF!</definedName>
    <definedName name="dd1pnc_3_2" localSheetId="3">#REF!</definedName>
    <definedName name="dd1pnc_3_2">#REF!</definedName>
    <definedName name="dd1pnc_3_20" localSheetId="11">#REF!</definedName>
    <definedName name="dd1pnc_3_20" localSheetId="3">#REF!</definedName>
    <definedName name="dd1pnc_3_20">#REF!</definedName>
    <definedName name="dd1pnc_3_25" localSheetId="11">#REF!</definedName>
    <definedName name="dd1pnc_3_25" localSheetId="3">#REF!</definedName>
    <definedName name="dd1pnc_3_25">#REF!</definedName>
    <definedName name="dd1pvl" localSheetId="11">#REF!</definedName>
    <definedName name="dd1pvl" localSheetId="3">#REF!</definedName>
    <definedName name="dd1pvl">#REF!</definedName>
    <definedName name="dd1pvl_1" localSheetId="11">#REF!</definedName>
    <definedName name="dd1pvl_1" localSheetId="3">#REF!</definedName>
    <definedName name="dd1pvl_1">#REF!</definedName>
    <definedName name="dd1pvl_2" localSheetId="11">#REF!</definedName>
    <definedName name="dd1pvl_2" localSheetId="3">#REF!</definedName>
    <definedName name="dd1pvl_2">#REF!</definedName>
    <definedName name="dd1pvl_20" localSheetId="11">#REF!</definedName>
    <definedName name="dd1pvl_20" localSheetId="3">#REF!</definedName>
    <definedName name="dd1pvl_20">#REF!</definedName>
    <definedName name="dd1pvl_25" localSheetId="11">#REF!</definedName>
    <definedName name="dd1pvl_25" localSheetId="3">#REF!</definedName>
    <definedName name="dd1pvl_25">#REF!</definedName>
    <definedName name="dd1pvl_26" localSheetId="11">#REF!</definedName>
    <definedName name="dd1pvl_26" localSheetId="3">#REF!</definedName>
    <definedName name="dd1pvl_26">#REF!</definedName>
    <definedName name="dd1pvl_28" localSheetId="11">#REF!</definedName>
    <definedName name="dd1pvl_28" localSheetId="3">#REF!</definedName>
    <definedName name="dd1pvl_28">#REF!</definedName>
    <definedName name="dd1pvl_3" localSheetId="11">#REF!</definedName>
    <definedName name="dd1pvl_3" localSheetId="3">#REF!</definedName>
    <definedName name="dd1pvl_3">#REF!</definedName>
    <definedName name="dd1pvl_3_1" localSheetId="11">#REF!</definedName>
    <definedName name="dd1pvl_3_1" localSheetId="3">#REF!</definedName>
    <definedName name="dd1pvl_3_1">#REF!</definedName>
    <definedName name="dd1pvl_3_2" localSheetId="11">#REF!</definedName>
    <definedName name="dd1pvl_3_2" localSheetId="3">#REF!</definedName>
    <definedName name="dd1pvl_3_2">#REF!</definedName>
    <definedName name="dd1pvl_3_20" localSheetId="11">#REF!</definedName>
    <definedName name="dd1pvl_3_20" localSheetId="3">#REF!</definedName>
    <definedName name="dd1pvl_3_20">#REF!</definedName>
    <definedName name="dd1pvl_3_25" localSheetId="11">#REF!</definedName>
    <definedName name="dd1pvl_3_25" localSheetId="3">#REF!</definedName>
    <definedName name="dd1pvl_3_25">#REF!</definedName>
    <definedName name="dd1x2" localSheetId="11">#REF!</definedName>
    <definedName name="dd1x2" localSheetId="3">#REF!</definedName>
    <definedName name="dd1x2">#REF!</definedName>
    <definedName name="dd1x2_1" localSheetId="11">#REF!</definedName>
    <definedName name="dd1x2_1" localSheetId="3">#REF!</definedName>
    <definedName name="dd1x2_1">#REF!</definedName>
    <definedName name="dd1x2_2" localSheetId="11">#REF!</definedName>
    <definedName name="dd1x2_2" localSheetId="3">#REF!</definedName>
    <definedName name="dd1x2_2">#REF!</definedName>
    <definedName name="dd1x2_20" localSheetId="11">#REF!</definedName>
    <definedName name="dd1x2_20" localSheetId="3">#REF!</definedName>
    <definedName name="dd1x2_20">#REF!</definedName>
    <definedName name="dd1x2_25" localSheetId="11">#REF!</definedName>
    <definedName name="dd1x2_25" localSheetId="3">#REF!</definedName>
    <definedName name="dd1x2_25">#REF!</definedName>
    <definedName name="dd1x2_26" localSheetId="11">#REF!</definedName>
    <definedName name="dd1x2_26" localSheetId="3">#REF!</definedName>
    <definedName name="dd1x2_26">#REF!</definedName>
    <definedName name="dd1x2_28" localSheetId="11">#REF!</definedName>
    <definedName name="dd1x2_28" localSheetId="3">#REF!</definedName>
    <definedName name="dd1x2_28">#REF!</definedName>
    <definedName name="dd2x4" localSheetId="11">#REF!</definedName>
    <definedName name="dd2x4" localSheetId="3">#REF!</definedName>
    <definedName name="dd2x4">#REF!</definedName>
    <definedName name="dd2x4_1" localSheetId="11">#REF!</definedName>
    <definedName name="dd2x4_1" localSheetId="3">#REF!</definedName>
    <definedName name="dd2x4_1">#REF!</definedName>
    <definedName name="dd2x4_2" localSheetId="11">#REF!</definedName>
    <definedName name="dd2x4_2" localSheetId="3">#REF!</definedName>
    <definedName name="dd2x4_2">#REF!</definedName>
    <definedName name="dd2x4_20" localSheetId="11">#REF!</definedName>
    <definedName name="dd2x4_20" localSheetId="3">#REF!</definedName>
    <definedName name="dd2x4_20">#REF!</definedName>
    <definedName name="dd2x4_25" localSheetId="11">#REF!</definedName>
    <definedName name="dd2x4_25" localSheetId="3">#REF!</definedName>
    <definedName name="dd2x4_25">#REF!</definedName>
    <definedName name="dd2x4_28" localSheetId="11">#REF!</definedName>
    <definedName name="dd2x4_28" localSheetId="3">#REF!</definedName>
    <definedName name="dd2x4_28">#REF!</definedName>
    <definedName name="dd3pctnc">NA()</definedName>
    <definedName name="dd3pctnc_26" localSheetId="11">#REF!</definedName>
    <definedName name="dd3pctnc_26" localSheetId="3">#REF!</definedName>
    <definedName name="dd3pctnc_26">#REF!</definedName>
    <definedName name="dd3pctnc_28" localSheetId="11">#REF!</definedName>
    <definedName name="dd3pctnc_28" localSheetId="0">#REF!</definedName>
    <definedName name="dd3pctnc_28" localSheetId="3">#REF!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#REF!</definedName>
    <definedName name="dd3pctvl_28" localSheetId="11">#REF!</definedName>
    <definedName name="dd3pctvl_28" localSheetId="3">#REF!</definedName>
    <definedName name="dd3pctvl_28">#REF!</definedName>
    <definedName name="dd3pctvl_3">NA()</definedName>
    <definedName name="dd3plmvl">NA()</definedName>
    <definedName name="dd3plmvl_26" localSheetId="11">#REF!</definedName>
    <definedName name="dd3plmvl_26" localSheetId="3">#REF!</definedName>
    <definedName name="dd3plmvl_26">#REF!</definedName>
    <definedName name="dd3plmvl_28" localSheetId="11">#REF!</definedName>
    <definedName name="dd3plmvl_28" localSheetId="3">#REF!</definedName>
    <definedName name="dd3plmvl_28">#REF!</definedName>
    <definedName name="dd3plmvl_3">NA()</definedName>
    <definedName name="dd3pnc">NA()</definedName>
    <definedName name="dd3pnc_26" localSheetId="11">#REF!</definedName>
    <definedName name="dd3pnc_26" localSheetId="3">#REF!</definedName>
    <definedName name="dd3pnc_26">#REF!</definedName>
    <definedName name="dd3pnc_28" localSheetId="11">#REF!</definedName>
    <definedName name="dd3pnc_28" localSheetId="3">#REF!</definedName>
    <definedName name="dd3pnc_28">#REF!</definedName>
    <definedName name="dd3pnc_3">NA()</definedName>
    <definedName name="dd3pvl">NA()</definedName>
    <definedName name="dd3pvl_26" localSheetId="11">#REF!</definedName>
    <definedName name="dd3pvl_26" localSheetId="3">#REF!</definedName>
    <definedName name="dd3pvl_26">#REF!</definedName>
    <definedName name="dd3pvl_28" localSheetId="11">#REF!</definedName>
    <definedName name="dd3pvl_28" localSheetId="3">#REF!</definedName>
    <definedName name="dd3pvl_28">#REF!</definedName>
    <definedName name="dd3pvl_3">NA()</definedName>
    <definedName name="dd4x6" localSheetId="11">#REF!</definedName>
    <definedName name="dd4x6" localSheetId="3">#REF!</definedName>
    <definedName name="dd4x6">#REF!</definedName>
    <definedName name="DD5M" localSheetId="11">#REF!</definedName>
    <definedName name="DD5M" localSheetId="3">#REF!</definedName>
    <definedName name="DD5M">#REF!</definedName>
    <definedName name="ddamco" localSheetId="11">#REF!</definedName>
    <definedName name="ddamco" localSheetId="3">#REF!</definedName>
    <definedName name="ddamco">#REF!</definedName>
    <definedName name="dday" localSheetId="11">#REF!</definedName>
    <definedName name="dday" localSheetId="3">#REF!</definedName>
    <definedName name="dday">#REF!</definedName>
    <definedName name="DDC3_20" localSheetId="11">#REF!</definedName>
    <definedName name="DDC3_20" localSheetId="3">#REF!</definedName>
    <definedName name="DDC3_20">#REF!</definedName>
    <definedName name="DDC3_28" localSheetId="11">#REF!</definedName>
    <definedName name="DDC3_28" localSheetId="3">#REF!</definedName>
    <definedName name="DDC3_28">#REF!</definedName>
    <definedName name="ddd" localSheetId="11">#REF!</definedName>
    <definedName name="ddd" localSheetId="3">#REF!</definedName>
    <definedName name="ddd">#REF!</definedName>
    <definedName name="ddd_1" localSheetId="11">#REF!</definedName>
    <definedName name="ddd_1" localSheetId="3">#REF!</definedName>
    <definedName name="ddd_1">#REF!</definedName>
    <definedName name="ddd_2" localSheetId="11">#REF!</definedName>
    <definedName name="ddd_2" localSheetId="3">#REF!</definedName>
    <definedName name="ddd_2">#REF!</definedName>
    <definedName name="ddd_20" localSheetId="11">#REF!</definedName>
    <definedName name="ddd_20" localSheetId="3">#REF!</definedName>
    <definedName name="ddd_20">#REF!</definedName>
    <definedName name="ddd_25" localSheetId="11">#REF!</definedName>
    <definedName name="ddd_25" localSheetId="3">#REF!</definedName>
    <definedName name="ddd_25">#REF!</definedName>
    <definedName name="DDD_28" localSheetId="11">#REF!</definedName>
    <definedName name="DDD_28" localSheetId="3">#REF!</definedName>
    <definedName name="DDD_28">#REF!</definedName>
    <definedName name="dddddddd" localSheetId="11">#REF!</definedName>
    <definedName name="dddddddd" localSheetId="3">#REF!</definedName>
    <definedName name="dddddddd">#REF!</definedName>
    <definedName name="dddddddd_1" localSheetId="11">#REF!</definedName>
    <definedName name="dddddddd_1" localSheetId="3">#REF!</definedName>
    <definedName name="dddddddd_1">#REF!</definedName>
    <definedName name="dddddddd_2" localSheetId="11">#REF!</definedName>
    <definedName name="dddddddd_2" localSheetId="3">#REF!</definedName>
    <definedName name="dddddddd_2">#REF!</definedName>
    <definedName name="dddddddd_20" localSheetId="11">#REF!</definedName>
    <definedName name="dddddddd_20" localSheetId="3">#REF!</definedName>
    <definedName name="dddddddd_20">#REF!</definedName>
    <definedName name="dddddddd_25" localSheetId="11">#REF!</definedName>
    <definedName name="dddddddd_25" localSheetId="3">#REF!</definedName>
    <definedName name="dddddddd_25">#REF!</definedName>
    <definedName name="DDDS" localSheetId="11">#REF!</definedName>
    <definedName name="DDDS" localSheetId="3">#REF!</definedName>
    <definedName name="DDDS">#REF!</definedName>
    <definedName name="dden" localSheetId="11">#REF!</definedName>
    <definedName name="dden" localSheetId="3">#REF!</definedName>
    <definedName name="dden">#REF!</definedName>
    <definedName name="ddhnho" localSheetId="11">#REF!</definedName>
    <definedName name="ddhnho" localSheetId="3">#REF!</definedName>
    <definedName name="ddhnho">#REF!</definedName>
    <definedName name="ddhtnc">NA()</definedName>
    <definedName name="ddhtnc_26" localSheetId="11">#REF!</definedName>
    <definedName name="ddhtnc_26" localSheetId="3">#REF!</definedName>
    <definedName name="ddhtnc_26">#REF!</definedName>
    <definedName name="ddhtnc_28" localSheetId="11">#REF!</definedName>
    <definedName name="ddhtnc_28" localSheetId="3">#REF!</definedName>
    <definedName name="ddhtnc_28">#REF!</definedName>
    <definedName name="ddhtnc_3">NA()</definedName>
    <definedName name="ddhto" localSheetId="11">#REF!</definedName>
    <definedName name="ddhto" localSheetId="3">#REF!</definedName>
    <definedName name="ddhto">#REF!</definedName>
    <definedName name="ddhtvl">NA()</definedName>
    <definedName name="ddhtvl_26" localSheetId="11">#REF!</definedName>
    <definedName name="ddhtvl_26" localSheetId="3">#REF!</definedName>
    <definedName name="ddhtvl_26">#REF!</definedName>
    <definedName name="ddhtvl_28" localSheetId="11">#REF!</definedName>
    <definedName name="ddhtvl_28" localSheetId="3">#REF!</definedName>
    <definedName name="ddhtvl_28">#REF!</definedName>
    <definedName name="ddhtvl_3">NA()</definedName>
    <definedName name="ddia" localSheetId="11">#REF!</definedName>
    <definedName name="ddia" localSheetId="3">#REF!</definedName>
    <definedName name="ddia">#REF!</definedName>
    <definedName name="ddien" localSheetId="11">#REF!</definedName>
    <definedName name="ddien" localSheetId="3">#REF!</definedName>
    <definedName name="ddien">#REF!</definedName>
    <definedName name="ddien_1" localSheetId="11">#REF!</definedName>
    <definedName name="ddien_1" localSheetId="3">#REF!</definedName>
    <definedName name="ddien_1">#REF!</definedName>
    <definedName name="ddien_2" localSheetId="11">#REF!</definedName>
    <definedName name="ddien_2" localSheetId="3">#REF!</definedName>
    <definedName name="ddien_2">#REF!</definedName>
    <definedName name="ddien_20" localSheetId="11">#REF!</definedName>
    <definedName name="ddien_20" localSheetId="3">#REF!</definedName>
    <definedName name="ddien_20">#REF!</definedName>
    <definedName name="ddien_25" localSheetId="11">#REF!</definedName>
    <definedName name="ddien_25" localSheetId="3">#REF!</definedName>
    <definedName name="ddien_25">#REF!</definedName>
    <definedName name="ddien_28" localSheetId="11">#REF!</definedName>
    <definedName name="ddien_28" localSheetId="3">#REF!</definedName>
    <definedName name="ddien_28">#REF!</definedName>
    <definedName name="ddinh" localSheetId="11">#REF!</definedName>
    <definedName name="ddinh" localSheetId="3">#REF!</definedName>
    <definedName name="ddinh">#REF!</definedName>
    <definedName name="ddinh_28" localSheetId="11">#REF!</definedName>
    <definedName name="ddinh_28" localSheetId="3">#REF!</definedName>
    <definedName name="ddinh_28">#REF!</definedName>
    <definedName name="DDK" localSheetId="11">#REF!</definedName>
    <definedName name="DDK" localSheetId="3">#REF!</definedName>
    <definedName name="DDK">#REF!</definedName>
    <definedName name="DDK_1" localSheetId="11">#REF!</definedName>
    <definedName name="DDK_1" localSheetId="3">#REF!</definedName>
    <definedName name="DDK_1">#REF!</definedName>
    <definedName name="DDK_2" localSheetId="11">#REF!</definedName>
    <definedName name="DDK_2" localSheetId="3">#REF!</definedName>
    <definedName name="DDK_2">#REF!</definedName>
    <definedName name="DDK_20" localSheetId="11">#REF!</definedName>
    <definedName name="DDK_20" localSheetId="3">#REF!</definedName>
    <definedName name="DDK_20">#REF!</definedName>
    <definedName name="DDK_25" localSheetId="11">#REF!</definedName>
    <definedName name="DDK_25" localSheetId="3">#REF!</definedName>
    <definedName name="DDK_25">#REF!</definedName>
    <definedName name="DDK_26" localSheetId="11">#REF!</definedName>
    <definedName name="DDK_26" localSheetId="3">#REF!</definedName>
    <definedName name="DDK_26">#REF!</definedName>
    <definedName name="DDK_28" localSheetId="11">#REF!</definedName>
    <definedName name="DDK_28" localSheetId="3">#REF!</definedName>
    <definedName name="DDK_28">#REF!</definedName>
    <definedName name="DDM" localSheetId="11">#REF!</definedName>
    <definedName name="DDM" localSheetId="3">#REF!</definedName>
    <definedName name="DDM">#REF!</definedName>
    <definedName name="DDM_20" localSheetId="11">#REF!</definedName>
    <definedName name="DDM_20" localSheetId="3">#REF!</definedName>
    <definedName name="DDM_20">#REF!</definedName>
    <definedName name="DDM_28" localSheetId="11">#REF!</definedName>
    <definedName name="DDM_28" localSheetId="3">#REF!</definedName>
    <definedName name="DDM_28">#REF!</definedName>
    <definedName name="ddn400_26" localSheetId="11">#REF!</definedName>
    <definedName name="ddn400_26" localSheetId="3">#REF!</definedName>
    <definedName name="ddn400_26">#REF!</definedName>
    <definedName name="ddn400_28" localSheetId="11">#REF!</definedName>
    <definedName name="ddn400_28" localSheetId="3">#REF!</definedName>
    <definedName name="ddn400_28">#REF!</definedName>
    <definedName name="ddn400_3">"$#REF!.$F$47"</definedName>
    <definedName name="ddn600_26" localSheetId="11">#REF!</definedName>
    <definedName name="ddn600_26" localSheetId="3">#REF!</definedName>
    <definedName name="ddn600_26">#REF!</definedName>
    <definedName name="ddn600_28" localSheetId="11">#REF!</definedName>
    <definedName name="ddn600_28" localSheetId="3">#REF!</definedName>
    <definedName name="ddn600_28">#REF!</definedName>
    <definedName name="ddn600_3">"$#REF!.$F$33"</definedName>
    <definedName name="DDS" localSheetId="11">#REF!</definedName>
    <definedName name="DDS" localSheetId="3">#REF!</definedName>
    <definedName name="DDS">#REF!</definedName>
    <definedName name="ddt2nc">NA()</definedName>
    <definedName name="ddt2nc_26" localSheetId="11">#REF!</definedName>
    <definedName name="ddt2nc_26" localSheetId="3">#REF!</definedName>
    <definedName name="ddt2nc_26">#REF!</definedName>
    <definedName name="ddt2nc_28" localSheetId="11">#REF!</definedName>
    <definedName name="ddt2nc_28" localSheetId="3">#REF!</definedName>
    <definedName name="ddt2nc_28">#REF!</definedName>
    <definedName name="ddt2nc_3">NA()</definedName>
    <definedName name="ddt2vl">NA()</definedName>
    <definedName name="ddt2vl_26" localSheetId="11">#REF!</definedName>
    <definedName name="ddt2vl_26" localSheetId="3">#REF!</definedName>
    <definedName name="ddt2vl_26">#REF!</definedName>
    <definedName name="ddt2vl_28" localSheetId="11">#REF!</definedName>
    <definedName name="ddt2vl_28" localSheetId="3">#REF!</definedName>
    <definedName name="ddt2vl_28">#REF!</definedName>
    <definedName name="ddt2vl_3">NA()</definedName>
    <definedName name="ddtd3pnc">NA()</definedName>
    <definedName name="ddtd3pnc_26" localSheetId="11">#REF!</definedName>
    <definedName name="ddtd3pnc_26" localSheetId="3">#REF!</definedName>
    <definedName name="ddtd3pnc_26">#REF!</definedName>
    <definedName name="ddtd3pnc_28" localSheetId="11">#REF!</definedName>
    <definedName name="ddtd3pnc_28" localSheetId="3">#REF!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#REF!</definedName>
    <definedName name="ddtt1pnc_28" localSheetId="11">#REF!</definedName>
    <definedName name="ddtt1pnc_28" localSheetId="0">#REF!</definedName>
    <definedName name="ddtt1pnc_28" localSheetId="3">#REF!</definedName>
    <definedName name="ddtt1pnc_28">#REF!</definedName>
    <definedName name="ddtt1pnc_3">NA()</definedName>
    <definedName name="ddtt1pvl">NA()</definedName>
    <definedName name="ddtt1pvl_26" localSheetId="11">#REF!</definedName>
    <definedName name="ddtt1pvl_26" localSheetId="3">#REF!</definedName>
    <definedName name="ddtt1pvl_26">#REF!</definedName>
    <definedName name="ddtt1pvl_28" localSheetId="11">#REF!</definedName>
    <definedName name="ddtt1pvl_28" localSheetId="3">#REF!</definedName>
    <definedName name="ddtt1pvl_28">#REF!</definedName>
    <definedName name="ddtt1pvl_3">NA()</definedName>
    <definedName name="ddtt3pnc">NA()</definedName>
    <definedName name="ddtt3pnc_26" localSheetId="11">#REF!</definedName>
    <definedName name="ddtt3pnc_26" localSheetId="3">#REF!</definedName>
    <definedName name="ddtt3pnc_26">#REF!</definedName>
    <definedName name="ddtt3pnc_28" localSheetId="11">#REF!</definedName>
    <definedName name="ddtt3pnc_28" localSheetId="3">#REF!</definedName>
    <definedName name="ddtt3pnc_28">#REF!</definedName>
    <definedName name="ddtt3pnc_3">NA()</definedName>
    <definedName name="ddtt3pvl">NA()</definedName>
    <definedName name="ddtt3pvl_26" localSheetId="11">#REF!</definedName>
    <definedName name="ddtt3pvl_26" localSheetId="3">#REF!</definedName>
    <definedName name="ddtt3pvl_26">#REF!</definedName>
    <definedName name="ddtt3pvl_28" localSheetId="11">#REF!</definedName>
    <definedName name="ddtt3pvl_28" localSheetId="3">#REF!</definedName>
    <definedName name="ddtt3pvl_28">#REF!</definedName>
    <definedName name="ddtt3pvl_3">NA()</definedName>
    <definedName name="de" localSheetId="11">#REF!</definedName>
    <definedName name="de" localSheetId="3">#REF!</definedName>
    <definedName name="de">#REF!</definedName>
    <definedName name="de_" localSheetId="11">#REF!</definedName>
    <definedName name="de_" localSheetId="3">#REF!</definedName>
    <definedName name="de_">#REF!</definedName>
    <definedName name="de__28" localSheetId="11">#REF!</definedName>
    <definedName name="de__28" localSheetId="3">#REF!</definedName>
    <definedName name="de__28">#REF!</definedName>
    <definedName name="de_20" localSheetId="11">#REF!</definedName>
    <definedName name="de_20" localSheetId="3">#REF!</definedName>
    <definedName name="de_20">#REF!</definedName>
    <definedName name="de_28" localSheetId="11">#REF!</definedName>
    <definedName name="de_28" localSheetId="3">#REF!</definedName>
    <definedName name="de_28">#REF!</definedName>
    <definedName name="deff" localSheetId="11">#REF!</definedName>
    <definedName name="deff" localSheetId="3">#REF!</definedName>
    <definedName name="deff">#REF!</definedName>
    <definedName name="deff_28" localSheetId="11">#REF!</definedName>
    <definedName name="deff_28" localSheetId="3">#REF!</definedName>
    <definedName name="deff_28">#REF!</definedName>
    <definedName name="DEFINENAME" localSheetId="11">#REF!</definedName>
    <definedName name="DEFINENAME" localSheetId="3">#REF!</definedName>
    <definedName name="DEFINENAME">#REF!</definedName>
    <definedName name="Deflator" localSheetId="11">#REF!</definedName>
    <definedName name="Deflator" localSheetId="3">#REF!</definedName>
    <definedName name="Deflator">#REF!</definedName>
    <definedName name="deg" localSheetId="11">#REF!</definedName>
    <definedName name="deg" localSheetId="3">#REF!</definedName>
    <definedName name="deg">#REF!</definedName>
    <definedName name="deg_20" localSheetId="11">#REF!</definedName>
    <definedName name="deg_20" localSheetId="3">#REF!</definedName>
    <definedName name="deg_20">#REF!</definedName>
    <definedName name="deg_28" localSheetId="11">#REF!</definedName>
    <definedName name="deg_28" localSheetId="3">#REF!</definedName>
    <definedName name="deg_28">#REF!</definedName>
    <definedName name="Delta" localSheetId="11">#REF!</definedName>
    <definedName name="Delta" localSheetId="3">#REF!</definedName>
    <definedName name="Delta">#REF!</definedName>
    <definedName name="Delta_20" localSheetId="11">#REF!</definedName>
    <definedName name="Delta_20" localSheetId="3">#REF!</definedName>
    <definedName name="Delta_20">#REF!</definedName>
    <definedName name="Delta_28" localSheetId="11">#REF!</definedName>
    <definedName name="Delta_28" localSheetId="3">#REF!</definedName>
    <definedName name="Delta_28">#REF!</definedName>
    <definedName name="den_bu" localSheetId="11">#REF!</definedName>
    <definedName name="den_bu" localSheetId="3">#REF!</definedName>
    <definedName name="den_bu">#REF!</definedName>
    <definedName name="den_bu_20" localSheetId="11">#REF!</definedName>
    <definedName name="den_bu_20" localSheetId="3">#REF!</definedName>
    <definedName name="den_bu_20">#REF!</definedName>
    <definedName name="denbu">"$#REF!.$A$2:$G$30"</definedName>
    <definedName name="denbu_26" localSheetId="11">#REF!</definedName>
    <definedName name="denbu_26" localSheetId="3">#REF!</definedName>
    <definedName name="denbu_26">#REF!</definedName>
    <definedName name="denbu_28" localSheetId="11">#REF!</definedName>
    <definedName name="denbu_28" localSheetId="3">#REF!</definedName>
    <definedName name="denbu_28">#REF!</definedName>
    <definedName name="denbu_3">"$#REF!.$A$2:$G$30"</definedName>
    <definedName name="deo1_20" localSheetId="11">#REF!</definedName>
    <definedName name="deo1_20" localSheetId="3">#REF!</definedName>
    <definedName name="deo1_20">#REF!</definedName>
    <definedName name="deo10_20" localSheetId="11">#REF!</definedName>
    <definedName name="deo10_20" localSheetId="3">#REF!</definedName>
    <definedName name="deo10_20">#REF!</definedName>
    <definedName name="deo2_20" localSheetId="11">#REF!</definedName>
    <definedName name="deo2_20" localSheetId="3">#REF!</definedName>
    <definedName name="deo2_20">#REF!</definedName>
    <definedName name="deo3_20" localSheetId="11">#REF!</definedName>
    <definedName name="deo3_20" localSheetId="3">#REF!</definedName>
    <definedName name="deo3_20">#REF!</definedName>
    <definedName name="deo4_20" localSheetId="11">#REF!</definedName>
    <definedName name="deo4_20" localSheetId="3">#REF!</definedName>
    <definedName name="deo4_20">#REF!</definedName>
    <definedName name="deo5_20" localSheetId="11">#REF!</definedName>
    <definedName name="deo5_20" localSheetId="3">#REF!</definedName>
    <definedName name="deo5_20">#REF!</definedName>
    <definedName name="deo6_20" localSheetId="11">#REF!</definedName>
    <definedName name="deo6_20" localSheetId="3">#REF!</definedName>
    <definedName name="deo6_20">#REF!</definedName>
    <definedName name="deo7_20" localSheetId="11">#REF!</definedName>
    <definedName name="deo7_20" localSheetId="3">#REF!</definedName>
    <definedName name="deo7_20">#REF!</definedName>
    <definedName name="deo8_20" localSheetId="11">#REF!</definedName>
    <definedName name="deo8_20" localSheetId="3">#REF!</definedName>
    <definedName name="deo8_20">#REF!</definedName>
    <definedName name="deo9_20" localSheetId="11">#REF!</definedName>
    <definedName name="deo9_20" localSheetId="3">#REF!</definedName>
    <definedName name="deo9_20">#REF!</definedName>
    <definedName name="det" localSheetId="11">#REF!</definedName>
    <definedName name="det" localSheetId="3">#REF!</definedName>
    <definedName name="det">#REF!</definedName>
    <definedName name="det_28" localSheetId="11">#REF!</definedName>
    <definedName name="det_28" localSheetId="3">#REF!</definedName>
    <definedName name="det_28">#REF!</definedName>
    <definedName name="Det32x3">"$#REF!.$#REF!$#REF!"</definedName>
    <definedName name="Det32x3_26" localSheetId="11">#REF!</definedName>
    <definedName name="Det32x3_26" localSheetId="3">#REF!</definedName>
    <definedName name="Det32x3_26">#REF!</definedName>
    <definedName name="Det32x3_28" localSheetId="11">#REF!</definedName>
    <definedName name="Det32x3_28" localSheetId="3">#REF!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#REF!</definedName>
    <definedName name="Det35x3_28" localSheetId="11">#REF!</definedName>
    <definedName name="Det35x3_28" localSheetId="3">#REF!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#REF!</definedName>
    <definedName name="Det40x4_28" localSheetId="11">#REF!</definedName>
    <definedName name="Det40x4_28" localSheetId="3">#REF!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#REF!</definedName>
    <definedName name="Det50x5_28" localSheetId="11">#REF!</definedName>
    <definedName name="Det50x5_28" localSheetId="3">#REF!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#REF!</definedName>
    <definedName name="Det63x6_28" localSheetId="11">#REF!</definedName>
    <definedName name="Det63x6_28" localSheetId="3">#REF!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#REF!</definedName>
    <definedName name="Det75x6_28" localSheetId="11">#REF!</definedName>
    <definedName name="Det75x6_28" localSheetId="3">#REF!</definedName>
    <definedName name="Det75x6_28">#REF!</definedName>
    <definedName name="Det75x6_3">"$#REF!.$#REF!$#REF!"</definedName>
    <definedName name="df" localSheetId="11">#REF!</definedName>
    <definedName name="df" localSheetId="3">#REF!</definedName>
    <definedName name="df">#REF!</definedName>
    <definedName name="df_" localSheetId="11">#REF!</definedName>
    <definedName name="df_" localSheetId="3">#REF!</definedName>
    <definedName name="df_">#REF!</definedName>
    <definedName name="df__28" localSheetId="11">#REF!</definedName>
    <definedName name="df__28" localSheetId="3">#REF!</definedName>
    <definedName name="df__28">#REF!</definedName>
    <definedName name="df_20" localSheetId="11">#REF!</definedName>
    <definedName name="df_20" localSheetId="3">#REF!</definedName>
    <definedName name="df_20">#REF!</definedName>
    <definedName name="df_28" localSheetId="11">#REF!</definedName>
    <definedName name="df_28" localSheetId="3">#REF!</definedName>
    <definedName name="df_28">#REF!</definedName>
    <definedName name="DF_e" localSheetId="11">#REF!</definedName>
    <definedName name="DF_e" localSheetId="3">#REF!</definedName>
    <definedName name="DF_e">#REF!</definedName>
    <definedName name="DF_e_28" localSheetId="11">#REF!</definedName>
    <definedName name="DF_e_28" localSheetId="3">#REF!</definedName>
    <definedName name="DF_e_28">#REF!</definedName>
    <definedName name="DF_i" localSheetId="11">#REF!</definedName>
    <definedName name="DF_i" localSheetId="3">#REF!</definedName>
    <definedName name="DF_i">#REF!</definedName>
    <definedName name="DF_i_28" localSheetId="11">#REF!</definedName>
    <definedName name="DF_i_28" localSheetId="3">#REF!</definedName>
    <definedName name="DF_i_28">#REF!</definedName>
    <definedName name="DF_ve" localSheetId="11">#REF!</definedName>
    <definedName name="DF_ve" localSheetId="3">#REF!</definedName>
    <definedName name="DF_ve">#REF!</definedName>
    <definedName name="DF_ve_28" localSheetId="11">#REF!</definedName>
    <definedName name="DF_ve_28" localSheetId="3">#REF!</definedName>
    <definedName name="DF_ve_28">#REF!</definedName>
    <definedName name="DF_vi" localSheetId="11">#REF!</definedName>
    <definedName name="DF_vi" localSheetId="3">#REF!</definedName>
    <definedName name="DF_vi">#REF!</definedName>
    <definedName name="DF_vi_28" localSheetId="11">#REF!</definedName>
    <definedName name="DF_vi_28" localSheetId="3">#REF!</definedName>
    <definedName name="DF_vi_28">#REF!</definedName>
    <definedName name="dfas" localSheetId="11">#REF!</definedName>
    <definedName name="dfas" localSheetId="3">#REF!</definedName>
    <definedName name="dfas">#REF!</definedName>
    <definedName name="dfas_28" localSheetId="11">#REF!</definedName>
    <definedName name="dfas_28" localSheetId="3">#REF!</definedName>
    <definedName name="dfas_28">#REF!</definedName>
    <definedName name="dfcr" localSheetId="11">#REF!</definedName>
    <definedName name="dfcr" localSheetId="3">#REF!</definedName>
    <definedName name="dfcr">#REF!</definedName>
    <definedName name="dfcr_28" localSheetId="11">#REF!</definedName>
    <definedName name="dfcr_28" localSheetId="3">#REF!</definedName>
    <definedName name="dfcr_28">#REF!</definedName>
    <definedName name="dfcrs" localSheetId="11">#REF!</definedName>
    <definedName name="dfcrs" localSheetId="3">#REF!</definedName>
    <definedName name="dfcrs">#REF!</definedName>
    <definedName name="dfcrs_28" localSheetId="11">#REF!</definedName>
    <definedName name="dfcrs_28" localSheetId="3">#REF!</definedName>
    <definedName name="dfcrs_28">#REF!</definedName>
    <definedName name="dfes" localSheetId="11">#REF!</definedName>
    <definedName name="dfes" localSheetId="3">#REF!</definedName>
    <definedName name="dfes">#REF!</definedName>
    <definedName name="dfes_28" localSheetId="11">#REF!</definedName>
    <definedName name="dfes_28" localSheetId="3">#REF!</definedName>
    <definedName name="dfes_28">#REF!</definedName>
    <definedName name="dffr" localSheetId="11">#REF!</definedName>
    <definedName name="dffr" localSheetId="3">#REF!</definedName>
    <definedName name="dffr">#REF!</definedName>
    <definedName name="dffr_28" localSheetId="11">#REF!</definedName>
    <definedName name="dffr_28" localSheetId="3">#REF!</definedName>
    <definedName name="dffr_28">#REF!</definedName>
    <definedName name="dfpf" localSheetId="11">#REF!</definedName>
    <definedName name="dfpf" localSheetId="3">#REF!</definedName>
    <definedName name="dfpf">#REF!</definedName>
    <definedName name="dfpf_28" localSheetId="11">#REF!</definedName>
    <definedName name="dfpf_28" localSheetId="3">#REF!</definedName>
    <definedName name="dfpf_28">#REF!</definedName>
    <definedName name="dfs" localSheetId="11">#REF!</definedName>
    <definedName name="dfs" localSheetId="3">#REF!</definedName>
    <definedName name="dfs">#REF!</definedName>
    <definedName name="dfs_28" localSheetId="11">#REF!</definedName>
    <definedName name="dfs_28" localSheetId="3">#REF!</definedName>
    <definedName name="dfs_28">#REF!</definedName>
    <definedName name="dfsh" localSheetId="11">#REF!</definedName>
    <definedName name="dfsh" localSheetId="3">#REF!</definedName>
    <definedName name="dfsh">#REF!</definedName>
    <definedName name="dfsh_28" localSheetId="11">#REF!</definedName>
    <definedName name="dfsh_28" localSheetId="3">#REF!</definedName>
    <definedName name="dfsh_28">#REF!</definedName>
    <definedName name="DFv" localSheetId="11">#REF!</definedName>
    <definedName name="DFv" localSheetId="3">#REF!</definedName>
    <definedName name="DFv">#REF!</definedName>
    <definedName name="DFv_28" localSheetId="11">#REF!</definedName>
    <definedName name="DFv_28" localSheetId="3">#REF!</definedName>
    <definedName name="DFv_28">#REF!</definedName>
    <definedName name="DG" localSheetId="11">#REF!</definedName>
    <definedName name="DG" localSheetId="3">#REF!</definedName>
    <definedName name="DG">#REF!</definedName>
    <definedName name="dg_5cau" localSheetId="11">#REF!</definedName>
    <definedName name="dg_5cau" localSheetId="3">#REF!</definedName>
    <definedName name="dg_5cau">#REF!</definedName>
    <definedName name="dg_5cau_20" localSheetId="11">#REF!</definedName>
    <definedName name="dg_5cau_20" localSheetId="3">#REF!</definedName>
    <definedName name="dg_5cau_20">#REF!</definedName>
    <definedName name="dg_5cau_28" localSheetId="11">#REF!</definedName>
    <definedName name="dg_5cau_28" localSheetId="3">#REF!</definedName>
    <definedName name="dg_5cau_28">#REF!</definedName>
    <definedName name="DG_M_C_X" localSheetId="11">#REF!</definedName>
    <definedName name="DG_M_C_X" localSheetId="3">#REF!</definedName>
    <definedName name="DG_M_C_X">#REF!</definedName>
    <definedName name="DG_M_C_X_20" localSheetId="11">#REF!</definedName>
    <definedName name="DG_M_C_X_20" localSheetId="3">#REF!</definedName>
    <definedName name="DG_M_C_X_20">#REF!</definedName>
    <definedName name="DG_M_C_X_28" localSheetId="11">#REF!</definedName>
    <definedName name="DG_M_C_X_28" localSheetId="3">#REF!</definedName>
    <definedName name="DG_M_C_X_28">#REF!</definedName>
    <definedName name="DG1M3BETONG" localSheetId="11">#REF!</definedName>
    <definedName name="DG1M3BETONG" localSheetId="3">#REF!</definedName>
    <definedName name="DG1M3BETONG">#REF!</definedName>
    <definedName name="DG1M3BETONG_20" localSheetId="11">#REF!</definedName>
    <definedName name="DG1M3BETONG_20" localSheetId="3">#REF!</definedName>
    <definedName name="DG1M3BETONG_20">#REF!</definedName>
    <definedName name="DG1M3BETONG_28" localSheetId="11">#REF!</definedName>
    <definedName name="DG1M3BETONG_28" localSheetId="3">#REF!</definedName>
    <definedName name="DG1M3BETONG_28">#REF!</definedName>
    <definedName name="dgbdII" localSheetId="11">#REF!</definedName>
    <definedName name="dgbdII" localSheetId="3">#REF!</definedName>
    <definedName name="dgbdII">#REF!</definedName>
    <definedName name="dgc" localSheetId="11">#REF!</definedName>
    <definedName name="dgc" localSheetId="3">#REF!</definedName>
    <definedName name="dgc">#REF!</definedName>
    <definedName name="dgc_20" localSheetId="11">#REF!</definedName>
    <definedName name="dgc_20" localSheetId="3">#REF!</definedName>
    <definedName name="dgc_20">#REF!</definedName>
    <definedName name="dgc_28" localSheetId="11">#REF!</definedName>
    <definedName name="dgc_28" localSheetId="3">#REF!</definedName>
    <definedName name="dgc_28">#REF!</definedName>
    <definedName name="DGCocKhoanNhoi" localSheetId="11">#REF!</definedName>
    <definedName name="DGCocKhoanNhoi" localSheetId="3">#REF!</definedName>
    <definedName name="DGCocKhoanNhoi">#REF!</definedName>
    <definedName name="DGCocOng_D1M" localSheetId="11">#REF!</definedName>
    <definedName name="DGCocOng_D1M" localSheetId="3">#REF!</definedName>
    <definedName name="DGCocOng_D1M">#REF!</definedName>
    <definedName name="dgct" localSheetId="11">#REF!</definedName>
    <definedName name="dgct" localSheetId="3">#REF!</definedName>
    <definedName name="dgct">#REF!</definedName>
    <definedName name="DGCT_L.SON1" localSheetId="11">#REF!</definedName>
    <definedName name="DGCT_L.SON1" localSheetId="3">#REF!</definedName>
    <definedName name="DGCT_L.SON1">#REF!</definedName>
    <definedName name="DGCT_T.Quy_P.Thuy_Q" localSheetId="11">#REF!</definedName>
    <definedName name="DGCT_T.Quy_P.Thuy_Q" localSheetId="3">#REF!</definedName>
    <definedName name="DGCT_T.Quy_P.Thuy_Q">#REF!</definedName>
    <definedName name="DGCT_TRAUQUYPHUTHUY_HN" localSheetId="11">#REF!</definedName>
    <definedName name="DGCT_TRAUQUYPHUTHUY_HN" localSheetId="3">#REF!</definedName>
    <definedName name="DGCT_TRAUQUYPHUTHUY_HN">#REF!</definedName>
    <definedName name="DGCTDam33" localSheetId="11">#REF!</definedName>
    <definedName name="DGCTDam33" localSheetId="3">#REF!</definedName>
    <definedName name="DGCTDam33">#REF!</definedName>
    <definedName name="DGCTdamKhungT" localSheetId="11">#REF!</definedName>
    <definedName name="DGCTdamKhungT" localSheetId="3">#REF!</definedName>
    <definedName name="DGCTdamKhungT">#REF!</definedName>
    <definedName name="DGCTI592" localSheetId="11">#REF!</definedName>
    <definedName name="DGCTI592" localSheetId="3">#REF!</definedName>
    <definedName name="DGCTI592">#REF!</definedName>
    <definedName name="DGCTI592_28" localSheetId="11">#REF!</definedName>
    <definedName name="DGCTI592_28" localSheetId="3">#REF!</definedName>
    <definedName name="DGCTI592_28">#REF!</definedName>
    <definedName name="DGCTMatCauLanCan" localSheetId="11">#REF!</definedName>
    <definedName name="DGCTMatCauLanCan" localSheetId="3">#REF!</definedName>
    <definedName name="DGCTMatCauLanCan">#REF!</definedName>
    <definedName name="DGCTPhanDuoi" localSheetId="11">#REF!</definedName>
    <definedName name="DGCTPhanDuoi" localSheetId="3">#REF!</definedName>
    <definedName name="DGCTPhanDuoi">#REF!</definedName>
    <definedName name="dgd" localSheetId="11">#REF!</definedName>
    <definedName name="dgd" localSheetId="3">#REF!</definedName>
    <definedName name="dgd">#REF!</definedName>
    <definedName name="dgd_20" localSheetId="11">#REF!</definedName>
    <definedName name="dgd_20" localSheetId="3">#REF!</definedName>
    <definedName name="dgd_20">#REF!</definedName>
    <definedName name="dgd_28" localSheetId="11">#REF!</definedName>
    <definedName name="dgd_28" localSheetId="3">#REF!</definedName>
    <definedName name="dgd_28">#REF!</definedName>
    <definedName name="dgdz" localSheetId="11">#REF!</definedName>
    <definedName name="dgdz" localSheetId="3">#REF!</definedName>
    <definedName name="dgdz">#REF!</definedName>
    <definedName name="DGIA" localSheetId="11">#REF!</definedName>
    <definedName name="DGIA" localSheetId="3">#REF!</definedName>
    <definedName name="DGIA">#REF!</definedName>
    <definedName name="DGIA_28" localSheetId="11">#REF!</definedName>
    <definedName name="DGIA_28" localSheetId="3">#REF!</definedName>
    <definedName name="DGIA_28">#REF!</definedName>
    <definedName name="DGIA2" localSheetId="11">#REF!</definedName>
    <definedName name="DGIA2" localSheetId="3">#REF!</definedName>
    <definedName name="DGIA2">#REF!</definedName>
    <definedName name="DGIA2_20" localSheetId="11">#REF!</definedName>
    <definedName name="DGIA2_20" localSheetId="3">#REF!</definedName>
    <definedName name="DGIA2_20">#REF!</definedName>
    <definedName name="DGIA2_28" localSheetId="11">#REF!</definedName>
    <definedName name="DGIA2_28" localSheetId="3">#REF!</definedName>
    <definedName name="DGIA2_28">#REF!</definedName>
    <definedName name="DGiaT" localSheetId="11">#REF!</definedName>
    <definedName name="DGiaT" localSheetId="3">#REF!</definedName>
    <definedName name="DGiaT">#REF!</definedName>
    <definedName name="DGiaTN" localSheetId="11">#REF!</definedName>
    <definedName name="DGiaTN" localSheetId="3">#REF!</definedName>
    <definedName name="DGiaTN">#REF!</definedName>
    <definedName name="DGM" localSheetId="11">#REF!</definedName>
    <definedName name="DGM" localSheetId="3">#REF!</definedName>
    <definedName name="DGM">#REF!</definedName>
    <definedName name="DGM_1" localSheetId="11">#REF!</definedName>
    <definedName name="DGM_1" localSheetId="3">#REF!</definedName>
    <definedName name="DGM_1">#REF!</definedName>
    <definedName name="DGM_2" localSheetId="11">#REF!</definedName>
    <definedName name="DGM_2" localSheetId="3">#REF!</definedName>
    <definedName name="DGM_2">#REF!</definedName>
    <definedName name="DGM_20" localSheetId="11">#REF!</definedName>
    <definedName name="DGM_20" localSheetId="3">#REF!</definedName>
    <definedName name="DGM_20">#REF!</definedName>
    <definedName name="DGM_25" localSheetId="11">#REF!</definedName>
    <definedName name="DGM_25" localSheetId="3">#REF!</definedName>
    <definedName name="DGM_25">#REF!</definedName>
    <definedName name="DGM_26" localSheetId="11">#REF!</definedName>
    <definedName name="DGM_26" localSheetId="3">#REF!</definedName>
    <definedName name="DGM_26">#REF!</definedName>
    <definedName name="DGM_28" localSheetId="11">#REF!</definedName>
    <definedName name="DGM_28" localSheetId="3">#REF!</definedName>
    <definedName name="DGM_28">#REF!</definedName>
    <definedName name="DGM_3" localSheetId="11">#REF!</definedName>
    <definedName name="DGM_3" localSheetId="3">#REF!</definedName>
    <definedName name="DGM_3">#REF!</definedName>
    <definedName name="DGM_3_1" localSheetId="11">#REF!</definedName>
    <definedName name="DGM_3_1" localSheetId="3">#REF!</definedName>
    <definedName name="DGM_3_1">#REF!</definedName>
    <definedName name="DGM_3_2" localSheetId="11">#REF!</definedName>
    <definedName name="DGM_3_2" localSheetId="3">#REF!</definedName>
    <definedName name="DGM_3_2">#REF!</definedName>
    <definedName name="DGM_3_20" localSheetId="11">#REF!</definedName>
    <definedName name="DGM_3_20" localSheetId="3">#REF!</definedName>
    <definedName name="DGM_3_20">#REF!</definedName>
    <definedName name="DGM_3_25" localSheetId="11">#REF!</definedName>
    <definedName name="DGM_3_25" localSheetId="3">#REF!</definedName>
    <definedName name="DGM_3_25">#REF!</definedName>
    <definedName name="dgnc">"$#REF!.$A$255:$G$420"</definedName>
    <definedName name="dgnc_26" localSheetId="11">#REF!</definedName>
    <definedName name="dgnc_26" localSheetId="3">#REF!</definedName>
    <definedName name="dgnc_26">#REF!</definedName>
    <definedName name="dgnc_28" localSheetId="11">#REF!</definedName>
    <definedName name="dgnc_28" localSheetId="3">#REF!</definedName>
    <definedName name="dgnc_28">#REF!</definedName>
    <definedName name="dgnc_3">"$#REF!.$A$255:$G$420"</definedName>
    <definedName name="DGNCTT" localSheetId="11">#REF!</definedName>
    <definedName name="DGNCTT" localSheetId="3">#REF!</definedName>
    <definedName name="DGNCTT">#REF!</definedName>
    <definedName name="dgqndn" localSheetId="11">#REF!</definedName>
    <definedName name="dgqndn" localSheetId="3">#REF!</definedName>
    <definedName name="dgqndn">#REF!</definedName>
    <definedName name="dgt100_26" localSheetId="11">#REF!</definedName>
    <definedName name="dgt100_26" localSheetId="3">#REF!</definedName>
    <definedName name="dgt100_26">#REF!</definedName>
    <definedName name="dgt100_28" localSheetId="11">#REF!</definedName>
    <definedName name="dgt100_28" localSheetId="3">#REF!</definedName>
    <definedName name="dgt100_28">#REF!</definedName>
    <definedName name="dgt100_3">NA()</definedName>
    <definedName name="DGTH">NA()</definedName>
    <definedName name="DGTH_26" localSheetId="11">#REF!</definedName>
    <definedName name="DGTH_26" localSheetId="3">#REF!</definedName>
    <definedName name="DGTH_26">#REF!</definedName>
    <definedName name="DGTH_28" localSheetId="11">#REF!</definedName>
    <definedName name="DGTH_28" localSheetId="3">#REF!</definedName>
    <definedName name="DGTH_28">#REF!</definedName>
    <definedName name="DGTH_3">NA()</definedName>
    <definedName name="DGTH1" localSheetId="11">#REF!</definedName>
    <definedName name="DGTH1" localSheetId="3">#REF!</definedName>
    <definedName name="DGTH1">#REF!</definedName>
    <definedName name="DGTH1_1" localSheetId="11">#REF!</definedName>
    <definedName name="DGTH1_1" localSheetId="3">#REF!</definedName>
    <definedName name="DGTH1_1">#REF!</definedName>
    <definedName name="DGTH1_2" localSheetId="11">#REF!</definedName>
    <definedName name="DGTH1_2" localSheetId="3">#REF!</definedName>
    <definedName name="DGTH1_2">#REF!</definedName>
    <definedName name="DGTH1_20" localSheetId="11">#REF!</definedName>
    <definedName name="DGTH1_20" localSheetId="3">#REF!</definedName>
    <definedName name="DGTH1_20">#REF!</definedName>
    <definedName name="DGTH1_25" localSheetId="11">#REF!</definedName>
    <definedName name="DGTH1_25" localSheetId="3">#REF!</definedName>
    <definedName name="DGTH1_25">#REF!</definedName>
    <definedName name="DGTH1_26" localSheetId="11">#REF!</definedName>
    <definedName name="DGTH1_26" localSheetId="3">#REF!</definedName>
    <definedName name="DGTH1_26">#REF!</definedName>
    <definedName name="DGTH1_28" localSheetId="11">#REF!</definedName>
    <definedName name="DGTH1_28" localSheetId="3">#REF!</definedName>
    <definedName name="DGTH1_28">#REF!</definedName>
    <definedName name="DGTH1_3" localSheetId="11">#REF!</definedName>
    <definedName name="DGTH1_3" localSheetId="3">#REF!</definedName>
    <definedName name="DGTH1_3">#REF!</definedName>
    <definedName name="DGTH1_3_1" localSheetId="11">#REF!</definedName>
    <definedName name="DGTH1_3_1" localSheetId="3">#REF!</definedName>
    <definedName name="DGTH1_3_1">#REF!</definedName>
    <definedName name="DGTH1_3_2" localSheetId="11">#REF!</definedName>
    <definedName name="DGTH1_3_2" localSheetId="3">#REF!</definedName>
    <definedName name="DGTH1_3_2">#REF!</definedName>
    <definedName name="DGTH1_3_20" localSheetId="11">#REF!</definedName>
    <definedName name="DGTH1_3_20" localSheetId="3">#REF!</definedName>
    <definedName name="DGTH1_3_20">#REF!</definedName>
    <definedName name="DGTH1_3_25" localSheetId="11">#REF!</definedName>
    <definedName name="DGTH1_3_25" localSheetId="3">#REF!</definedName>
    <definedName name="DGTH1_3_25">#REF!</definedName>
    <definedName name="dgth2" localSheetId="11">#REF!</definedName>
    <definedName name="dgth2" localSheetId="3">#REF!</definedName>
    <definedName name="dgth2">#REF!</definedName>
    <definedName name="dgth2_1" localSheetId="11">#REF!</definedName>
    <definedName name="dgth2_1" localSheetId="3">#REF!</definedName>
    <definedName name="dgth2_1">#REF!</definedName>
    <definedName name="dgth2_2" localSheetId="11">#REF!</definedName>
    <definedName name="dgth2_2" localSheetId="3">#REF!</definedName>
    <definedName name="dgth2_2">#REF!</definedName>
    <definedName name="dgth2_20" localSheetId="11">#REF!</definedName>
    <definedName name="dgth2_20" localSheetId="3">#REF!</definedName>
    <definedName name="dgth2_20">#REF!</definedName>
    <definedName name="dgth2_25" localSheetId="11">#REF!</definedName>
    <definedName name="dgth2_25" localSheetId="3">#REF!</definedName>
    <definedName name="dgth2_25">#REF!</definedName>
    <definedName name="dgth2_26" localSheetId="11">#REF!</definedName>
    <definedName name="dgth2_26" localSheetId="3">#REF!</definedName>
    <definedName name="dgth2_26">#REF!</definedName>
    <definedName name="dgth2_28" localSheetId="11">#REF!</definedName>
    <definedName name="dgth2_28" localSheetId="3">#REF!</definedName>
    <definedName name="dgth2_28">#REF!</definedName>
    <definedName name="dgth2_3" localSheetId="11">#REF!</definedName>
    <definedName name="dgth2_3" localSheetId="3">#REF!</definedName>
    <definedName name="dgth2_3">#REF!</definedName>
    <definedName name="dgth2_3_1" localSheetId="11">#REF!</definedName>
    <definedName name="dgth2_3_1" localSheetId="3">#REF!</definedName>
    <definedName name="dgth2_3_1">#REF!</definedName>
    <definedName name="dgth2_3_2" localSheetId="11">#REF!</definedName>
    <definedName name="dgth2_3_2" localSheetId="3">#REF!</definedName>
    <definedName name="dgth2_3_2">#REF!</definedName>
    <definedName name="dgth2_3_20" localSheetId="11">#REF!</definedName>
    <definedName name="dgth2_3_20" localSheetId="3">#REF!</definedName>
    <definedName name="dgth2_3_20">#REF!</definedName>
    <definedName name="dgth2_3_25" localSheetId="11">#REF!</definedName>
    <definedName name="dgth2_3_25" localSheetId="3">#REF!</definedName>
    <definedName name="dgth2_3_25">#REF!</definedName>
    <definedName name="DGTHCT" localSheetId="11">#REF!</definedName>
    <definedName name="DGTHCT" localSheetId="3">#REF!</definedName>
    <definedName name="DGTHCT">#REF!</definedName>
    <definedName name="DGTHCT_28" localSheetId="11">#REF!</definedName>
    <definedName name="DGTHCT_28" localSheetId="3">#REF!</definedName>
    <definedName name="DGTHCT_28">#REF!</definedName>
    <definedName name="DGTHDZ0_4" localSheetId="11">#REF!</definedName>
    <definedName name="DGTHDZ0_4" localSheetId="3">#REF!</definedName>
    <definedName name="DGTHDZ0_4">#REF!</definedName>
    <definedName name="DGTHDZ0_4_28" localSheetId="11">#REF!</definedName>
    <definedName name="DGTHDZ0_4_28" localSheetId="3">#REF!</definedName>
    <definedName name="DGTHDZ0_4_28">#REF!</definedName>
    <definedName name="DGTHDZ35" localSheetId="11">#REF!</definedName>
    <definedName name="DGTHDZ35" localSheetId="3">#REF!</definedName>
    <definedName name="DGTHDZ35">#REF!</definedName>
    <definedName name="DGTHDZ35_28" localSheetId="11">#REF!</definedName>
    <definedName name="DGTHDZ35_28" localSheetId="3">#REF!</definedName>
    <definedName name="DGTHDZ35_28">#REF!</definedName>
    <definedName name="DGTHTBA" localSheetId="11">#REF!</definedName>
    <definedName name="DGTHTBA" localSheetId="3">#REF!</definedName>
    <definedName name="DGTHTBA">#REF!</definedName>
    <definedName name="DGTHTBA_28" localSheetId="11">#REF!</definedName>
    <definedName name="DGTHTBA_28" localSheetId="3">#REF!</definedName>
    <definedName name="DGTHTBA_28">#REF!</definedName>
    <definedName name="DGTHTH" localSheetId="11">#REF!</definedName>
    <definedName name="DGTHTH" localSheetId="3">#REF!</definedName>
    <definedName name="DGTHTH">#REF!</definedName>
    <definedName name="DGTHTH_28" localSheetId="11">#REF!</definedName>
    <definedName name="DGTHTH_28" localSheetId="3">#REF!</definedName>
    <definedName name="DGTHTH_28">#REF!</definedName>
    <definedName name="DGTN" localSheetId="11">#REF!</definedName>
    <definedName name="DGTN" localSheetId="3">#REF!</definedName>
    <definedName name="DGTN">#REF!</definedName>
    <definedName name="DGTR" localSheetId="11">#REF!</definedName>
    <definedName name="DGTR" localSheetId="3">#REF!</definedName>
    <definedName name="DGTR">#REF!</definedName>
    <definedName name="DGTR_1" localSheetId="11">#REF!</definedName>
    <definedName name="DGTR_1" localSheetId="3">#REF!</definedName>
    <definedName name="DGTR_1">#REF!</definedName>
    <definedName name="DGTR_2" localSheetId="11">#REF!</definedName>
    <definedName name="DGTR_2" localSheetId="3">#REF!</definedName>
    <definedName name="DGTR_2">#REF!</definedName>
    <definedName name="DGTR_20" localSheetId="11">#REF!</definedName>
    <definedName name="DGTR_20" localSheetId="3">#REF!</definedName>
    <definedName name="DGTR_20">#REF!</definedName>
    <definedName name="DGTR_25" localSheetId="11">#REF!</definedName>
    <definedName name="DGTR_25" localSheetId="3">#REF!</definedName>
    <definedName name="DGTR_25">#REF!</definedName>
    <definedName name="DGTR_26" localSheetId="11">#REF!</definedName>
    <definedName name="DGTR_26" localSheetId="3">#REF!</definedName>
    <definedName name="DGTR_26">#REF!</definedName>
    <definedName name="DGTR_28" localSheetId="11">#REF!</definedName>
    <definedName name="DGTR_28" localSheetId="3">#REF!</definedName>
    <definedName name="DGTR_28">#REF!</definedName>
    <definedName name="DGTR_3" localSheetId="11">#REF!</definedName>
    <definedName name="DGTR_3" localSheetId="3">#REF!</definedName>
    <definedName name="DGTR_3">#REF!</definedName>
    <definedName name="DGTR_3_1" localSheetId="11">#REF!</definedName>
    <definedName name="DGTR_3_1" localSheetId="3">#REF!</definedName>
    <definedName name="DGTR_3_1">#REF!</definedName>
    <definedName name="DGTR_3_2" localSheetId="11">#REF!</definedName>
    <definedName name="DGTR_3_2" localSheetId="3">#REF!</definedName>
    <definedName name="DGTR_3_2">#REF!</definedName>
    <definedName name="DGTR_3_20" localSheetId="11">#REF!</definedName>
    <definedName name="DGTR_3_20" localSheetId="3">#REF!</definedName>
    <definedName name="DGTR_3_20">#REF!</definedName>
    <definedName name="DGTR_3_25" localSheetId="11">#REF!</definedName>
    <definedName name="DGTR_3_25" localSheetId="3">#REF!</definedName>
    <definedName name="DGTR_3_25">#REF!</definedName>
    <definedName name="DGTV" localSheetId="11">#REF!</definedName>
    <definedName name="DGTV" localSheetId="3">#REF!</definedName>
    <definedName name="DGTV">#REF!</definedName>
    <definedName name="DGTV_20" localSheetId="11">#REF!</definedName>
    <definedName name="DGTV_20" localSheetId="3">#REF!</definedName>
    <definedName name="DGTV_20">#REF!</definedName>
    <definedName name="DGTV_28" localSheetId="11">#REF!</definedName>
    <definedName name="DGTV_28" localSheetId="3">#REF!</definedName>
    <definedName name="DGTV_28">#REF!</definedName>
    <definedName name="dgvc" localSheetId="11">#REF!</definedName>
    <definedName name="dgvc" localSheetId="3">#REF!</definedName>
    <definedName name="dgvc">#REF!</definedName>
    <definedName name="dgvl">"$#REF!.$A$5:$H$248"</definedName>
    <definedName name="dgvl_26" localSheetId="11">#REF!</definedName>
    <definedName name="dgvl_26" localSheetId="3">#REF!</definedName>
    <definedName name="dgvl_26">#REF!</definedName>
    <definedName name="dgvl_28" localSheetId="11">#REF!</definedName>
    <definedName name="dgvl_28" localSheetId="3">#REF!</definedName>
    <definedName name="dgvl_28">#REF!</definedName>
    <definedName name="dgvl_3">"$#REF!.$A$5:$H$248"</definedName>
    <definedName name="DGVL1" localSheetId="11">#REF!</definedName>
    <definedName name="DGVL1" localSheetId="3">#REF!</definedName>
    <definedName name="DGVL1">#REF!</definedName>
    <definedName name="DGVL1_1" localSheetId="11">#REF!</definedName>
    <definedName name="DGVL1_1" localSheetId="3">#REF!</definedName>
    <definedName name="DGVL1_1">#REF!</definedName>
    <definedName name="DGVL1_2" localSheetId="11">#REF!</definedName>
    <definedName name="DGVL1_2" localSheetId="3">#REF!</definedName>
    <definedName name="DGVL1_2">#REF!</definedName>
    <definedName name="DGVL1_20" localSheetId="11">#REF!</definedName>
    <definedName name="DGVL1_20" localSheetId="3">#REF!</definedName>
    <definedName name="DGVL1_20">#REF!</definedName>
    <definedName name="DGVL1_25" localSheetId="11">#REF!</definedName>
    <definedName name="DGVL1_25" localSheetId="3">#REF!</definedName>
    <definedName name="DGVL1_25">#REF!</definedName>
    <definedName name="DGVL1_26" localSheetId="11">#REF!</definedName>
    <definedName name="DGVL1_26" localSheetId="3">#REF!</definedName>
    <definedName name="DGVL1_26">#REF!</definedName>
    <definedName name="DGVL1_28" localSheetId="11">#REF!</definedName>
    <definedName name="DGVL1_28" localSheetId="3">#REF!</definedName>
    <definedName name="DGVL1_28">#REF!</definedName>
    <definedName name="DGVL1_3" localSheetId="11">#REF!</definedName>
    <definedName name="DGVL1_3" localSheetId="3">#REF!</definedName>
    <definedName name="DGVL1_3">#REF!</definedName>
    <definedName name="DGVL1_3_1" localSheetId="11">#REF!</definedName>
    <definedName name="DGVL1_3_1" localSheetId="3">#REF!</definedName>
    <definedName name="DGVL1_3_1">#REF!</definedName>
    <definedName name="DGVL1_3_2" localSheetId="11">#REF!</definedName>
    <definedName name="DGVL1_3_2" localSheetId="3">#REF!</definedName>
    <definedName name="DGVL1_3_2">#REF!</definedName>
    <definedName name="DGVL1_3_20" localSheetId="11">#REF!</definedName>
    <definedName name="DGVL1_3_20" localSheetId="3">#REF!</definedName>
    <definedName name="DGVL1_3_20">#REF!</definedName>
    <definedName name="DGVL1_3_25" localSheetId="11">#REF!</definedName>
    <definedName name="DGVL1_3_25" localSheetId="3">#REF!</definedName>
    <definedName name="DGVL1_3_25">#REF!</definedName>
    <definedName name="Dgvlcau" localSheetId="11">#REF!</definedName>
    <definedName name="Dgvlcau" localSheetId="3">#REF!</definedName>
    <definedName name="Dgvlcau">#REF!</definedName>
    <definedName name="DGVT" localSheetId="11">#REF!</definedName>
    <definedName name="DGVT" localSheetId="3">#REF!</definedName>
    <definedName name="DGVT">#REF!</definedName>
    <definedName name="DGVT_28" localSheetId="11">#REF!</definedName>
    <definedName name="DGVT_28" localSheetId="3">#REF!</definedName>
    <definedName name="DGVT_28">#REF!</definedName>
    <definedName name="dgxhiencau" localSheetId="11">#REF!</definedName>
    <definedName name="dgxhiencau" localSheetId="3">#REF!</definedName>
    <definedName name="dgxhiencau">#REF!</definedName>
    <definedName name="dgxhiencau_20" localSheetId="11">#REF!</definedName>
    <definedName name="dgxhiencau_20" localSheetId="3">#REF!</definedName>
    <definedName name="dgxhiencau_20">#REF!</definedName>
    <definedName name="dgxhienduong" localSheetId="11">#REF!</definedName>
    <definedName name="dgxhienduong" localSheetId="3">#REF!</definedName>
    <definedName name="dgxhienduong">#REF!</definedName>
    <definedName name="dgxhienduong_20" localSheetId="11">#REF!</definedName>
    <definedName name="dgxhienduong_20" localSheetId="3">#REF!</definedName>
    <definedName name="dgxhienduong_20">#REF!</definedName>
    <definedName name="dh" localSheetId="11">#REF!</definedName>
    <definedName name="dh" localSheetId="3">#REF!</definedName>
    <definedName name="dh">#REF!</definedName>
    <definedName name="dh_28" localSheetId="11">#REF!</definedName>
    <definedName name="dh_28" localSheetId="3">#REF!</definedName>
    <definedName name="dh_28">#REF!</definedName>
    <definedName name="dhoa" localSheetId="11">#REF!</definedName>
    <definedName name="dhoa" localSheetId="3">#REF!</definedName>
    <definedName name="dhoa">#REF!</definedName>
    <definedName name="dhoa_20" localSheetId="11">#REF!</definedName>
    <definedName name="dhoa_20" localSheetId="3">#REF!</definedName>
    <definedName name="dhoa_20">#REF!</definedName>
    <definedName name="dhoc" localSheetId="11">#REF!</definedName>
    <definedName name="dhoc" localSheetId="3">#REF!</definedName>
    <definedName name="dhoc">#REF!</definedName>
    <definedName name="dhoc_20" localSheetId="11">#REF!</definedName>
    <definedName name="dhoc_20" localSheetId="3">#REF!</definedName>
    <definedName name="dhoc_20">#REF!</definedName>
    <definedName name="dhoc_28" localSheetId="11">#REF!</definedName>
    <definedName name="dhoc_28" localSheetId="3">#REF!</definedName>
    <definedName name="dhoc_28">#REF!</definedName>
    <definedName name="dhom" localSheetId="11">#REF!</definedName>
    <definedName name="dhom" localSheetId="3">#REF!</definedName>
    <definedName name="dhom">#REF!</definedName>
    <definedName name="dhom_28" localSheetId="11">#REF!</definedName>
    <definedName name="dhom_28" localSheetId="3">#REF!</definedName>
    <definedName name="dhom_28">#REF!</definedName>
    <definedName name="di" localSheetId="11">#REF!</definedName>
    <definedName name="di" localSheetId="3">#REF!</definedName>
    <definedName name="di">#REF!</definedName>
    <definedName name="DICH11" localSheetId="11">#REF!</definedName>
    <definedName name="DICH11" localSheetId="3">#REF!</definedName>
    <definedName name="DICH11">#REF!</definedName>
    <definedName name="DICH11_20" localSheetId="11">#REF!</definedName>
    <definedName name="DICH11_20" localSheetId="3">#REF!</definedName>
    <definedName name="DICH11_20">#REF!</definedName>
    <definedName name="DICH11_28" localSheetId="11">#REF!</definedName>
    <definedName name="DICH11_28" localSheetId="3">#REF!</definedName>
    <definedName name="DICH11_28">#REF!</definedName>
    <definedName name="dich22" localSheetId="11">#REF!</definedName>
    <definedName name="dich22" localSheetId="3">#REF!</definedName>
    <definedName name="dich22">#REF!</definedName>
    <definedName name="dich22_20" localSheetId="11">#REF!</definedName>
    <definedName name="dich22_20" localSheetId="3">#REF!</definedName>
    <definedName name="dich22_20">#REF!</definedName>
    <definedName name="dich22_28" localSheetId="11">#REF!</definedName>
    <definedName name="dich22_28" localSheetId="3">#REF!</definedName>
    <definedName name="dich22_28">#REF!</definedName>
    <definedName name="dien" localSheetId="11">#REF!</definedName>
    <definedName name="dien" localSheetId="3">#REF!</definedName>
    <definedName name="dien">#REF!</definedName>
    <definedName name="Dien_Luong_nam" localSheetId="11">#REF!</definedName>
    <definedName name="Dien_Luong_nam" localSheetId="3">#REF!</definedName>
    <definedName name="Dien_Luong_nam">#REF!</definedName>
    <definedName name="Dien_nang_so_cap" localSheetId="11">#REF!</definedName>
    <definedName name="Dien_nang_so_cap" localSheetId="3">#REF!</definedName>
    <definedName name="Dien_nang_so_cap">#REF!</definedName>
    <definedName name="Dien_nang_thu_cap" localSheetId="11">#REF!</definedName>
    <definedName name="Dien_nang_thu_cap" localSheetId="3">#REF!</definedName>
    <definedName name="Dien_nang_thu_cap">#REF!</definedName>
    <definedName name="Diezel" localSheetId="11">+#REF!</definedName>
    <definedName name="Diezel" localSheetId="3">+#REF!</definedName>
    <definedName name="Diezel">+#REF!</definedName>
    <definedName name="dim" localSheetId="11">#REF!</definedName>
    <definedName name="dim" localSheetId="3">#REF!</definedName>
    <definedName name="dim">#REF!</definedName>
    <definedName name="dim_20" localSheetId="11">#REF!</definedName>
    <definedName name="dim_20" localSheetId="3">#REF!</definedName>
    <definedName name="dim_20">#REF!</definedName>
    <definedName name="dim_28" localSheetId="11">#REF!</definedName>
    <definedName name="dim_28" localSheetId="3">#REF!</definedName>
    <definedName name="dim_28">#REF!</definedName>
    <definedName name="DIMM_64MB_ECC_PC133" localSheetId="11">#REF!</definedName>
    <definedName name="DIMM_64MB_ECC_PC133" localSheetId="3">#REF!</definedName>
    <definedName name="DIMM_64MB_ECC_PC133">#REF!</definedName>
    <definedName name="DIMM_64MB_ECC_PC133_28" localSheetId="11">#REF!</definedName>
    <definedName name="DIMM_64MB_ECC_PC133_28" localSheetId="3">#REF!</definedName>
    <definedName name="DIMM_64MB_ECC_PC133_28">#REF!</definedName>
    <definedName name="dinh">"$#REF!.$F$11"</definedName>
    <definedName name="dinh_26" localSheetId="11">#REF!</definedName>
    <definedName name="dinh_26" localSheetId="3">#REF!</definedName>
    <definedName name="dinh_26">#REF!</definedName>
    <definedName name="dinh_28" localSheetId="11">#REF!</definedName>
    <definedName name="dinh_28" localSheetId="3">#REF!</definedName>
    <definedName name="dinh_28">#REF!</definedName>
    <definedName name="dinh_3">"$#REF!.$F$11"</definedName>
    <definedName name="dinh2">"$#REF!.$O$4"</definedName>
    <definedName name="dinh2_26" localSheetId="11">#REF!</definedName>
    <definedName name="dinh2_26" localSheetId="3">#REF!</definedName>
    <definedName name="dinh2_26">#REF!</definedName>
    <definedName name="dinh2_28" localSheetId="11">#REF!</definedName>
    <definedName name="dinh2_28" localSheetId="3">#REF!</definedName>
    <definedName name="dinh2_28">#REF!</definedName>
    <definedName name="dinh2_3">"$#REF!.$O$4"</definedName>
    <definedName name="dinhdia" localSheetId="11">#REF!</definedName>
    <definedName name="dinhdia" localSheetId="3">#REF!</definedName>
    <definedName name="dinhdia">#REF!</definedName>
    <definedName name="dinhdia_20" localSheetId="11">#REF!</definedName>
    <definedName name="dinhdia_20" localSheetId="3">#REF!</definedName>
    <definedName name="dinhdia_20">#REF!</definedName>
    <definedName name="dinhmu" localSheetId="11">#REF!</definedName>
    <definedName name="dinhmu" localSheetId="3">#REF!</definedName>
    <definedName name="dinhmu">#REF!</definedName>
    <definedName name="dinhmu_20" localSheetId="11">#REF!</definedName>
    <definedName name="dinhmu_20" localSheetId="3">#REF!</definedName>
    <definedName name="dinhmu_20">#REF!</definedName>
    <definedName name="dinhmu_28" localSheetId="11">#REF!</definedName>
    <definedName name="dinhmu_28" localSheetId="3">#REF!</definedName>
    <definedName name="dinhmu_28">#REF!</definedName>
    <definedName name="Dinhmuc" localSheetId="11">#REF!</definedName>
    <definedName name="Dinhmuc" localSheetId="3">#REF!</definedName>
    <definedName name="Dinhmuc">#REF!</definedName>
    <definedName name="Dinhmuc_20" localSheetId="11">#REF!</definedName>
    <definedName name="Dinhmuc_20" localSheetId="3">#REF!</definedName>
    <definedName name="Dinhmuc_20">#REF!</definedName>
    <definedName name="Dinhmuc_28" localSheetId="11">#REF!</definedName>
    <definedName name="Dinhmuc_28" localSheetId="3">#REF!</definedName>
    <definedName name="Dinhmuc_28">#REF!</definedName>
    <definedName name="diÔn_gi_i" localSheetId="11">#REF!</definedName>
    <definedName name="diÔn_gi_i" localSheetId="3">#REF!</definedName>
    <definedName name="diÔn_gi_i">#REF!</definedName>
    <definedName name="DL" localSheetId="11">#REF!</definedName>
    <definedName name="DL" localSheetId="3">#REF!</definedName>
    <definedName name="DL">#REF!</definedName>
    <definedName name="DL_28" localSheetId="11">#REF!</definedName>
    <definedName name="DL_28" localSheetId="3">#REF!</definedName>
    <definedName name="DL_28">#REF!</definedName>
    <definedName name="DL15HT">NA()</definedName>
    <definedName name="DL15HT_26" localSheetId="11">#REF!</definedName>
    <definedName name="DL15HT_26" localSheetId="3">#REF!</definedName>
    <definedName name="DL15HT_26">#REF!</definedName>
    <definedName name="DL15HT_28" localSheetId="11">#REF!</definedName>
    <definedName name="DL15HT_28" localSheetId="3">#REF!</definedName>
    <definedName name="DL15HT_28">#REF!</definedName>
    <definedName name="DL15HT_3">NA()</definedName>
    <definedName name="DL16HT">NA()</definedName>
    <definedName name="DL16HT_26" localSheetId="11">#REF!</definedName>
    <definedName name="DL16HT_26" localSheetId="3">#REF!</definedName>
    <definedName name="DL16HT_26">#REF!</definedName>
    <definedName name="DL16HT_28" localSheetId="11">#REF!</definedName>
    <definedName name="DL16HT_28" localSheetId="3">#REF!</definedName>
    <definedName name="DL16HT_28">#REF!</definedName>
    <definedName name="DL16HT_3">NA()</definedName>
    <definedName name="DL19HT">NA()</definedName>
    <definedName name="DL19HT_26" localSheetId="11">#REF!</definedName>
    <definedName name="DL19HT_26" localSheetId="3">#REF!</definedName>
    <definedName name="DL19HT_26">#REF!</definedName>
    <definedName name="DL19HT_28" localSheetId="11">#REF!</definedName>
    <definedName name="DL19HT_28" localSheetId="3">#REF!</definedName>
    <definedName name="DL19HT_28">#REF!</definedName>
    <definedName name="DL19HT_3">NA()</definedName>
    <definedName name="DL20HT">NA()</definedName>
    <definedName name="DL20HT_26" localSheetId="11">#REF!</definedName>
    <definedName name="DL20HT_26" localSheetId="3">#REF!</definedName>
    <definedName name="DL20HT_26">#REF!</definedName>
    <definedName name="DL20HT_28" localSheetId="11">#REF!</definedName>
    <definedName name="DL20HT_28" localSheetId="3">#REF!</definedName>
    <definedName name="DL20HT_28">#REF!</definedName>
    <definedName name="DL20HT_3">NA()</definedName>
    <definedName name="DLC" localSheetId="11">#REF!</definedName>
    <definedName name="DLC" localSheetId="3">#REF!</definedName>
    <definedName name="DLC">#REF!</definedName>
    <definedName name="DLC_20" localSheetId="11">#REF!</definedName>
    <definedName name="DLC_20" localSheetId="3">#REF!</definedName>
    <definedName name="DLC_20">#REF!</definedName>
    <definedName name="DLC_28" localSheetId="11">#REF!</definedName>
    <definedName name="DLC_28" localSheetId="3">#REF!</definedName>
    <definedName name="DLC_28">#REF!</definedName>
    <definedName name="DLCC" localSheetId="11">#REF!</definedName>
    <definedName name="DLCC" localSheetId="3">#REF!</definedName>
    <definedName name="DLCC">#REF!</definedName>
    <definedName name="DLCC_20" localSheetId="11">#REF!</definedName>
    <definedName name="DLCC_20" localSheetId="3">#REF!</definedName>
    <definedName name="DLCC_20">#REF!</definedName>
    <definedName name="DLCC_28" localSheetId="11">#REF!</definedName>
    <definedName name="DLCC_28" localSheetId="3">#REF!</definedName>
    <definedName name="DLCC_28">#REF!</definedName>
    <definedName name="dls" localSheetId="11">#REF!</definedName>
    <definedName name="dls" localSheetId="3">#REF!</definedName>
    <definedName name="dls">#REF!</definedName>
    <definedName name="dls_28" localSheetId="11">#REF!</definedName>
    <definedName name="dls_28" localSheetId="3">#REF!</definedName>
    <definedName name="dls_28">#REF!</definedName>
    <definedName name="dm" localSheetId="11">#REF!</definedName>
    <definedName name="dm" localSheetId="3">#REF!</definedName>
    <definedName name="dm">#REF!</definedName>
    <definedName name="DM_MaTruong" localSheetId="11">#REF!</definedName>
    <definedName name="DM_MaTruong" localSheetId="3">#REF!</definedName>
    <definedName name="DM_MaTruong">#REF!</definedName>
    <definedName name="DM_MaTruong_20" localSheetId="11">#REF!</definedName>
    <definedName name="DM_MaTruong_20" localSheetId="3">#REF!</definedName>
    <definedName name="DM_MaTruong_20">#REF!</definedName>
    <definedName name="DM_MaTruong_28" localSheetId="11">#REF!</definedName>
    <definedName name="DM_MaTruong_28" localSheetId="3">#REF!</definedName>
    <definedName name="DM_MaTruong_28">#REF!</definedName>
    <definedName name="dm1." localSheetId="11">#REF!</definedName>
    <definedName name="dm1." localSheetId="3">#REF!</definedName>
    <definedName name="dm1.">#REF!</definedName>
    <definedName name="dm2." localSheetId="11">#REF!</definedName>
    <definedName name="dm2." localSheetId="3">#REF!</definedName>
    <definedName name="dm2.">#REF!</definedName>
    <definedName name="dm56bxd" localSheetId="11">#REF!</definedName>
    <definedName name="dm56bxd" localSheetId="3">#REF!</definedName>
    <definedName name="dm56bxd">#REF!</definedName>
    <definedName name="dmat" localSheetId="11">#REF!</definedName>
    <definedName name="dmat" localSheetId="3">#REF!</definedName>
    <definedName name="dmat">#REF!</definedName>
    <definedName name="DMAY" localSheetId="11">#REF!</definedName>
    <definedName name="DMAY" localSheetId="3">#REF!</definedName>
    <definedName name="DMAY">#REF!</definedName>
    <definedName name="DMAY_20" localSheetId="11">#REF!</definedName>
    <definedName name="DMAY_20" localSheetId="3">#REF!</definedName>
    <definedName name="DMAY_20">#REF!</definedName>
    <definedName name="DMAY_28" localSheetId="11">#REF!</definedName>
    <definedName name="DMAY_28" localSheetId="3">#REF!</definedName>
    <definedName name="DMAY_28">#REF!</definedName>
    <definedName name="DMC" localSheetId="11">#REF!</definedName>
    <definedName name="DMC" localSheetId="3">#REF!</definedName>
    <definedName name="DMC">#REF!</definedName>
    <definedName name="DMC_28" localSheetId="11">#REF!</definedName>
    <definedName name="DMC_28" localSheetId="3">#REF!</definedName>
    <definedName name="DMC_28">#REF!</definedName>
    <definedName name="DMCa" localSheetId="11">#REF!</definedName>
    <definedName name="DMCa" localSheetId="3">#REF!</definedName>
    <definedName name="DMCa">#REF!</definedName>
    <definedName name="DMCa_28" localSheetId="11">#REF!</definedName>
    <definedName name="DMCa_28" localSheetId="3">#REF!</definedName>
    <definedName name="DMCa_28">#REF!</definedName>
    <definedName name="DMGT" localSheetId="11">#REF!</definedName>
    <definedName name="DMGT" localSheetId="3">#REF!</definedName>
    <definedName name="DMGT">#REF!</definedName>
    <definedName name="DMlapdatxa">"$#REF!.$A$1244:$F$1285"</definedName>
    <definedName name="DMlapdatxa_26" localSheetId="11">#REF!</definedName>
    <definedName name="DMlapdatxa_26" localSheetId="3">#REF!</definedName>
    <definedName name="DMlapdatxa_26">#REF!</definedName>
    <definedName name="DMlapdatxa_28" localSheetId="11">#REF!</definedName>
    <definedName name="DMlapdatxa_28" localSheetId="3">#REF!</definedName>
    <definedName name="DMlapdatxa_28">#REF!</definedName>
    <definedName name="DMlapdatxa_3">"$#REF!.$A$1244:$F$1285"</definedName>
    <definedName name="dmoi" localSheetId="11">#REF!</definedName>
    <definedName name="dmoi" localSheetId="3">#REF!</definedName>
    <definedName name="dmoi">#REF!</definedName>
    <definedName name="dmoi_28" localSheetId="11">#REF!</definedName>
    <definedName name="dmoi_28" localSheetId="3">#REF!</definedName>
    <definedName name="dmoi_28">#REF!</definedName>
    <definedName name="DMTK" localSheetId="11">#REF!</definedName>
    <definedName name="DMTK" localSheetId="3">#REF!</definedName>
    <definedName name="DMTK">#REF!</definedName>
    <definedName name="DMTK_20" localSheetId="11">#REF!</definedName>
    <definedName name="DMTK_20" localSheetId="3">#REF!</definedName>
    <definedName name="DMTK_20">#REF!</definedName>
    <definedName name="DMTK_28" localSheetId="11">#REF!</definedName>
    <definedName name="DMTK_28" localSheetId="3">#REF!</definedName>
    <definedName name="DMTK_28">#REF!</definedName>
    <definedName name="DMTL" localSheetId="11">#REF!</definedName>
    <definedName name="DMTL" localSheetId="3">#REF!</definedName>
    <definedName name="DMTL">#REF!</definedName>
    <definedName name="dmz" localSheetId="11">#REF!</definedName>
    <definedName name="dmz" localSheetId="3">#REF!</definedName>
    <definedName name="dmz">#REF!</definedName>
    <definedName name="dmz_1" localSheetId="11">#REF!</definedName>
    <definedName name="dmz_1" localSheetId="3">#REF!</definedName>
    <definedName name="dmz_1">#REF!</definedName>
    <definedName name="dmz_2" localSheetId="11">#REF!</definedName>
    <definedName name="dmz_2" localSheetId="3">#REF!</definedName>
    <definedName name="dmz_2">#REF!</definedName>
    <definedName name="dmz_20" localSheetId="11">#REF!</definedName>
    <definedName name="dmz_20" localSheetId="3">#REF!</definedName>
    <definedName name="dmz_20">#REF!</definedName>
    <definedName name="dmz_25" localSheetId="11">#REF!</definedName>
    <definedName name="dmz_25" localSheetId="3">#REF!</definedName>
    <definedName name="dmz_25">#REF!</definedName>
    <definedName name="dmz_28" localSheetId="11">#REF!</definedName>
    <definedName name="dmz_28" localSheetId="3">#REF!</definedName>
    <definedName name="dmz_28">#REF!</definedName>
    <definedName name="DN">"$#REF!.$G$50:$G$129"</definedName>
    <definedName name="DN_26" localSheetId="11">#REF!</definedName>
    <definedName name="DN_26" localSheetId="3">#REF!</definedName>
    <definedName name="DN_26">#REF!</definedName>
    <definedName name="DN_28" localSheetId="11">#REF!</definedName>
    <definedName name="DN_28" localSheetId="3">#REF!</definedName>
    <definedName name="DN_28">#REF!</definedName>
    <definedName name="DN_3">"$#REF!.$G$50:$G$129"</definedName>
    <definedName name="DNNN" localSheetId="11">#REF!</definedName>
    <definedName name="DNNN" localSheetId="3">#REF!</definedName>
    <definedName name="DNNN">#REF!</definedName>
    <definedName name="dno" localSheetId="11">#REF!</definedName>
    <definedName name="dno" localSheetId="3">#REF!</definedName>
    <definedName name="dno">#REF!</definedName>
    <definedName name="dno_1" localSheetId="11">#REF!</definedName>
    <definedName name="dno_1" localSheetId="3">#REF!</definedName>
    <definedName name="dno_1">#REF!</definedName>
    <definedName name="dno_2" localSheetId="11">#REF!</definedName>
    <definedName name="dno_2" localSheetId="3">#REF!</definedName>
    <definedName name="dno_2">#REF!</definedName>
    <definedName name="dno_20" localSheetId="11">#REF!</definedName>
    <definedName name="dno_20" localSheetId="3">#REF!</definedName>
    <definedName name="dno_20">#REF!</definedName>
    <definedName name="dno_25" localSheetId="11">#REF!</definedName>
    <definedName name="dno_25" localSheetId="3">#REF!</definedName>
    <definedName name="dno_25">#REF!</definedName>
    <definedName name="dno_28" localSheetId="11">#REF!</definedName>
    <definedName name="dno_28" localSheetId="3">#REF!</definedName>
    <definedName name="dno_28">#REF!</definedName>
    <definedName name="DÑt45x4">"$#REF!.$#REF!$#REF!"</definedName>
    <definedName name="DÑt45x4_26" localSheetId="11">#REF!</definedName>
    <definedName name="DÑt45x4_26" localSheetId="3">#REF!</definedName>
    <definedName name="DÑt45x4_26">#REF!</definedName>
    <definedName name="DÑt45x4_28" localSheetId="11">#REF!</definedName>
    <definedName name="DÑt45x4_28" localSheetId="3">#REF!</definedName>
    <definedName name="DÑt45x4_28">#REF!</definedName>
    <definedName name="DÑt45x4_3">"$#REF!.$#REF!$#REF!"</definedName>
    <definedName name="do" localSheetId="11">#REF!</definedName>
    <definedName name="do" localSheetId="3">#REF!</definedName>
    <definedName name="do">#REF!</definedName>
    <definedName name="do_20" localSheetId="11">#REF!</definedName>
    <definedName name="do_20" localSheetId="3">#REF!</definedName>
    <definedName name="do_20">#REF!</definedName>
    <definedName name="do_28" localSheetId="11">#REF!</definedName>
    <definedName name="do_28" localSheetId="3">#REF!</definedName>
    <definedName name="do_28">#REF!</definedName>
    <definedName name="DOAN" localSheetId="11">#REF!</definedName>
    <definedName name="DOAN" localSheetId="3">#REF!</definedName>
    <definedName name="DOAN">#REF!</definedName>
    <definedName name="dobt" localSheetId="11">#REF!</definedName>
    <definedName name="dobt" localSheetId="3">#REF!</definedName>
    <definedName name="dobt">#REF!</definedName>
    <definedName name="DOC" localSheetId="11">#REF!</definedName>
    <definedName name="DOC" localSheetId="3">#REF!</definedName>
    <definedName name="DOC">#REF!</definedName>
    <definedName name="DOC_20" localSheetId="11">#REF!</definedName>
    <definedName name="DOC_20" localSheetId="3">#REF!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#REF!</definedName>
    <definedName name="DoiSCCoDong" localSheetId="11">#REF!</definedName>
    <definedName name="DoiSCCoDong" localSheetId="3">#REF!</definedName>
    <definedName name="DoiSCCoDong">#REF!</definedName>
    <definedName name="DON_giA" localSheetId="11">#REF!</definedName>
    <definedName name="DON_giA" localSheetId="3">#REF!</definedName>
    <definedName name="DON_giA">#REF!</definedName>
    <definedName name="Don_giahanam" localSheetId="11">#REF!</definedName>
    <definedName name="Don_giahanam" localSheetId="3">#REF!</definedName>
    <definedName name="Don_giahanam">#REF!</definedName>
    <definedName name="Don_giaIII" localSheetId="11">#REF!</definedName>
    <definedName name="Don_giaIII" localSheetId="3">#REF!</definedName>
    <definedName name="Don_giaIII">#REF!</definedName>
    <definedName name="Don_gianhanam" localSheetId="11">#REF!</definedName>
    <definedName name="Don_gianhanam" localSheetId="3">#REF!</definedName>
    <definedName name="Don_gianhanam">#REF!</definedName>
    <definedName name="Don_giatp" localSheetId="11">#REF!</definedName>
    <definedName name="Don_giatp" localSheetId="3">#REF!</definedName>
    <definedName name="Don_giatp">#REF!</definedName>
    <definedName name="Don_giavl" localSheetId="11">#REF!</definedName>
    <definedName name="Don_giavl" localSheetId="3">#REF!</definedName>
    <definedName name="Don_giavl">#REF!</definedName>
    <definedName name="Dong_A" localSheetId="11">#REF!</definedName>
    <definedName name="Dong_A" localSheetId="3">#REF!</definedName>
    <definedName name="Dong_A">#REF!</definedName>
    <definedName name="Dong_A_20" localSheetId="11">#REF!</definedName>
    <definedName name="Dong_A_20" localSheetId="3">#REF!</definedName>
    <definedName name="Dong_A_20">#REF!</definedName>
    <definedName name="Dong_A_28" localSheetId="11">#REF!</definedName>
    <definedName name="Dong_A_28" localSheetId="3">#REF!</definedName>
    <definedName name="Dong_A_28">#REF!</definedName>
    <definedName name="Dong_B" localSheetId="11">#REF!</definedName>
    <definedName name="Dong_B" localSheetId="3">#REF!</definedName>
    <definedName name="Dong_B">#REF!</definedName>
    <definedName name="Dong_B_20" localSheetId="11">#REF!</definedName>
    <definedName name="Dong_B_20" localSheetId="3">#REF!</definedName>
    <definedName name="Dong_B_20">#REF!</definedName>
    <definedName name="Dong_B_28" localSheetId="11">#REF!</definedName>
    <definedName name="Dong_B_28" localSheetId="3">#REF!</definedName>
    <definedName name="Dong_B_28">#REF!</definedName>
    <definedName name="Dong_coc" localSheetId="11">#REF!</definedName>
    <definedName name="Dong_coc" localSheetId="3">#REF!</definedName>
    <definedName name="Dong_coc">#REF!</definedName>
    <definedName name="Dong_coc_20" localSheetId="11">#REF!</definedName>
    <definedName name="Dong_coc_20" localSheetId="3">#REF!</definedName>
    <definedName name="Dong_coc_20">#REF!</definedName>
    <definedName name="Dong_coc_28" localSheetId="11">#REF!</definedName>
    <definedName name="Dong_coc_28" localSheetId="3">#REF!</definedName>
    <definedName name="Dong_coc_28">#REF!</definedName>
    <definedName name="dongdongia" localSheetId="11">#N/A</definedName>
    <definedName name="dongdongia" localSheetId="0">'60 TT342'!dongdongia</definedName>
    <definedName name="dongdongia" localSheetId="3">#N/A</definedName>
    <definedName name="dongdongia">'60 TT342'!dongdongia</definedName>
    <definedName name="dongia" localSheetId="11">#REF!</definedName>
    <definedName name="dongia" localSheetId="0">#REF!</definedName>
    <definedName name="dongia" localSheetId="3">#REF!</definedName>
    <definedName name="dongia">#REF!</definedName>
    <definedName name="dongia_1" localSheetId="11">#REF!</definedName>
    <definedName name="dongia_1" localSheetId="0">#REF!</definedName>
    <definedName name="dongia_1" localSheetId="3">#REF!</definedName>
    <definedName name="dongia_1">#REF!</definedName>
    <definedName name="dongia_2" localSheetId="11">#REF!</definedName>
    <definedName name="dongia_2" localSheetId="0">#REF!</definedName>
    <definedName name="dongia_2" localSheetId="3">#REF!</definedName>
    <definedName name="dongia_2">#REF!</definedName>
    <definedName name="dongia_20" localSheetId="11">#REF!</definedName>
    <definedName name="dongia_20" localSheetId="3">#REF!</definedName>
    <definedName name="dongia_20">#REF!</definedName>
    <definedName name="dongia_25" localSheetId="11">#REF!</definedName>
    <definedName name="dongia_25" localSheetId="3">#REF!</definedName>
    <definedName name="dongia_25">#REF!</definedName>
    <definedName name="dongia_26" localSheetId="11">#REF!</definedName>
    <definedName name="dongia_26" localSheetId="3">#REF!</definedName>
    <definedName name="dongia_26">#REF!</definedName>
    <definedName name="dongia_28" localSheetId="11">#REF!</definedName>
    <definedName name="dongia_28" localSheetId="3">#REF!</definedName>
    <definedName name="dongia_28">#REF!</definedName>
    <definedName name="dongia_3" localSheetId="11">#REF!</definedName>
    <definedName name="dongia_3" localSheetId="3">#REF!</definedName>
    <definedName name="dongia_3">#REF!</definedName>
    <definedName name="dongia_3_1" localSheetId="11">#REF!</definedName>
    <definedName name="dongia_3_1" localSheetId="3">#REF!</definedName>
    <definedName name="dongia_3_1">#REF!</definedName>
    <definedName name="dongia_3_2" localSheetId="11">#REF!</definedName>
    <definedName name="dongia_3_2" localSheetId="3">#REF!</definedName>
    <definedName name="dongia_3_2">#REF!</definedName>
    <definedName name="dongia_3_20" localSheetId="11">#REF!</definedName>
    <definedName name="dongia_3_20" localSheetId="3">#REF!</definedName>
    <definedName name="dongia_3_20">#REF!</definedName>
    <definedName name="dongia_3_25" localSheetId="11">#REF!</definedName>
    <definedName name="dongia_3_25" localSheetId="3">#REF!</definedName>
    <definedName name="dongia_3_25">#REF!</definedName>
    <definedName name="Dongia_III" localSheetId="11">#REF!</definedName>
    <definedName name="Dongia_III" localSheetId="3">#REF!</definedName>
    <definedName name="Dongia_III">#REF!</definedName>
    <definedName name="dongia08" localSheetId="11">#REF!</definedName>
    <definedName name="dongia08" localSheetId="3">#REF!</definedName>
    <definedName name="dongia08">#REF!</definedName>
    <definedName name="dongia08_20" localSheetId="11">#REF!</definedName>
    <definedName name="dongia08_20" localSheetId="3">#REF!</definedName>
    <definedName name="dongia08_20">#REF!</definedName>
    <definedName name="dongia08_28" localSheetId="11">#REF!</definedName>
    <definedName name="dongia08_28" localSheetId="3">#REF!</definedName>
    <definedName name="dongia08_28">#REF!</definedName>
    <definedName name="dongia1" localSheetId="11">#REF!</definedName>
    <definedName name="dongia1" localSheetId="3">#REF!</definedName>
    <definedName name="dongia1">#REF!</definedName>
    <definedName name="dongia1_1" localSheetId="11">#REF!</definedName>
    <definedName name="dongia1_1" localSheetId="3">#REF!</definedName>
    <definedName name="dongia1_1">#REF!</definedName>
    <definedName name="dongia1_2" localSheetId="11">#REF!</definedName>
    <definedName name="dongia1_2" localSheetId="3">#REF!</definedName>
    <definedName name="dongia1_2">#REF!</definedName>
    <definedName name="dongia1_20" localSheetId="11">#REF!</definedName>
    <definedName name="dongia1_20" localSheetId="3">#REF!</definedName>
    <definedName name="dongia1_20">#REF!</definedName>
    <definedName name="dongia1_25" localSheetId="11">#REF!</definedName>
    <definedName name="dongia1_25" localSheetId="3">#REF!</definedName>
    <definedName name="dongia1_25">#REF!</definedName>
    <definedName name="dongia1_26" localSheetId="11">#REF!</definedName>
    <definedName name="dongia1_26" localSheetId="3">#REF!</definedName>
    <definedName name="dongia1_26">#REF!</definedName>
    <definedName name="dongia1_28" localSheetId="11">#REF!</definedName>
    <definedName name="dongia1_28" localSheetId="3">#REF!</definedName>
    <definedName name="dongia1_28">#REF!</definedName>
    <definedName name="dongia1_3" localSheetId="11">#REF!</definedName>
    <definedName name="dongia1_3" localSheetId="3">#REF!</definedName>
    <definedName name="dongia1_3">#REF!</definedName>
    <definedName name="dongia1_3_1" localSheetId="11">#REF!</definedName>
    <definedName name="dongia1_3_1" localSheetId="3">#REF!</definedName>
    <definedName name="dongia1_3_1">#REF!</definedName>
    <definedName name="dongia1_3_2" localSheetId="11">#REF!</definedName>
    <definedName name="dongia1_3_2" localSheetId="3">#REF!</definedName>
    <definedName name="dongia1_3_2">#REF!</definedName>
    <definedName name="dongia1_3_20" localSheetId="11">#REF!</definedName>
    <definedName name="dongia1_3_20" localSheetId="3">#REF!</definedName>
    <definedName name="dongia1_3_20">#REF!</definedName>
    <definedName name="dongia1_3_25" localSheetId="11">#REF!</definedName>
    <definedName name="dongia1_3_25" localSheetId="3">#REF!</definedName>
    <definedName name="dongia1_3_25">#REF!</definedName>
    <definedName name="DonGiaDamMabey" localSheetId="11">#REF!</definedName>
    <definedName name="DonGiaDamMabey" localSheetId="3">#REF!</definedName>
    <definedName name="DonGiaDamMabey">#REF!</definedName>
    <definedName name="dongiavanchuyen">"$#REF!.$C$16:$I$118"</definedName>
    <definedName name="dongiavanchuyen_26" localSheetId="11">#REF!</definedName>
    <definedName name="dongiavanchuyen_26" localSheetId="3">#REF!</definedName>
    <definedName name="dongiavanchuyen_26">#REF!</definedName>
    <definedName name="dongiavanchuyen_28" localSheetId="11">#REF!</definedName>
    <definedName name="dongiavanchuyen_28" localSheetId="3">#REF!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OFFSET(#REF!,COUNTIF(#REF!,"&lt;&gt;0")-1,0,1)</definedName>
    <definedName name="DoorWindow" localSheetId="11">#REF!</definedName>
    <definedName name="DoorWindow" localSheetId="3">#REF!</definedName>
    <definedName name="DoorWindow">#REF!</definedName>
    <definedName name="DoorWindow_28" localSheetId="11">#REF!</definedName>
    <definedName name="DoorWindow_28" localSheetId="3">#REF!</definedName>
    <definedName name="DoorWindow_28">#REF!</definedName>
    <definedName name="dp" localSheetId="11">#REF!</definedName>
    <definedName name="dp" localSheetId="3">#REF!</definedName>
    <definedName name="dp">#REF!</definedName>
    <definedName name="dp_28" localSheetId="11">#REF!</definedName>
    <definedName name="dp_28" localSheetId="3">#REF!</definedName>
    <definedName name="dp_28">#REF!</definedName>
    <definedName name="dps" localSheetId="11">#REF!</definedName>
    <definedName name="dps" localSheetId="3">#REF!</definedName>
    <definedName name="dps">#REF!</definedName>
    <definedName name="dps_28" localSheetId="11">#REF!</definedName>
    <definedName name="dps_28" localSheetId="3">#REF!</definedName>
    <definedName name="dps_28">#REF!</definedName>
    <definedName name="drg" localSheetId="11">#REF!</definedName>
    <definedName name="drg" localSheetId="3">#REF!</definedName>
    <definedName name="drg">#REF!</definedName>
    <definedName name="Drop1">"Drop Down 3"</definedName>
    <definedName name="Drop2" localSheetId="11">#N/A</definedName>
    <definedName name="Drop2" localSheetId="0">'60 TT342'!Drop2</definedName>
    <definedName name="Drop2" localSheetId="3">#N/A</definedName>
    <definedName name="Drop2">'60 TT342'!Drop2</definedName>
    <definedName name="Drop3" localSheetId="11">#N/A</definedName>
    <definedName name="Drop3" localSheetId="0">'60 TT342'!Drop3</definedName>
    <definedName name="Drop3" localSheetId="3">#N/A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Drop3</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s" localSheetId="11">#REF!</definedName>
    <definedName name="ds" localSheetId="3">#REF!</definedName>
    <definedName name="ds">#REF!</definedName>
    <definedName name="ds_20" localSheetId="11">#REF!</definedName>
    <definedName name="ds_20" localSheetId="3">#REF!</definedName>
    <definedName name="ds_20">#REF!</definedName>
    <definedName name="ds_28" localSheetId="11">#REF!</definedName>
    <definedName name="ds_28" localSheetId="3">#REF!</definedName>
    <definedName name="ds_28">#REF!</definedName>
    <definedName name="DS1p1vc" localSheetId="11">#REF!</definedName>
    <definedName name="DS1p1vc" localSheetId="3">#REF!</definedName>
    <definedName name="DS1p1vc">#REF!</definedName>
    <definedName name="DS1p1vc_20" localSheetId="11">#REF!</definedName>
    <definedName name="DS1p1vc_20" localSheetId="3">#REF!</definedName>
    <definedName name="DS1p1vc_20">#REF!</definedName>
    <definedName name="DS1p1vc_28" localSheetId="11">#REF!</definedName>
    <definedName name="DS1p1vc_28" localSheetId="3">#REF!</definedName>
    <definedName name="DS1p1vc_28">#REF!</definedName>
    <definedName name="ds1p2nc" localSheetId="11">#REF!</definedName>
    <definedName name="ds1p2nc" localSheetId="3">#REF!</definedName>
    <definedName name="ds1p2nc">#REF!</definedName>
    <definedName name="ds1p2nc_20" localSheetId="11">#REF!</definedName>
    <definedName name="ds1p2nc_20" localSheetId="3">#REF!</definedName>
    <definedName name="ds1p2nc_20">#REF!</definedName>
    <definedName name="ds1p2nc_28" localSheetId="11">#REF!</definedName>
    <definedName name="ds1p2nc_28" localSheetId="3">#REF!</definedName>
    <definedName name="ds1p2nc_28">#REF!</definedName>
    <definedName name="ds1p2vc" localSheetId="11">#REF!</definedName>
    <definedName name="ds1p2vc" localSheetId="3">#REF!</definedName>
    <definedName name="ds1p2vc">#REF!</definedName>
    <definedName name="ds1p2vc_20" localSheetId="11">#REF!</definedName>
    <definedName name="ds1p2vc_20" localSheetId="3">#REF!</definedName>
    <definedName name="ds1p2vc_20">#REF!</definedName>
    <definedName name="ds1p2vc_28" localSheetId="11">#REF!</definedName>
    <definedName name="ds1p2vc_28" localSheetId="3">#REF!</definedName>
    <definedName name="ds1p2vc_28">#REF!</definedName>
    <definedName name="ds1p2vl" localSheetId="11">#REF!</definedName>
    <definedName name="ds1p2vl" localSheetId="3">#REF!</definedName>
    <definedName name="ds1p2vl">#REF!</definedName>
    <definedName name="ds1pnc">"$#REF!.$G$294"</definedName>
    <definedName name="ds1pnc_26" localSheetId="11">#REF!</definedName>
    <definedName name="ds1pnc_26" localSheetId="3">#REF!</definedName>
    <definedName name="ds1pnc_26">#REF!</definedName>
    <definedName name="ds1pnc_28" localSheetId="11">#REF!</definedName>
    <definedName name="ds1pnc_28" localSheetId="3">#REF!</definedName>
    <definedName name="ds1pnc_28">#REF!</definedName>
    <definedName name="ds1pnc_3">"$#REF!.$G$294"</definedName>
    <definedName name="ds1pvl">"$#REF!.$G$269"</definedName>
    <definedName name="ds1pvl_26" localSheetId="11">#REF!</definedName>
    <definedName name="ds1pvl_26" localSheetId="3">#REF!</definedName>
    <definedName name="ds1pvl_26">#REF!</definedName>
    <definedName name="ds1pvl_28" localSheetId="11">#REF!</definedName>
    <definedName name="ds1pvl_28" localSheetId="3">#REF!</definedName>
    <definedName name="ds1pvl_28">#REF!</definedName>
    <definedName name="ds1pvl_3">"$#REF!.$G$269"</definedName>
    <definedName name="ds3pctnc" localSheetId="11">#REF!</definedName>
    <definedName name="ds3pctnc" localSheetId="3">#REF!</definedName>
    <definedName name="ds3pctnc">#REF!</definedName>
    <definedName name="ds3pctnc_20" localSheetId="11">#REF!</definedName>
    <definedName name="ds3pctnc_20" localSheetId="3">#REF!</definedName>
    <definedName name="ds3pctnc_20">#REF!</definedName>
    <definedName name="ds3pctnc_28" localSheetId="11">#REF!</definedName>
    <definedName name="ds3pctnc_28" localSheetId="3">#REF!</definedName>
    <definedName name="ds3pctnc_28">#REF!</definedName>
    <definedName name="ds3pctvc" localSheetId="11">#REF!</definedName>
    <definedName name="ds3pctvc" localSheetId="3">#REF!</definedName>
    <definedName name="ds3pctvc">#REF!</definedName>
    <definedName name="ds3pctvc_20" localSheetId="11">#REF!</definedName>
    <definedName name="ds3pctvc_20" localSheetId="3">#REF!</definedName>
    <definedName name="ds3pctvc_20">#REF!</definedName>
    <definedName name="ds3pctvc_28" localSheetId="11">#REF!</definedName>
    <definedName name="ds3pctvc_28" localSheetId="3">#REF!</definedName>
    <definedName name="ds3pctvc_28">#REF!</definedName>
    <definedName name="ds3pctvl" localSheetId="11">#REF!</definedName>
    <definedName name="ds3pctvl" localSheetId="3">#REF!</definedName>
    <definedName name="ds3pctvl">#REF!</definedName>
    <definedName name="ds3pctvl_20" localSheetId="11">#REF!</definedName>
    <definedName name="ds3pctvl_20" localSheetId="3">#REF!</definedName>
    <definedName name="ds3pctvl_20">#REF!</definedName>
    <definedName name="ds3pctvl_28" localSheetId="11">#REF!</definedName>
    <definedName name="ds3pctvl_28" localSheetId="3">#REF!</definedName>
    <definedName name="ds3pctvl_28">#REF!</definedName>
    <definedName name="ds3pmnc" localSheetId="11">#REF!</definedName>
    <definedName name="ds3pmnc" localSheetId="3">#REF!</definedName>
    <definedName name="ds3pmnc">#REF!</definedName>
    <definedName name="ds3pmvc" localSheetId="11">#REF!</definedName>
    <definedName name="ds3pmvc" localSheetId="3">#REF!</definedName>
    <definedName name="ds3pmvc">#REF!</definedName>
    <definedName name="ds3pmvl" localSheetId="11">#REF!</definedName>
    <definedName name="ds3pmvl" localSheetId="3">#REF!</definedName>
    <definedName name="ds3pmvl">#REF!</definedName>
    <definedName name="ds3pnc">"$#REF!.$#REF!$#REF!"</definedName>
    <definedName name="ds3pnc_26" localSheetId="11">#REF!</definedName>
    <definedName name="ds3pnc_26" localSheetId="3">#REF!</definedName>
    <definedName name="ds3pnc_26">#REF!</definedName>
    <definedName name="ds3pnc_28" localSheetId="11">#REF!</definedName>
    <definedName name="ds3pnc_28" localSheetId="3">#REF!</definedName>
    <definedName name="ds3pnc_28">#REF!</definedName>
    <definedName name="ds3pnc_3">"$#REF!.$#REF!$#REF!"</definedName>
    <definedName name="ds3pvl">"$#REF!.$#REF!$#REF!"</definedName>
    <definedName name="ds3pvl_26" localSheetId="11">#REF!</definedName>
    <definedName name="ds3pvl_26" localSheetId="3">#REF!</definedName>
    <definedName name="ds3pvl_26">#REF!</definedName>
    <definedName name="ds3pvl_28" localSheetId="11">#REF!</definedName>
    <definedName name="ds3pvl_28" localSheetId="3">#REF!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#REF!</definedName>
    <definedName name="dsct3pnc_28" localSheetId="11">#REF!</definedName>
    <definedName name="dsct3pnc_28" localSheetId="3">#REF!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#REF!</definedName>
    <definedName name="dsct3pvl_28" localSheetId="11">#REF!</definedName>
    <definedName name="dsct3pvl_28" localSheetId="3">#REF!</definedName>
    <definedName name="dsct3pvl_28">#REF!</definedName>
    <definedName name="dsct3pvl_3">"$#REF!.#REF!#REF!"</definedName>
    <definedName name="DSD" localSheetId="11">#REF!</definedName>
    <definedName name="DSD" localSheetId="3">#REF!</definedName>
    <definedName name="DSD">#REF!</definedName>
    <definedName name="DSDS" localSheetId="11">#REF!</definedName>
    <definedName name="DSDS" localSheetId="3">#REF!</definedName>
    <definedName name="DSDS">#REF!</definedName>
    <definedName name="dset" localSheetId="11">#REF!</definedName>
    <definedName name="dset" localSheetId="3">#REF!</definedName>
    <definedName name="dset">#REF!</definedName>
    <definedName name="dset_28" localSheetId="11">#REF!</definedName>
    <definedName name="dset_28" localSheetId="3">#REF!</definedName>
    <definedName name="dset_28">#REF!</definedName>
    <definedName name="Dsoil" localSheetId="11">#REF!</definedName>
    <definedName name="Dsoil" localSheetId="3">#REF!</definedName>
    <definedName name="Dsoil">#REF!</definedName>
    <definedName name="Dsoil_28" localSheetId="11">#REF!</definedName>
    <definedName name="Dsoil_28" localSheetId="3">#REF!</definedName>
    <definedName name="Dsoil_28">#REF!</definedName>
    <definedName name="DSPK1p1nc" localSheetId="11">#REF!</definedName>
    <definedName name="DSPK1p1nc" localSheetId="3">#REF!</definedName>
    <definedName name="DSPK1p1nc">#REF!</definedName>
    <definedName name="DSPK1p1nc_20" localSheetId="11">#REF!</definedName>
    <definedName name="DSPK1p1nc_20" localSheetId="3">#REF!</definedName>
    <definedName name="DSPK1p1nc_20">#REF!</definedName>
    <definedName name="DSPK1p1nc_28" localSheetId="11">#REF!</definedName>
    <definedName name="DSPK1p1nc_28" localSheetId="3">#REF!</definedName>
    <definedName name="DSPK1p1nc_28">#REF!</definedName>
    <definedName name="DSPK1p1vl" localSheetId="11">#REF!</definedName>
    <definedName name="DSPK1p1vl" localSheetId="3">#REF!</definedName>
    <definedName name="DSPK1p1vl">#REF!</definedName>
    <definedName name="DSPK1p1vl_20" localSheetId="11">#REF!</definedName>
    <definedName name="DSPK1p1vl_20" localSheetId="3">#REF!</definedName>
    <definedName name="DSPK1p1vl_20">#REF!</definedName>
    <definedName name="DSPK1p1vl_28" localSheetId="11">#REF!</definedName>
    <definedName name="DSPK1p1vl_28" localSheetId="3">#REF!</definedName>
    <definedName name="DSPK1p1vl_28">#REF!</definedName>
    <definedName name="DSPK1pnc" localSheetId="11">#REF!</definedName>
    <definedName name="DSPK1pnc" localSheetId="3">#REF!</definedName>
    <definedName name="DSPK1pnc">#REF!</definedName>
    <definedName name="DSPK1pnc_20" localSheetId="11">#REF!</definedName>
    <definedName name="DSPK1pnc_20" localSheetId="3">#REF!</definedName>
    <definedName name="DSPK1pnc_20">#REF!</definedName>
    <definedName name="DSPK1pnc_28" localSheetId="11">#REF!</definedName>
    <definedName name="DSPK1pnc_28" localSheetId="3">#REF!</definedName>
    <definedName name="DSPK1pnc_28">#REF!</definedName>
    <definedName name="DSPK1pvl" localSheetId="11">#REF!</definedName>
    <definedName name="DSPK1pvl" localSheetId="3">#REF!</definedName>
    <definedName name="DSPK1pvl">#REF!</definedName>
    <definedName name="DSPK1pvl_20" localSheetId="11">#REF!</definedName>
    <definedName name="DSPK1pvl_20" localSheetId="3">#REF!</definedName>
    <definedName name="DSPK1pvl_20">#REF!</definedName>
    <definedName name="DSPK1pvl_28" localSheetId="11">#REF!</definedName>
    <definedName name="DSPK1pvl_28" localSheetId="3">#REF!</definedName>
    <definedName name="DSPK1pvl_28">#REF!</definedName>
    <definedName name="DSS" localSheetId="11">#REF!</definedName>
    <definedName name="DSS" localSheetId="3">#REF!</definedName>
    <definedName name="DSS">#REF!</definedName>
    <definedName name="DSTD_Clear" localSheetId="11">#N/A</definedName>
    <definedName name="DSTD_Clear" localSheetId="0">'60 TT342'!DSTD_Clear</definedName>
    <definedName name="DSTD_Clear" localSheetId="3">#N/A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'60 TT342'!DSTD_Clear_28</definedName>
    <definedName name="DSUMDATA">"$#REF!.$A$1:$T$340"</definedName>
    <definedName name="DSUMDATA_26" localSheetId="11">#REF!</definedName>
    <definedName name="DSUMDATA_26" localSheetId="3">#REF!</definedName>
    <definedName name="DSUMDATA_26">#REF!</definedName>
    <definedName name="DSUMDATA_28" localSheetId="11">#REF!</definedName>
    <definedName name="DSUMDATA_28" localSheetId="3">#REF!</definedName>
    <definedName name="DSUMDATA_28">#REF!</definedName>
    <definedName name="DSUMDATA_3">"$#REF!.$A$1:$T$340"</definedName>
    <definedName name="Dsup" localSheetId="11">#REF!</definedName>
    <definedName name="Dsup" localSheetId="3">#REF!</definedName>
    <definedName name="Dsup">#REF!</definedName>
    <definedName name="Dsup_28" localSheetId="11">#REF!</definedName>
    <definedName name="Dsup_28" localSheetId="3">#REF!</definedName>
    <definedName name="Dsup_28">#REF!</definedName>
    <definedName name="dt" localSheetId="11">#REF!</definedName>
    <definedName name="dt" localSheetId="3">#REF!</definedName>
    <definedName name="dt">#REF!</definedName>
    <definedName name="dt_1" localSheetId="11">#REF!</definedName>
    <definedName name="dt_1" localSheetId="3">#REF!</definedName>
    <definedName name="dt_1">#REF!</definedName>
    <definedName name="dt_2" localSheetId="11">#REF!</definedName>
    <definedName name="dt_2" localSheetId="3">#REF!</definedName>
    <definedName name="dt_2">#REF!</definedName>
    <definedName name="dt_20" localSheetId="11">#REF!</definedName>
    <definedName name="dt_20" localSheetId="3">#REF!</definedName>
    <definedName name="dt_20">#REF!</definedName>
    <definedName name="dt_25" localSheetId="11">#REF!</definedName>
    <definedName name="dt_25" localSheetId="3">#REF!</definedName>
    <definedName name="dt_25">#REF!</definedName>
    <definedName name="dt_26" localSheetId="11">#REF!</definedName>
    <definedName name="dt_26" localSheetId="3">#REF!</definedName>
    <definedName name="dt_26">#REF!</definedName>
    <definedName name="dt_28" localSheetId="11">#REF!</definedName>
    <definedName name="dt_28" localSheetId="3">#REF!</definedName>
    <definedName name="dt_28">#REF!</definedName>
    <definedName name="DTDUY" localSheetId="11">#REF!</definedName>
    <definedName name="DTDUY" localSheetId="3">#REF!</definedName>
    <definedName name="DTDUY">#REF!</definedName>
    <definedName name="DTHANH" localSheetId="11">#REF!</definedName>
    <definedName name="DTHANH" localSheetId="3">#REF!</definedName>
    <definedName name="DTHANH">#REF!</definedName>
    <definedName name="Dthep" localSheetId="11">#REF!</definedName>
    <definedName name="Dthep" localSheetId="3">#REF!</definedName>
    <definedName name="Dthep">#REF!</definedName>
    <definedName name="Dthep_20" localSheetId="11">#REF!</definedName>
    <definedName name="Dthep_20" localSheetId="3">#REF!</definedName>
    <definedName name="Dthep_20">#REF!</definedName>
    <definedName name="Dthep_28" localSheetId="11">#REF!</definedName>
    <definedName name="Dthep_28" localSheetId="3">#REF!</definedName>
    <definedName name="Dthep_28">#REF!</definedName>
    <definedName name="DTHIEU" localSheetId="11">#REF!</definedName>
    <definedName name="DTHIEU" localSheetId="3">#REF!</definedName>
    <definedName name="DTHIEU">#REF!</definedName>
    <definedName name="DTPHUNG" localSheetId="11">#REF!</definedName>
    <definedName name="DTPHUNG" localSheetId="3">#REF!</definedName>
    <definedName name="DTPHUNG">#REF!</definedName>
    <definedName name="DTPKD" localSheetId="11">#REF!</definedName>
    <definedName name="DTPKD" localSheetId="3">#REF!</definedName>
    <definedName name="DTPKD">#REF!</definedName>
    <definedName name="DTPN_TKCO_NK" localSheetId="11">#REF!</definedName>
    <definedName name="DTPN_TKCO_NK" localSheetId="3">#REF!</definedName>
    <definedName name="DTPN_TKCO_NK">#REF!</definedName>
    <definedName name="DTPN_TKCO_SKC" localSheetId="11">#REF!</definedName>
    <definedName name="DTPN_TKCO_SKC" localSheetId="3">#REF!</definedName>
    <definedName name="DTPN_TKCO_SKC">#REF!</definedName>
    <definedName name="DTPN_TKCO_TGT" localSheetId="11">#REF!</definedName>
    <definedName name="DTPN_TKCO_TGT" localSheetId="3">#REF!</definedName>
    <definedName name="DTPN_TKCO_TGT">#REF!</definedName>
    <definedName name="DTPN_TKCO_TKC" localSheetId="11">#REF!</definedName>
    <definedName name="DTPN_TKCO_TKC" localSheetId="3">#REF!</definedName>
    <definedName name="DTPN_TKCO_TKC">#REF!</definedName>
    <definedName name="DTPN_TKNO_NK" localSheetId="11">#REF!</definedName>
    <definedName name="DTPN_TKNO_NK" localSheetId="3">#REF!</definedName>
    <definedName name="DTPN_TKNO_NK">#REF!</definedName>
    <definedName name="DTPN_TKNO_SKC" localSheetId="11">#REF!</definedName>
    <definedName name="DTPN_TKNO_SKC" localSheetId="3">#REF!</definedName>
    <definedName name="DTPN_TKNO_SKC">#REF!</definedName>
    <definedName name="DTPN_TKNO_TGT" localSheetId="11">#REF!</definedName>
    <definedName name="DTPN_TKNO_TGT" localSheetId="3">#REF!</definedName>
    <definedName name="DTPN_TKNO_TGT">#REF!</definedName>
    <definedName name="DTPN_TKNO_TKC" localSheetId="11">#REF!</definedName>
    <definedName name="DTPN_TKNO_TKC" localSheetId="3">#REF!</definedName>
    <definedName name="DTPN_TKNO_TKC">#REF!</definedName>
    <definedName name="DTT" localSheetId="11">#REF!</definedName>
    <definedName name="DTT" localSheetId="3">#REF!</definedName>
    <definedName name="DTT">#REF!</definedName>
    <definedName name="DTT_20" localSheetId="11">#REF!</definedName>
    <definedName name="DTT_20" localSheetId="3">#REF!</definedName>
    <definedName name="DTT_20">#REF!</definedName>
    <definedName name="dttdb" localSheetId="11">#REF!</definedName>
    <definedName name="dttdb" localSheetId="3">#REF!</definedName>
    <definedName name="dttdb">#REF!</definedName>
    <definedName name="dttdb_20" localSheetId="11">#REF!</definedName>
    <definedName name="dttdb_20" localSheetId="3">#REF!</definedName>
    <definedName name="dttdb_20">#REF!</definedName>
    <definedName name="dttdg" localSheetId="11">#REF!</definedName>
    <definedName name="dttdg" localSheetId="3">#REF!</definedName>
    <definedName name="dttdg">#REF!</definedName>
    <definedName name="dttdg_20" localSheetId="11">#REF!</definedName>
    <definedName name="dttdg_20" localSheetId="3">#REF!</definedName>
    <definedName name="dttdg_20">#REF!</definedName>
    <definedName name="Dù_kiÕn_kinh_phÝ" localSheetId="11">#REF!</definedName>
    <definedName name="Dù_kiÕn_kinh_phÝ" localSheetId="3">#REF!</definedName>
    <definedName name="Dù_kiÕn_kinh_phÝ">#REF!</definedName>
    <definedName name="duccong" localSheetId="11">#REF!</definedName>
    <definedName name="duccong" localSheetId="3">#REF!</definedName>
    <definedName name="duccong">#REF!</definedName>
    <definedName name="duccong_20" localSheetId="11">#REF!</definedName>
    <definedName name="duccong_20" localSheetId="3">#REF!</definedName>
    <definedName name="duccong_20">#REF!</definedName>
    <definedName name="duccong_28" localSheetId="11">#REF!</definedName>
    <definedName name="duccong_28" localSheetId="3">#REF!</definedName>
    <definedName name="duccong_28">#REF!</definedName>
    <definedName name="duct1" localSheetId="11">#REF!</definedName>
    <definedName name="duct1" localSheetId="3">#REF!</definedName>
    <definedName name="duct1">#REF!</definedName>
    <definedName name="duct1_28" localSheetId="11">#REF!</definedName>
    <definedName name="duct1_28" localSheetId="3">#REF!</definedName>
    <definedName name="duct1_28">#REF!</definedName>
    <definedName name="dui1.5" localSheetId="11">#REF!</definedName>
    <definedName name="dui1.5" localSheetId="3">#REF!</definedName>
    <definedName name="dui1.5">#REF!</definedName>
    <definedName name="dul" localSheetId="11">#REF!</definedName>
    <definedName name="dul" localSheetId="3">#REF!</definedName>
    <definedName name="dul">#REF!</definedName>
    <definedName name="dul_28" localSheetId="11">#REF!</definedName>
    <definedName name="dul_28" localSheetId="3">#REF!</definedName>
    <definedName name="dul_28">#REF!</definedName>
    <definedName name="duoi" localSheetId="11">#REF!</definedName>
    <definedName name="duoi" localSheetId="3">#REF!</definedName>
    <definedName name="duoi">#REF!</definedName>
    <definedName name="duoi_20" localSheetId="11">#REF!</definedName>
    <definedName name="duoi_20" localSheetId="3">#REF!</definedName>
    <definedName name="duoi_20">#REF!</definedName>
    <definedName name="duoi_28" localSheetId="11">#REF!</definedName>
    <definedName name="duoi_28" localSheetId="3">#REF!</definedName>
    <definedName name="duoi_28">#REF!</definedName>
    <definedName name="duong" localSheetId="11">#REF!</definedName>
    <definedName name="duong" localSheetId="3">#REF!</definedName>
    <definedName name="duong">#REF!</definedName>
    <definedName name="duong_20" localSheetId="11">#REF!</definedName>
    <definedName name="duong_20" localSheetId="3">#REF!</definedName>
    <definedName name="duong_20">#REF!</definedName>
    <definedName name="Duong_dau_cau" localSheetId="11">#REF!</definedName>
    <definedName name="Duong_dau_cau" localSheetId="3">#REF!</definedName>
    <definedName name="Duong_dau_cau">#REF!</definedName>
    <definedName name="Duong_dau_cau_20" localSheetId="11">#REF!</definedName>
    <definedName name="Duong_dau_cau_20" localSheetId="3">#REF!</definedName>
    <definedName name="Duong_dau_cau_20">#REF!</definedName>
    <definedName name="Duong_dau_cau_28" localSheetId="11">#REF!</definedName>
    <definedName name="Duong_dau_cau_28" localSheetId="3">#REF!</definedName>
    <definedName name="Duong_dau_cau_28">#REF!</definedName>
    <definedName name="duong04" localSheetId="11">#REF!</definedName>
    <definedName name="duong04" localSheetId="3">#REF!</definedName>
    <definedName name="duong04">#REF!</definedName>
    <definedName name="duong04_28" localSheetId="11">#REF!</definedName>
    <definedName name="duong04_28" localSheetId="3">#REF!</definedName>
    <definedName name="duong04_28">#REF!</definedName>
    <definedName name="duong1">NA()</definedName>
    <definedName name="duong1_26" localSheetId="11">#REF!</definedName>
    <definedName name="duong1_26" localSheetId="3">#REF!</definedName>
    <definedName name="duong1_26">#REF!</definedName>
    <definedName name="duong1_28" localSheetId="11">#REF!</definedName>
    <definedName name="duong1_28" localSheetId="3">#REF!</definedName>
    <definedName name="duong1_28">#REF!</definedName>
    <definedName name="duong1_3">NA()</definedName>
    <definedName name="duong2">NA()</definedName>
    <definedName name="duong2_26" localSheetId="11">#REF!</definedName>
    <definedName name="duong2_26" localSheetId="3">#REF!</definedName>
    <definedName name="duong2_26">#REF!</definedName>
    <definedName name="duong2_28" localSheetId="11">#REF!</definedName>
    <definedName name="duong2_28" localSheetId="3">#REF!</definedName>
    <definedName name="duong2_28">#REF!</definedName>
    <definedName name="duong2_3">NA()</definedName>
    <definedName name="duong3">NA()</definedName>
    <definedName name="duong3_26" localSheetId="11">#REF!</definedName>
    <definedName name="duong3_26" localSheetId="3">#REF!</definedName>
    <definedName name="duong3_26">#REF!</definedName>
    <definedName name="duong3_28" localSheetId="11">#REF!</definedName>
    <definedName name="duong3_28" localSheetId="3">#REF!</definedName>
    <definedName name="duong3_28">#REF!</definedName>
    <definedName name="duong3_3">NA()</definedName>
    <definedName name="duong35" localSheetId="11">#REF!</definedName>
    <definedName name="duong35" localSheetId="3">#REF!</definedName>
    <definedName name="duong35">#REF!</definedName>
    <definedName name="duong35_28" localSheetId="11">#REF!</definedName>
    <definedName name="duong35_28" localSheetId="3">#REF!</definedName>
    <definedName name="duong35_28">#REF!</definedName>
    <definedName name="duong4">NA()</definedName>
    <definedName name="duong4_26" localSheetId="11">#REF!</definedName>
    <definedName name="duong4_26" localSheetId="3">#REF!</definedName>
    <definedName name="duong4_26">#REF!</definedName>
    <definedName name="duong4_28" localSheetId="11">#REF!</definedName>
    <definedName name="duong4_28" localSheetId="3">#REF!</definedName>
    <definedName name="duong4_28">#REF!</definedName>
    <definedName name="duong4_3">NA()</definedName>
    <definedName name="duong5">NA()</definedName>
    <definedName name="duong5_26" localSheetId="11">#REF!</definedName>
    <definedName name="duong5_26" localSheetId="3">#REF!</definedName>
    <definedName name="duong5_26">#REF!</definedName>
    <definedName name="duong5_28" localSheetId="11">#REF!</definedName>
    <definedName name="duong5_28" localSheetId="3">#REF!</definedName>
    <definedName name="duong5_28">#REF!</definedName>
    <definedName name="duong5_3">NA()</definedName>
    <definedName name="DuongCDHaiVan" localSheetId="11">#REF!</definedName>
    <definedName name="DuongCDHaiVan" localSheetId="3">#REF!</definedName>
    <definedName name="DuongCDHaiVan">#REF!</definedName>
    <definedName name="DuongHCM" localSheetId="11">#REF!</definedName>
    <definedName name="DuongHCM" localSheetId="3">#REF!</definedName>
    <definedName name="DuongHCM">#REF!</definedName>
    <definedName name="DUT" localSheetId="11">#REF!</definedName>
    <definedName name="DUT" localSheetId="3">#REF!</definedName>
    <definedName name="DUT">#REF!</definedName>
    <definedName name="DUT_20" localSheetId="11">#REF!</definedName>
    <definedName name="DUT_20" localSheetId="3">#REF!</definedName>
    <definedName name="DUT_20">#REF!</definedName>
    <definedName name="DUT_28" localSheetId="11">#REF!</definedName>
    <definedName name="DUT_28" localSheetId="3">#REF!</definedName>
    <definedName name="DUT_28">#REF!</definedName>
    <definedName name="dutoan" localSheetId="11">#REF!</definedName>
    <definedName name="dutoan" localSheetId="3">#REF!</definedName>
    <definedName name="dutoan">#REF!</definedName>
    <definedName name="dutoan_1" localSheetId="11">#REF!</definedName>
    <definedName name="dutoan_1" localSheetId="3">#REF!</definedName>
    <definedName name="dutoan_1">#REF!</definedName>
    <definedName name="dutoan_2" localSheetId="11">#REF!</definedName>
    <definedName name="dutoan_2" localSheetId="3">#REF!</definedName>
    <definedName name="dutoan_2">#REF!</definedName>
    <definedName name="dutoan_20" localSheetId="11">#REF!</definedName>
    <definedName name="dutoan_20" localSheetId="3">#REF!</definedName>
    <definedName name="dutoan_20">#REF!</definedName>
    <definedName name="dutoan_25" localSheetId="11">#REF!</definedName>
    <definedName name="dutoan_25" localSheetId="3">#REF!</definedName>
    <definedName name="dutoan_25">#REF!</definedName>
    <definedName name="dutoan_26" localSheetId="11">#REF!</definedName>
    <definedName name="dutoan_26" localSheetId="3">#REF!</definedName>
    <definedName name="dutoan_26">#REF!</definedName>
    <definedName name="dutoan_28" localSheetId="11">#REF!</definedName>
    <definedName name="dutoan_28" localSheetId="3">#REF!</definedName>
    <definedName name="dutoan_28">#REF!</definedName>
    <definedName name="DutoanDongmo" localSheetId="11">#REF!</definedName>
    <definedName name="DutoanDongmo" localSheetId="3">#REF!</definedName>
    <definedName name="DutoanDongmo">#REF!</definedName>
    <definedName name="DutoanDongmo_20" localSheetId="11">#REF!</definedName>
    <definedName name="DutoanDongmo_20" localSheetId="3">#REF!</definedName>
    <definedName name="DutoanDongmo_20">#REF!</definedName>
    <definedName name="DutoanDongmo_28" localSheetId="11">#REF!</definedName>
    <definedName name="DutoanDongmo_28" localSheetId="3">#REF!</definedName>
    <definedName name="DutoanDongmo_28">#REF!</definedName>
    <definedName name="dv" localSheetId="11">#REF!</definedName>
    <definedName name="dv" localSheetId="3">#REF!</definedName>
    <definedName name="dv">#REF!</definedName>
    <definedName name="dv_28" localSheetId="11">#REF!</definedName>
    <definedName name="dv_28" localSheetId="3">#REF!</definedName>
    <definedName name="dv_28">#REF!</definedName>
    <definedName name="dva." localSheetId="11">#REF!</definedName>
    <definedName name="dva." localSheetId="3">#REF!</definedName>
    <definedName name="dva.">#REF!</definedName>
    <definedName name="dva._28" localSheetId="11">#REF!</definedName>
    <definedName name="dva._28" localSheetId="3">#REF!</definedName>
    <definedName name="dva._28">#REF!</definedName>
    <definedName name="dvb." localSheetId="11">#REF!</definedName>
    <definedName name="dvb." localSheetId="3">#REF!</definedName>
    <definedName name="dvb.">#REF!</definedName>
    <definedName name="dvb._28" localSheetId="11">#REF!</definedName>
    <definedName name="dvb._28" localSheetId="3">#REF!</definedName>
    <definedName name="dvb._28">#REF!</definedName>
    <definedName name="dvc." localSheetId="11">#REF!</definedName>
    <definedName name="dvc." localSheetId="3">#REF!</definedName>
    <definedName name="dvc.">#REF!</definedName>
    <definedName name="dvc._28" localSheetId="11">#REF!</definedName>
    <definedName name="dvc._28" localSheetId="3">#REF!</definedName>
    <definedName name="dvc._28">#REF!</definedName>
    <definedName name="dvuls2000">1.55</definedName>
    <definedName name="dvuls99">1.35</definedName>
    <definedName name="dw" localSheetId="11">#REF!</definedName>
    <definedName name="dw" localSheetId="3">#REF!</definedName>
    <definedName name="dw">#REF!</definedName>
    <definedName name="dw_28" localSheetId="11">#REF!</definedName>
    <definedName name="dw_28" localSheetId="3">#REF!</definedName>
    <definedName name="dw_28">#REF!</definedName>
    <definedName name="Dwall" localSheetId="11">#REF!</definedName>
    <definedName name="Dwall" localSheetId="3">#REF!</definedName>
    <definedName name="Dwall">#REF!</definedName>
    <definedName name="Dwall_28" localSheetId="11">#REF!</definedName>
    <definedName name="Dwall_28" localSheetId="3">#REF!</definedName>
    <definedName name="Dwall_28">#REF!</definedName>
    <definedName name="dx" localSheetId="11">#REF!</definedName>
    <definedName name="dx" localSheetId="3">#REF!</definedName>
    <definedName name="dx">#REF!</definedName>
    <definedName name="DX5M" localSheetId="11">#REF!</definedName>
    <definedName name="DX5M" localSheetId="3">#REF!</definedName>
    <definedName name="DX5M">#REF!</definedName>
    <definedName name="dxhnho" localSheetId="11">#REF!</definedName>
    <definedName name="dxhnho" localSheetId="3">#REF!</definedName>
    <definedName name="dxhnho">#REF!</definedName>
    <definedName name="dxhto" localSheetId="11">#REF!</definedName>
    <definedName name="dxhto" localSheetId="3">#REF!</definedName>
    <definedName name="dxhto">#REF!</definedName>
    <definedName name="DXMT" localSheetId="11">#REF!</definedName>
    <definedName name="DXMT" localSheetId="3">#REF!</definedName>
    <definedName name="DXMT">#REF!</definedName>
    <definedName name="DY" localSheetId="11">#REF!</definedName>
    <definedName name="DY" localSheetId="3">#REF!</definedName>
    <definedName name="DY">#REF!</definedName>
    <definedName name="DY_20" localSheetId="11">#REF!</definedName>
    <definedName name="DY_20" localSheetId="3">#REF!</definedName>
    <definedName name="DY_20">#REF!</definedName>
    <definedName name="DY_28" localSheetId="11">#REF!</definedName>
    <definedName name="DY_28" localSheetId="3">#REF!</definedName>
    <definedName name="DY_28">#REF!</definedName>
    <definedName name="DZ" localSheetId="11">#REF!</definedName>
    <definedName name="DZ" localSheetId="3">#REF!</definedName>
    <definedName name="DZ">#REF!</definedName>
    <definedName name="DZ_04" localSheetId="11">#REF!</definedName>
    <definedName name="DZ_04" localSheetId="3">#REF!</definedName>
    <definedName name="DZ_04">#REF!</definedName>
    <definedName name="DZ_04_20" localSheetId="11">#REF!</definedName>
    <definedName name="DZ_04_20" localSheetId="3">#REF!</definedName>
    <definedName name="DZ_04_20">#REF!</definedName>
    <definedName name="DZ_04_28" localSheetId="11">#REF!</definedName>
    <definedName name="DZ_04_28" localSheetId="3">#REF!</definedName>
    <definedName name="DZ_04_28">#REF!</definedName>
    <definedName name="DZ_28" localSheetId="11">#REF!</definedName>
    <definedName name="DZ_28" localSheetId="3">#REF!</definedName>
    <definedName name="DZ_28">#REF!</definedName>
    <definedName name="DZ_35" localSheetId="11">#REF!</definedName>
    <definedName name="DZ_35" localSheetId="3">#REF!</definedName>
    <definedName name="DZ_35">#REF!</definedName>
    <definedName name="DZ_35_20" localSheetId="11">#REF!</definedName>
    <definedName name="DZ_35_20" localSheetId="3">#REF!</definedName>
    <definedName name="DZ_35_20">#REF!</definedName>
    <definedName name="DZ_35_28" localSheetId="11">#REF!</definedName>
    <definedName name="DZ_35_28" localSheetId="3">#REF!</definedName>
    <definedName name="DZ_35_28">#REF!</definedName>
    <definedName name="DZ0.4" localSheetId="11">#REF!</definedName>
    <definedName name="DZ0.4" localSheetId="3">#REF!</definedName>
    <definedName name="DZ0.4">#REF!</definedName>
    <definedName name="DZ0.4_1" localSheetId="11">#REF!</definedName>
    <definedName name="DZ0.4_1" localSheetId="3">#REF!</definedName>
    <definedName name="DZ0.4_1">#REF!</definedName>
    <definedName name="DZ0.4_2" localSheetId="11">#REF!</definedName>
    <definedName name="DZ0.4_2" localSheetId="3">#REF!</definedName>
    <definedName name="DZ0.4_2">#REF!</definedName>
    <definedName name="DZ0.4_20" localSheetId="11">#REF!</definedName>
    <definedName name="DZ0.4_20" localSheetId="3">#REF!</definedName>
    <definedName name="DZ0.4_20">#REF!</definedName>
    <definedName name="DZ0.4_25" localSheetId="11">#REF!</definedName>
    <definedName name="DZ0.4_25" localSheetId="3">#REF!</definedName>
    <definedName name="DZ0.4_25">#REF!</definedName>
    <definedName name="DZ0.4_26" localSheetId="11">#REF!</definedName>
    <definedName name="DZ0.4_26" localSheetId="3">#REF!</definedName>
    <definedName name="DZ0.4_26">#REF!</definedName>
    <definedName name="DZ0.4_28" localSheetId="11">#REF!</definedName>
    <definedName name="DZ0.4_28" localSheetId="3">#REF!</definedName>
    <definedName name="DZ0.4_28">#REF!</definedName>
    <definedName name="dztramtt" localSheetId="11">#REF!</definedName>
    <definedName name="dztramtt" localSheetId="3">#REF!</definedName>
    <definedName name="dztramtt">#REF!</definedName>
    <definedName name="e" localSheetId="11">#REF!</definedName>
    <definedName name="e" localSheetId="3">#REF!</definedName>
    <definedName name="e">#REF!</definedName>
    <definedName name="ë" localSheetId="11">#REF!</definedName>
    <definedName name="ë" localSheetId="3">#REF!</definedName>
    <definedName name="ë">#REF!</definedName>
    <definedName name="e_" localSheetId="11">#REF!</definedName>
    <definedName name="e_" localSheetId="3">#REF!</definedName>
    <definedName name="e_">#REF!</definedName>
    <definedName name="e__" localSheetId="11">#REF!</definedName>
    <definedName name="e__" localSheetId="3">#REF!</definedName>
    <definedName name="e__">#REF!</definedName>
    <definedName name="e___28" localSheetId="11">#REF!</definedName>
    <definedName name="e___28" localSheetId="3">#REF!</definedName>
    <definedName name="e___28">#REF!</definedName>
    <definedName name="e__28" localSheetId="11">#REF!</definedName>
    <definedName name="e__28" localSheetId="3">#REF!</definedName>
    <definedName name="e__28">#REF!</definedName>
    <definedName name="e__Chi_phÝ_chung___NC" localSheetId="11">#REF!</definedName>
    <definedName name="e__Chi_phÝ_chung___NC" localSheetId="3">#REF!</definedName>
    <definedName name="e__Chi_phÝ_chung___NC">#REF!</definedName>
    <definedName name="e_20" localSheetId="11">#REF!</definedName>
    <definedName name="e_20" localSheetId="3">#REF!</definedName>
    <definedName name="e_20">#REF!</definedName>
    <definedName name="e_28" localSheetId="11">#REF!</definedName>
    <definedName name="e_28" localSheetId="3">#REF!</definedName>
    <definedName name="e_28">#REF!</definedName>
    <definedName name="E_p" localSheetId="11">#REF!</definedName>
    <definedName name="E_p" localSheetId="3">#REF!</definedName>
    <definedName name="E_p">#REF!</definedName>
    <definedName name="E_p_20" localSheetId="11">#REF!</definedName>
    <definedName name="E_p_20" localSheetId="3">#REF!</definedName>
    <definedName name="E_p_20">#REF!</definedName>
    <definedName name="E_p_28" localSheetId="11">#REF!</definedName>
    <definedName name="E_p_28" localSheetId="3">#REF!</definedName>
    <definedName name="E_p_28">#REF!</definedName>
    <definedName name="E_p_Echm" localSheetId="11">#REF!</definedName>
    <definedName name="E_p_Echm" localSheetId="3">#REF!</definedName>
    <definedName name="E_p_Echm">#REF!</definedName>
    <definedName name="E_p_Echm_28" localSheetId="11">#REF!</definedName>
    <definedName name="E_p_Echm_28" localSheetId="3">#REF!</definedName>
    <definedName name="E_p_Echm_28">#REF!</definedName>
    <definedName name="e0.75" localSheetId="11">#REF!</definedName>
    <definedName name="e0.75" localSheetId="3">#REF!</definedName>
    <definedName name="e0.75">#REF!</definedName>
    <definedName name="e0.75_20" localSheetId="11">#REF!</definedName>
    <definedName name="e0.75_20" localSheetId="3">#REF!</definedName>
    <definedName name="e0.75_20">#REF!</definedName>
    <definedName name="e0.75_28" localSheetId="11">#REF!</definedName>
    <definedName name="e0.75_28" localSheetId="3">#REF!</definedName>
    <definedName name="e0.75_28">#REF!</definedName>
    <definedName name="E1.000" localSheetId="11">#REF!</definedName>
    <definedName name="E1.000" localSheetId="3">#REF!</definedName>
    <definedName name="E1.000">#REF!</definedName>
    <definedName name="E1.000_20" localSheetId="11">#REF!</definedName>
    <definedName name="E1.000_20" localSheetId="3">#REF!</definedName>
    <definedName name="E1.000_20">#REF!</definedName>
    <definedName name="E1.000_28" localSheetId="11">#REF!</definedName>
    <definedName name="E1.000_28" localSheetId="3">#REF!</definedName>
    <definedName name="E1.000_28">#REF!</definedName>
    <definedName name="E1.010" localSheetId="11">#REF!</definedName>
    <definedName name="E1.010" localSheetId="3">#REF!</definedName>
    <definedName name="E1.010">#REF!</definedName>
    <definedName name="E1.010_20" localSheetId="11">#REF!</definedName>
    <definedName name="E1.010_20" localSheetId="3">#REF!</definedName>
    <definedName name="E1.010_20">#REF!</definedName>
    <definedName name="E1.010_28" localSheetId="11">#REF!</definedName>
    <definedName name="E1.010_28" localSheetId="3">#REF!</definedName>
    <definedName name="E1.010_28">#REF!</definedName>
    <definedName name="E1.020" localSheetId="11">#REF!</definedName>
    <definedName name="E1.020" localSheetId="3">#REF!</definedName>
    <definedName name="E1.020">#REF!</definedName>
    <definedName name="E1.020_20" localSheetId="11">#REF!</definedName>
    <definedName name="E1.020_20" localSheetId="3">#REF!</definedName>
    <definedName name="E1.020_20">#REF!</definedName>
    <definedName name="E1.020_28" localSheetId="11">#REF!</definedName>
    <definedName name="E1.020_28" localSheetId="3">#REF!</definedName>
    <definedName name="E1.020_28">#REF!</definedName>
    <definedName name="E1.200" localSheetId="11">#REF!</definedName>
    <definedName name="E1.200" localSheetId="3">#REF!</definedName>
    <definedName name="E1.200">#REF!</definedName>
    <definedName name="E1.200_20" localSheetId="11">#REF!</definedName>
    <definedName name="E1.200_20" localSheetId="3">#REF!</definedName>
    <definedName name="E1.200_20">#REF!</definedName>
    <definedName name="E1.200_28" localSheetId="11">#REF!</definedName>
    <definedName name="E1.200_28" localSheetId="3">#REF!</definedName>
    <definedName name="E1.200_28">#REF!</definedName>
    <definedName name="E1.210" localSheetId="11">#REF!</definedName>
    <definedName name="E1.210" localSheetId="3">#REF!</definedName>
    <definedName name="E1.210">#REF!</definedName>
    <definedName name="E1.210_20" localSheetId="11">#REF!</definedName>
    <definedName name="E1.210_20" localSheetId="3">#REF!</definedName>
    <definedName name="E1.210_20">#REF!</definedName>
    <definedName name="E1.210_28" localSheetId="11">#REF!</definedName>
    <definedName name="E1.210_28" localSheetId="3">#REF!</definedName>
    <definedName name="E1.210_28">#REF!</definedName>
    <definedName name="E1.220" localSheetId="11">#REF!</definedName>
    <definedName name="E1.220" localSheetId="3">#REF!</definedName>
    <definedName name="E1.220">#REF!</definedName>
    <definedName name="E1.220_20" localSheetId="11">#REF!</definedName>
    <definedName name="E1.220_20" localSheetId="3">#REF!</definedName>
    <definedName name="E1.220_20">#REF!</definedName>
    <definedName name="E1.220_28" localSheetId="11">#REF!</definedName>
    <definedName name="E1.220_28" localSheetId="3">#REF!</definedName>
    <definedName name="E1.220_28">#REF!</definedName>
    <definedName name="E1.300" localSheetId="11">#REF!</definedName>
    <definedName name="E1.300" localSheetId="3">#REF!</definedName>
    <definedName name="E1.300">#REF!</definedName>
    <definedName name="E1.300_20" localSheetId="11">#REF!</definedName>
    <definedName name="E1.300_20" localSheetId="3">#REF!</definedName>
    <definedName name="E1.300_20">#REF!</definedName>
    <definedName name="E1.300_28" localSheetId="11">#REF!</definedName>
    <definedName name="E1.300_28" localSheetId="3">#REF!</definedName>
    <definedName name="E1.300_28">#REF!</definedName>
    <definedName name="E1.310" localSheetId="11">#REF!</definedName>
    <definedName name="E1.310" localSheetId="3">#REF!</definedName>
    <definedName name="E1.310">#REF!</definedName>
    <definedName name="E1.310_20" localSheetId="11">#REF!</definedName>
    <definedName name="E1.310_20" localSheetId="3">#REF!</definedName>
    <definedName name="E1.310_20">#REF!</definedName>
    <definedName name="E1.310_28" localSheetId="11">#REF!</definedName>
    <definedName name="E1.310_28" localSheetId="3">#REF!</definedName>
    <definedName name="E1.310_28">#REF!</definedName>
    <definedName name="E1.320" localSheetId="11">#REF!</definedName>
    <definedName name="E1.320" localSheetId="3">#REF!</definedName>
    <definedName name="E1.320">#REF!</definedName>
    <definedName name="E1.320_20" localSheetId="11">#REF!</definedName>
    <definedName name="E1.320_20" localSheetId="3">#REF!</definedName>
    <definedName name="E1.320_20">#REF!</definedName>
    <definedName name="E1.320_28" localSheetId="11">#REF!</definedName>
    <definedName name="E1.320_28" localSheetId="3">#REF!</definedName>
    <definedName name="E1.320_28">#REF!</definedName>
    <definedName name="E1.400" localSheetId="11">#REF!</definedName>
    <definedName name="E1.400" localSheetId="3">#REF!</definedName>
    <definedName name="E1.400">#REF!</definedName>
    <definedName name="E1.400_20" localSheetId="11">#REF!</definedName>
    <definedName name="E1.400_20" localSheetId="3">#REF!</definedName>
    <definedName name="E1.400_20">#REF!</definedName>
    <definedName name="E1.400_28" localSheetId="11">#REF!</definedName>
    <definedName name="E1.400_28" localSheetId="3">#REF!</definedName>
    <definedName name="E1.400_28">#REF!</definedName>
    <definedName name="E1.410" localSheetId="11">#REF!</definedName>
    <definedName name="E1.410" localSheetId="3">#REF!</definedName>
    <definedName name="E1.410">#REF!</definedName>
    <definedName name="E1.410_20" localSheetId="11">#REF!</definedName>
    <definedName name="E1.410_20" localSheetId="3">#REF!</definedName>
    <definedName name="E1.410_20">#REF!</definedName>
    <definedName name="E1.410_28" localSheetId="11">#REF!</definedName>
    <definedName name="E1.410_28" localSheetId="3">#REF!</definedName>
    <definedName name="E1.410_28">#REF!</definedName>
    <definedName name="E1.420" localSheetId="11">#REF!</definedName>
    <definedName name="E1.420" localSheetId="3">#REF!</definedName>
    <definedName name="E1.420">#REF!</definedName>
    <definedName name="E1.420_20" localSheetId="11">#REF!</definedName>
    <definedName name="E1.420_20" localSheetId="3">#REF!</definedName>
    <definedName name="E1.420_20">#REF!</definedName>
    <definedName name="E1.420_28" localSheetId="11">#REF!</definedName>
    <definedName name="E1.420_28" localSheetId="3">#REF!</definedName>
    <definedName name="E1.420_28">#REF!</definedName>
    <definedName name="E1.500" localSheetId="11">#REF!</definedName>
    <definedName name="E1.500" localSheetId="3">#REF!</definedName>
    <definedName name="E1.500">#REF!</definedName>
    <definedName name="E1.500_20" localSheetId="11">#REF!</definedName>
    <definedName name="E1.500_20" localSheetId="3">#REF!</definedName>
    <definedName name="E1.500_20">#REF!</definedName>
    <definedName name="E1.500_28" localSheetId="11">#REF!</definedName>
    <definedName name="E1.500_28" localSheetId="3">#REF!</definedName>
    <definedName name="E1.500_28">#REF!</definedName>
    <definedName name="E1.510" localSheetId="11">#REF!</definedName>
    <definedName name="E1.510" localSheetId="3">#REF!</definedName>
    <definedName name="E1.510">#REF!</definedName>
    <definedName name="E1.510_20" localSheetId="11">#REF!</definedName>
    <definedName name="E1.510_20" localSheetId="3">#REF!</definedName>
    <definedName name="E1.510_20">#REF!</definedName>
    <definedName name="E1.510_28" localSheetId="11">#REF!</definedName>
    <definedName name="E1.510_28" localSheetId="3">#REF!</definedName>
    <definedName name="E1.510_28">#REF!</definedName>
    <definedName name="E1.520" localSheetId="11">#REF!</definedName>
    <definedName name="E1.520" localSheetId="3">#REF!</definedName>
    <definedName name="E1.520">#REF!</definedName>
    <definedName name="E1.520_20" localSheetId="11">#REF!</definedName>
    <definedName name="E1.520_20" localSheetId="3">#REF!</definedName>
    <definedName name="E1.520_20">#REF!</definedName>
    <definedName name="E1.520_28" localSheetId="11">#REF!</definedName>
    <definedName name="E1.520_28" localSheetId="3">#REF!</definedName>
    <definedName name="E1.520_28">#REF!</definedName>
    <definedName name="E1.600" localSheetId="11">#REF!</definedName>
    <definedName name="E1.600" localSheetId="3">#REF!</definedName>
    <definedName name="E1.600">#REF!</definedName>
    <definedName name="E1.600_20" localSheetId="11">#REF!</definedName>
    <definedName name="E1.600_20" localSheetId="3">#REF!</definedName>
    <definedName name="E1.600_20">#REF!</definedName>
    <definedName name="E1.600_28" localSheetId="11">#REF!</definedName>
    <definedName name="E1.600_28" localSheetId="3">#REF!</definedName>
    <definedName name="E1.600_28">#REF!</definedName>
    <definedName name="E1.611" localSheetId="11">#REF!</definedName>
    <definedName name="E1.611" localSheetId="3">#REF!</definedName>
    <definedName name="E1.611">#REF!</definedName>
    <definedName name="E1.611_20" localSheetId="11">#REF!</definedName>
    <definedName name="E1.611_20" localSheetId="3">#REF!</definedName>
    <definedName name="E1.611_20">#REF!</definedName>
    <definedName name="E1.611_28" localSheetId="11">#REF!</definedName>
    <definedName name="E1.611_28" localSheetId="3">#REF!</definedName>
    <definedName name="E1.611_28">#REF!</definedName>
    <definedName name="E1.631" localSheetId="11">#REF!</definedName>
    <definedName name="E1.631" localSheetId="3">#REF!</definedName>
    <definedName name="E1.631">#REF!</definedName>
    <definedName name="E1.631_20" localSheetId="11">#REF!</definedName>
    <definedName name="E1.631_20" localSheetId="3">#REF!</definedName>
    <definedName name="E1.631_20">#REF!</definedName>
    <definedName name="E1.631_28" localSheetId="11">#REF!</definedName>
    <definedName name="E1.631_28" localSheetId="3">#REF!</definedName>
    <definedName name="E1.631_28">#REF!</definedName>
    <definedName name="E2.000" localSheetId="11">#REF!</definedName>
    <definedName name="E2.000" localSheetId="3">#REF!</definedName>
    <definedName name="E2.000">#REF!</definedName>
    <definedName name="E2.000_20" localSheetId="11">#REF!</definedName>
    <definedName name="E2.000_20" localSheetId="3">#REF!</definedName>
    <definedName name="E2.000_20">#REF!</definedName>
    <definedName name="E2.000_28" localSheetId="11">#REF!</definedName>
    <definedName name="E2.000_28" localSheetId="3">#REF!</definedName>
    <definedName name="E2.000_28">#REF!</definedName>
    <definedName name="E2.000A" localSheetId="11">#REF!</definedName>
    <definedName name="E2.000A" localSheetId="3">#REF!</definedName>
    <definedName name="E2.000A">#REF!</definedName>
    <definedName name="E2.000A_20" localSheetId="11">#REF!</definedName>
    <definedName name="E2.000A_20" localSheetId="3">#REF!</definedName>
    <definedName name="E2.000A_20">#REF!</definedName>
    <definedName name="E2.000A_28" localSheetId="11">#REF!</definedName>
    <definedName name="E2.000A_28" localSheetId="3">#REF!</definedName>
    <definedName name="E2.000A_28">#REF!</definedName>
    <definedName name="E2.010" localSheetId="11">#REF!</definedName>
    <definedName name="E2.010" localSheetId="3">#REF!</definedName>
    <definedName name="E2.010">#REF!</definedName>
    <definedName name="E2.010_20" localSheetId="11">#REF!</definedName>
    <definedName name="E2.010_20" localSheetId="3">#REF!</definedName>
    <definedName name="E2.010_20">#REF!</definedName>
    <definedName name="E2.010_28" localSheetId="11">#REF!</definedName>
    <definedName name="E2.010_28" localSheetId="3">#REF!</definedName>
    <definedName name="E2.010_28">#REF!</definedName>
    <definedName name="E2.010A" localSheetId="11">#REF!</definedName>
    <definedName name="E2.010A" localSheetId="3">#REF!</definedName>
    <definedName name="E2.010A">#REF!</definedName>
    <definedName name="E2.010A_20" localSheetId="11">#REF!</definedName>
    <definedName name="E2.010A_20" localSheetId="3">#REF!</definedName>
    <definedName name="E2.010A_20">#REF!</definedName>
    <definedName name="E2.010A_28" localSheetId="11">#REF!</definedName>
    <definedName name="E2.010A_28" localSheetId="3">#REF!</definedName>
    <definedName name="E2.010A_28">#REF!</definedName>
    <definedName name="E2.020" localSheetId="11">#REF!</definedName>
    <definedName name="E2.020" localSheetId="3">#REF!</definedName>
    <definedName name="E2.020">#REF!</definedName>
    <definedName name="E2.020_20" localSheetId="11">#REF!</definedName>
    <definedName name="E2.020_20" localSheetId="3">#REF!</definedName>
    <definedName name="E2.020_20">#REF!</definedName>
    <definedName name="E2.020_28" localSheetId="11">#REF!</definedName>
    <definedName name="E2.020_28" localSheetId="3">#REF!</definedName>
    <definedName name="E2.020_28">#REF!</definedName>
    <definedName name="E2.020A" localSheetId="11">#REF!</definedName>
    <definedName name="E2.020A" localSheetId="3">#REF!</definedName>
    <definedName name="E2.020A">#REF!</definedName>
    <definedName name="E2.020A_20" localSheetId="11">#REF!</definedName>
    <definedName name="E2.020A_20" localSheetId="3">#REF!</definedName>
    <definedName name="E2.020A_20">#REF!</definedName>
    <definedName name="E2.020A_28" localSheetId="11">#REF!</definedName>
    <definedName name="E2.020A_28" localSheetId="3">#REF!</definedName>
    <definedName name="E2.020A_28">#REF!</definedName>
    <definedName name="E2.100" localSheetId="11">#REF!</definedName>
    <definedName name="E2.100" localSheetId="3">#REF!</definedName>
    <definedName name="E2.100">#REF!</definedName>
    <definedName name="E2.100_20" localSheetId="11">#REF!</definedName>
    <definedName name="E2.100_20" localSheetId="3">#REF!</definedName>
    <definedName name="E2.100_20">#REF!</definedName>
    <definedName name="E2.100_28" localSheetId="11">#REF!</definedName>
    <definedName name="E2.100_28" localSheetId="3">#REF!</definedName>
    <definedName name="E2.100_28">#REF!</definedName>
    <definedName name="E2.100A" localSheetId="11">#REF!</definedName>
    <definedName name="E2.100A" localSheetId="3">#REF!</definedName>
    <definedName name="E2.100A">#REF!</definedName>
    <definedName name="E2.100A_20" localSheetId="11">#REF!</definedName>
    <definedName name="E2.100A_20" localSheetId="3">#REF!</definedName>
    <definedName name="E2.100A_20">#REF!</definedName>
    <definedName name="E2.100A_28" localSheetId="11">#REF!</definedName>
    <definedName name="E2.100A_28" localSheetId="3">#REF!</definedName>
    <definedName name="E2.100A_28">#REF!</definedName>
    <definedName name="E2.110" localSheetId="11">#REF!</definedName>
    <definedName name="E2.110" localSheetId="3">#REF!</definedName>
    <definedName name="E2.110">#REF!</definedName>
    <definedName name="E2.110_20" localSheetId="11">#REF!</definedName>
    <definedName name="E2.110_20" localSheetId="3">#REF!</definedName>
    <definedName name="E2.110_20">#REF!</definedName>
    <definedName name="E2.110_28" localSheetId="11">#REF!</definedName>
    <definedName name="E2.110_28" localSheetId="3">#REF!</definedName>
    <definedName name="E2.110_28">#REF!</definedName>
    <definedName name="E2.110A" localSheetId="11">#REF!</definedName>
    <definedName name="E2.110A" localSheetId="3">#REF!</definedName>
    <definedName name="E2.110A">#REF!</definedName>
    <definedName name="E2.110A_20" localSheetId="11">#REF!</definedName>
    <definedName name="E2.110A_20" localSheetId="3">#REF!</definedName>
    <definedName name="E2.110A_20">#REF!</definedName>
    <definedName name="E2.110A_28" localSheetId="11">#REF!</definedName>
    <definedName name="E2.110A_28" localSheetId="3">#REF!</definedName>
    <definedName name="E2.110A_28">#REF!</definedName>
    <definedName name="E2.120" localSheetId="11">#REF!</definedName>
    <definedName name="E2.120" localSheetId="3">#REF!</definedName>
    <definedName name="E2.120">#REF!</definedName>
    <definedName name="E2.120_20" localSheetId="11">#REF!</definedName>
    <definedName name="E2.120_20" localSheetId="3">#REF!</definedName>
    <definedName name="E2.120_20">#REF!</definedName>
    <definedName name="E2.120_28" localSheetId="11">#REF!</definedName>
    <definedName name="E2.120_28" localSheetId="3">#REF!</definedName>
    <definedName name="E2.120_28">#REF!</definedName>
    <definedName name="E2.120A" localSheetId="11">#REF!</definedName>
    <definedName name="E2.120A" localSheetId="3">#REF!</definedName>
    <definedName name="E2.120A">#REF!</definedName>
    <definedName name="E2.120A_20" localSheetId="11">#REF!</definedName>
    <definedName name="E2.120A_20" localSheetId="3">#REF!</definedName>
    <definedName name="E2.120A_20">#REF!</definedName>
    <definedName name="E2.120A_28" localSheetId="11">#REF!</definedName>
    <definedName name="E2.120A_28" localSheetId="3">#REF!</definedName>
    <definedName name="E2.120A_28">#REF!</definedName>
    <definedName name="E3.000" localSheetId="11">#REF!</definedName>
    <definedName name="E3.000" localSheetId="3">#REF!</definedName>
    <definedName name="E3.000">#REF!</definedName>
    <definedName name="E3.000_20" localSheetId="11">#REF!</definedName>
    <definedName name="E3.000_20" localSheetId="3">#REF!</definedName>
    <definedName name="E3.000_20">#REF!</definedName>
    <definedName name="E3.000_28" localSheetId="11">#REF!</definedName>
    <definedName name="E3.000_28" localSheetId="3">#REF!</definedName>
    <definedName name="E3.000_28">#REF!</definedName>
    <definedName name="E3.010" localSheetId="11">#REF!</definedName>
    <definedName name="E3.010" localSheetId="3">#REF!</definedName>
    <definedName name="E3.010">#REF!</definedName>
    <definedName name="E3.010_20" localSheetId="11">#REF!</definedName>
    <definedName name="E3.010_20" localSheetId="3">#REF!</definedName>
    <definedName name="E3.010_20">#REF!</definedName>
    <definedName name="E3.010_28" localSheetId="11">#REF!</definedName>
    <definedName name="E3.010_28" localSheetId="3">#REF!</definedName>
    <definedName name="E3.010_28">#REF!</definedName>
    <definedName name="E3.020" localSheetId="11">#REF!</definedName>
    <definedName name="E3.020" localSheetId="3">#REF!</definedName>
    <definedName name="E3.020">#REF!</definedName>
    <definedName name="E3.020_20" localSheetId="11">#REF!</definedName>
    <definedName name="E3.020_20" localSheetId="3">#REF!</definedName>
    <definedName name="E3.020_20">#REF!</definedName>
    <definedName name="E3.020_28" localSheetId="11">#REF!</definedName>
    <definedName name="E3.020_28" localSheetId="3">#REF!</definedName>
    <definedName name="E3.020_28">#REF!</definedName>
    <definedName name="E3.031" localSheetId="11">#REF!</definedName>
    <definedName name="E3.031" localSheetId="3">#REF!</definedName>
    <definedName name="E3.031">#REF!</definedName>
    <definedName name="E3.031_20" localSheetId="11">#REF!</definedName>
    <definedName name="E3.031_20" localSheetId="3">#REF!</definedName>
    <definedName name="E3.031_20">#REF!</definedName>
    <definedName name="E3.031_28" localSheetId="11">#REF!</definedName>
    <definedName name="E3.031_28" localSheetId="3">#REF!</definedName>
    <definedName name="E3.031_28">#REF!</definedName>
    <definedName name="E3.032" localSheetId="11">#REF!</definedName>
    <definedName name="E3.032" localSheetId="3">#REF!</definedName>
    <definedName name="E3.032">#REF!</definedName>
    <definedName name="E3.032_20" localSheetId="11">#REF!</definedName>
    <definedName name="E3.032_20" localSheetId="3">#REF!</definedName>
    <definedName name="E3.032_20">#REF!</definedName>
    <definedName name="E3.032_28" localSheetId="11">#REF!</definedName>
    <definedName name="E3.032_28" localSheetId="3">#REF!</definedName>
    <definedName name="E3.032_28">#REF!</definedName>
    <definedName name="E3.033" localSheetId="11">#REF!</definedName>
    <definedName name="E3.033" localSheetId="3">#REF!</definedName>
    <definedName name="E3.033">#REF!</definedName>
    <definedName name="E3.033_20" localSheetId="11">#REF!</definedName>
    <definedName name="E3.033_20" localSheetId="3">#REF!</definedName>
    <definedName name="E3.033_20">#REF!</definedName>
    <definedName name="E3.033_28" localSheetId="11">#REF!</definedName>
    <definedName name="E3.033_28" localSheetId="3">#REF!</definedName>
    <definedName name="E3.033_28">#REF!</definedName>
    <definedName name="E4.001" localSheetId="11">#REF!</definedName>
    <definedName name="E4.001" localSheetId="3">#REF!</definedName>
    <definedName name="E4.001">#REF!</definedName>
    <definedName name="E4.001_20" localSheetId="11">#REF!</definedName>
    <definedName name="E4.001_20" localSheetId="3">#REF!</definedName>
    <definedName name="E4.001_20">#REF!</definedName>
    <definedName name="E4.001_28" localSheetId="11">#REF!</definedName>
    <definedName name="E4.001_28" localSheetId="3">#REF!</definedName>
    <definedName name="E4.001_28">#REF!</definedName>
    <definedName name="E4.011" localSheetId="11">#REF!</definedName>
    <definedName name="E4.011" localSheetId="3">#REF!</definedName>
    <definedName name="E4.011">#REF!</definedName>
    <definedName name="E4.011_20" localSheetId="11">#REF!</definedName>
    <definedName name="E4.011_20" localSheetId="3">#REF!</definedName>
    <definedName name="E4.011_20">#REF!</definedName>
    <definedName name="E4.011_28" localSheetId="11">#REF!</definedName>
    <definedName name="E4.011_28" localSheetId="3">#REF!</definedName>
    <definedName name="E4.011_28">#REF!</definedName>
    <definedName name="E4.021" localSheetId="11">#REF!</definedName>
    <definedName name="E4.021" localSheetId="3">#REF!</definedName>
    <definedName name="E4.021">#REF!</definedName>
    <definedName name="E4.021_20" localSheetId="11">#REF!</definedName>
    <definedName name="E4.021_20" localSheetId="3">#REF!</definedName>
    <definedName name="E4.021_20">#REF!</definedName>
    <definedName name="E4.021_28" localSheetId="11">#REF!</definedName>
    <definedName name="E4.021_28" localSheetId="3">#REF!</definedName>
    <definedName name="E4.021_28">#REF!</definedName>
    <definedName name="E4.101" localSheetId="11">#REF!</definedName>
    <definedName name="E4.101" localSheetId="3">#REF!</definedName>
    <definedName name="E4.101">#REF!</definedName>
    <definedName name="E4.101_20" localSheetId="11">#REF!</definedName>
    <definedName name="E4.101_20" localSheetId="3">#REF!</definedName>
    <definedName name="E4.101_20">#REF!</definedName>
    <definedName name="E4.101_28" localSheetId="11">#REF!</definedName>
    <definedName name="E4.101_28" localSheetId="3">#REF!</definedName>
    <definedName name="E4.101_28">#REF!</definedName>
    <definedName name="E4.111" localSheetId="11">#REF!</definedName>
    <definedName name="E4.111" localSheetId="3">#REF!</definedName>
    <definedName name="E4.111">#REF!</definedName>
    <definedName name="E4.111_20" localSheetId="11">#REF!</definedName>
    <definedName name="E4.111_20" localSheetId="3">#REF!</definedName>
    <definedName name="E4.111_20">#REF!</definedName>
    <definedName name="E4.111_28" localSheetId="11">#REF!</definedName>
    <definedName name="E4.111_28" localSheetId="3">#REF!</definedName>
    <definedName name="E4.111_28">#REF!</definedName>
    <definedName name="E4.121" localSheetId="11">#REF!</definedName>
    <definedName name="E4.121" localSheetId="3">#REF!</definedName>
    <definedName name="E4.121">#REF!</definedName>
    <definedName name="E4.121_20" localSheetId="11">#REF!</definedName>
    <definedName name="E4.121_20" localSheetId="3">#REF!</definedName>
    <definedName name="E4.121_20">#REF!</definedName>
    <definedName name="E4.121_28" localSheetId="11">#REF!</definedName>
    <definedName name="E4.121_28" localSheetId="3">#REF!</definedName>
    <definedName name="E4.121_28">#REF!</definedName>
    <definedName name="E5.010" localSheetId="11">#REF!</definedName>
    <definedName name="E5.010" localSheetId="3">#REF!</definedName>
    <definedName name="E5.010">#REF!</definedName>
    <definedName name="E5.010_20" localSheetId="11">#REF!</definedName>
    <definedName name="E5.010_20" localSheetId="3">#REF!</definedName>
    <definedName name="E5.010_20">#REF!</definedName>
    <definedName name="E5.010_28" localSheetId="11">#REF!</definedName>
    <definedName name="E5.010_28" localSheetId="3">#REF!</definedName>
    <definedName name="E5.010_28">#REF!</definedName>
    <definedName name="E5.020" localSheetId="11">#REF!</definedName>
    <definedName name="E5.020" localSheetId="3">#REF!</definedName>
    <definedName name="E5.020">#REF!</definedName>
    <definedName name="E5.020_20" localSheetId="11">#REF!</definedName>
    <definedName name="E5.020_20" localSheetId="3">#REF!</definedName>
    <definedName name="E5.020_20">#REF!</definedName>
    <definedName name="E5.020_28" localSheetId="11">#REF!</definedName>
    <definedName name="E5.020_28" localSheetId="3">#REF!</definedName>
    <definedName name="E5.020_28">#REF!</definedName>
    <definedName name="E5.030" localSheetId="11">#REF!</definedName>
    <definedName name="E5.030" localSheetId="3">#REF!</definedName>
    <definedName name="E5.030">#REF!</definedName>
    <definedName name="E5.030_20" localSheetId="11">#REF!</definedName>
    <definedName name="E5.030_20" localSheetId="3">#REF!</definedName>
    <definedName name="E5.030_20">#REF!</definedName>
    <definedName name="E5.030_28" localSheetId="11">#REF!</definedName>
    <definedName name="E5.030_28" localSheetId="3">#REF!</definedName>
    <definedName name="E5.030_28">#REF!</definedName>
    <definedName name="E6.001" localSheetId="11">#REF!</definedName>
    <definedName name="E6.001" localSheetId="3">#REF!</definedName>
    <definedName name="E6.001">#REF!</definedName>
    <definedName name="E6.001_20" localSheetId="11">#REF!</definedName>
    <definedName name="E6.001_20" localSheetId="3">#REF!</definedName>
    <definedName name="E6.001_20">#REF!</definedName>
    <definedName name="E6.001_28" localSheetId="11">#REF!</definedName>
    <definedName name="E6.001_28" localSheetId="3">#REF!</definedName>
    <definedName name="E6.001_28">#REF!</definedName>
    <definedName name="E6.002" localSheetId="11">#REF!</definedName>
    <definedName name="E6.002" localSheetId="3">#REF!</definedName>
    <definedName name="E6.002">#REF!</definedName>
    <definedName name="E6.002_20" localSheetId="11">#REF!</definedName>
    <definedName name="E6.002_20" localSheetId="3">#REF!</definedName>
    <definedName name="E6.002_20">#REF!</definedName>
    <definedName name="E6.002_28" localSheetId="11">#REF!</definedName>
    <definedName name="E6.002_28" localSheetId="3">#REF!</definedName>
    <definedName name="E6.002_28">#REF!</definedName>
    <definedName name="E6.011" localSheetId="11">#REF!</definedName>
    <definedName name="E6.011" localSheetId="3">#REF!</definedName>
    <definedName name="E6.011">#REF!</definedName>
    <definedName name="E6.011_20" localSheetId="11">#REF!</definedName>
    <definedName name="E6.011_20" localSheetId="3">#REF!</definedName>
    <definedName name="E6.011_20">#REF!</definedName>
    <definedName name="E6.011_28" localSheetId="11">#REF!</definedName>
    <definedName name="E6.011_28" localSheetId="3">#REF!</definedName>
    <definedName name="E6.011_28">#REF!</definedName>
    <definedName name="E6.012" localSheetId="11">#REF!</definedName>
    <definedName name="E6.012" localSheetId="3">#REF!</definedName>
    <definedName name="E6.012">#REF!</definedName>
    <definedName name="E6.012_20" localSheetId="11">#REF!</definedName>
    <definedName name="E6.012_20" localSheetId="3">#REF!</definedName>
    <definedName name="E6.012_20">#REF!</definedName>
    <definedName name="E6.012_28" localSheetId="11">#REF!</definedName>
    <definedName name="E6.012_28" localSheetId="3">#REF!</definedName>
    <definedName name="E6.012_28">#REF!</definedName>
    <definedName name="ë74" localSheetId="11">#REF!</definedName>
    <definedName name="ë74" localSheetId="3">#REF!</definedName>
    <definedName name="ë74">#REF!</definedName>
    <definedName name="E99999_20" localSheetId="11">#REF!</definedName>
    <definedName name="E99999_20" localSheetId="3">#REF!</definedName>
    <definedName name="E99999_20">#REF!</definedName>
    <definedName name="E99999_28" localSheetId="11">#REF!</definedName>
    <definedName name="E99999_28" localSheetId="3">#REF!</definedName>
    <definedName name="E99999_28">#REF!</definedName>
    <definedName name="Ea" localSheetId="11">#REF!</definedName>
    <definedName name="Ea" localSheetId="3">#REF!</definedName>
    <definedName name="Ea">#REF!</definedName>
    <definedName name="Ea_20" localSheetId="11">#REF!</definedName>
    <definedName name="Ea_20" localSheetId="3">#REF!</definedName>
    <definedName name="Ea_20">#REF!</definedName>
    <definedName name="Ea_28" localSheetId="11">#REF!</definedName>
    <definedName name="Ea_28" localSheetId="3">#REF!</definedName>
    <definedName name="Ea_28">#REF!</definedName>
    <definedName name="Earthwork" localSheetId="11">#REF!</definedName>
    <definedName name="Earthwork" localSheetId="3">#REF!</definedName>
    <definedName name="Earthwork">#REF!</definedName>
    <definedName name="Earthwork_28" localSheetId="11">#REF!</definedName>
    <definedName name="Earthwork_28" localSheetId="3">#REF!</definedName>
    <definedName name="Earthwork_28">#REF!</definedName>
    <definedName name="Eb" localSheetId="11">#REF!</definedName>
    <definedName name="Eb" localSheetId="3">#REF!</definedName>
    <definedName name="Eb">#REF!</definedName>
    <definedName name="Eb_28" localSheetId="11">#REF!</definedName>
    <definedName name="Eb_28" localSheetId="3">#REF!</definedName>
    <definedName name="Eb_28">#REF!</definedName>
    <definedName name="Ebdam" localSheetId="11">#REF!</definedName>
    <definedName name="Ebdam" localSheetId="3">#REF!</definedName>
    <definedName name="Ebdam">#REF!</definedName>
    <definedName name="Ebdam_20" localSheetId="11">#REF!</definedName>
    <definedName name="Ebdam_20" localSheetId="3">#REF!</definedName>
    <definedName name="Ebdam_20">#REF!</definedName>
    <definedName name="Ebdam_28" localSheetId="11">#REF!</definedName>
    <definedName name="Ebdam_28" localSheetId="3">#REF!</definedName>
    <definedName name="Ebdam_28">#REF!</definedName>
    <definedName name="EBT" localSheetId="11">#REF!</definedName>
    <definedName name="EBT" localSheetId="3">#REF!</definedName>
    <definedName name="EBT">#REF!</definedName>
    <definedName name="EBT_20" localSheetId="11">#REF!</definedName>
    <definedName name="EBT_20" localSheetId="3">#REF!</definedName>
    <definedName name="EBT_20">#REF!</definedName>
    <definedName name="ec" localSheetId="11">#REF!</definedName>
    <definedName name="ec" localSheetId="3">#REF!</definedName>
    <definedName name="ec">#REF!</definedName>
    <definedName name="Ec_" localSheetId="11">#REF!</definedName>
    <definedName name="Ec_" localSheetId="3">#REF!</definedName>
    <definedName name="Ec_">#REF!</definedName>
    <definedName name="ec_20" localSheetId="11">#REF!</definedName>
    <definedName name="ec_20" localSheetId="3">#REF!</definedName>
    <definedName name="ec_20">#REF!</definedName>
    <definedName name="ec_28" localSheetId="11">#REF!</definedName>
    <definedName name="ec_28" localSheetId="3">#REF!</definedName>
    <definedName name="ec_28">#REF!</definedName>
    <definedName name="ecb" localSheetId="11">#REF!</definedName>
    <definedName name="ecb" localSheetId="3">#REF!</definedName>
    <definedName name="ecb">#REF!</definedName>
    <definedName name="ecb_28" localSheetId="11">#REF!</definedName>
    <definedName name="ecb_28" localSheetId="3">#REF!</definedName>
    <definedName name="ecb_28">#REF!</definedName>
    <definedName name="Ecdc" localSheetId="11">#REF!</definedName>
    <definedName name="Ecdc" localSheetId="3">#REF!</definedName>
    <definedName name="Ecdc">#REF!</definedName>
    <definedName name="Ecdc_20" localSheetId="11">#REF!</definedName>
    <definedName name="Ecdc_20" localSheetId="3">#REF!</definedName>
    <definedName name="Ecdc_20">#REF!</definedName>
    <definedName name="EcG" localSheetId="11">#REF!</definedName>
    <definedName name="EcG" localSheetId="3">#REF!</definedName>
    <definedName name="EcG">#REF!</definedName>
    <definedName name="EcG_20" localSheetId="11">#REF!</definedName>
    <definedName name="EcG_20" localSheetId="3">#REF!</definedName>
    <definedName name="EcG_20">#REF!</definedName>
    <definedName name="EcG_28" localSheetId="11">#REF!</definedName>
    <definedName name="EcG_28" localSheetId="3">#REF!</definedName>
    <definedName name="EcG_28">#REF!</definedName>
    <definedName name="ech" localSheetId="11">#REF!</definedName>
    <definedName name="ech" localSheetId="3">#REF!</definedName>
    <definedName name="ech">#REF!</definedName>
    <definedName name="ech_28" localSheetId="11">#REF!</definedName>
    <definedName name="ech_28" localSheetId="3">#REF!</definedName>
    <definedName name="ech_28">#REF!</definedName>
    <definedName name="Echm" localSheetId="11">#REF!</definedName>
    <definedName name="Echm" localSheetId="3">#REF!</definedName>
    <definedName name="Echm">#REF!</definedName>
    <definedName name="Echm_28" localSheetId="11">#REF!</definedName>
    <definedName name="Echm_28" localSheetId="3">#REF!</definedName>
    <definedName name="Echm_28">#REF!</definedName>
    <definedName name="Eci" localSheetId="11">#REF!</definedName>
    <definedName name="Eci" localSheetId="3">#REF!</definedName>
    <definedName name="Eci">#REF!</definedName>
    <definedName name="Eci_28" localSheetId="11">#REF!</definedName>
    <definedName name="Eci_28" localSheetId="3">#REF!</definedName>
    <definedName name="Eci_28">#REF!</definedName>
    <definedName name="Ecot1" localSheetId="11">#REF!</definedName>
    <definedName name="Ecot1" localSheetId="3">#REF!</definedName>
    <definedName name="Ecot1">#REF!</definedName>
    <definedName name="Ecot1_20" localSheetId="11">#REF!</definedName>
    <definedName name="Ecot1_20" localSheetId="3">#REF!</definedName>
    <definedName name="Ecot1_20">#REF!</definedName>
    <definedName name="Ecot1_28" localSheetId="11">#REF!</definedName>
    <definedName name="Ecot1_28" localSheetId="3">#REF!</definedName>
    <definedName name="Ecot1_28">#REF!</definedName>
    <definedName name="ecx" localSheetId="11">#REF!</definedName>
    <definedName name="ecx" localSheetId="3">#REF!</definedName>
    <definedName name="ecx">#REF!</definedName>
    <definedName name="ecx_28" localSheetId="11">#REF!</definedName>
    <definedName name="ecx_28" localSheetId="3">#REF!</definedName>
    <definedName name="ecx_28">#REF!</definedName>
    <definedName name="EDR" localSheetId="11">#REF!</definedName>
    <definedName name="EDR" localSheetId="3">#REF!</definedName>
    <definedName name="EDR">#REF!</definedName>
    <definedName name="EDR_20" localSheetId="11">#REF!</definedName>
    <definedName name="EDR_20" localSheetId="3">#REF!</definedName>
    <definedName name="EDR_20">#REF!</definedName>
    <definedName name="EDR_28" localSheetId="11">#REF!</definedName>
    <definedName name="EDR_28" localSheetId="3">#REF!</definedName>
    <definedName name="EDR_28">#REF!</definedName>
    <definedName name="ee" localSheetId="11">#REF!</definedName>
    <definedName name="ee" localSheetId="3">#REF!</definedName>
    <definedName name="ee">#REF!</definedName>
    <definedName name="ee_28" localSheetId="11">#REF!</definedName>
    <definedName name="ee_28" localSheetId="3">#REF!</definedName>
    <definedName name="ee_28">#REF!</definedName>
    <definedName name="eeeeeeee" localSheetId="11">#REF!</definedName>
    <definedName name="eeeeeeee" localSheetId="3">#REF!</definedName>
    <definedName name="eeeeeeee">#REF!</definedName>
    <definedName name="Eff_min" localSheetId="11">#REF!</definedName>
    <definedName name="Eff_min" localSheetId="3">#REF!</definedName>
    <definedName name="Eff_min">#REF!</definedName>
    <definedName name="Eff_min_20" localSheetId="11">#REF!</definedName>
    <definedName name="Eff_min_20" localSheetId="3">#REF!</definedName>
    <definedName name="Eff_min_20">#REF!</definedName>
    <definedName name="Eff_min_28" localSheetId="11">#REF!</definedName>
    <definedName name="Eff_min_28" localSheetId="3">#REF!</definedName>
    <definedName name="Eff_min_28">#REF!</definedName>
    <definedName name="efs" localSheetId="11">#REF!</definedName>
    <definedName name="efs" localSheetId="3">#REF!</definedName>
    <definedName name="efs">#REF!</definedName>
    <definedName name="efs_28" localSheetId="11">#REF!</definedName>
    <definedName name="efs_28" localSheetId="3">#REF!</definedName>
    <definedName name="efs_28">#REF!</definedName>
    <definedName name="EIRR11" localSheetId="11">#REF!</definedName>
    <definedName name="EIRR11" localSheetId="3">#REF!</definedName>
    <definedName name="EIRR11">#REF!</definedName>
    <definedName name="EIRR11_20" localSheetId="11">#REF!</definedName>
    <definedName name="EIRR11_20" localSheetId="3">#REF!</definedName>
    <definedName name="EIRR11_20">#REF!</definedName>
    <definedName name="EIRR11_28" localSheetId="11">#REF!</definedName>
    <definedName name="EIRR11_28" localSheetId="3">#REF!</definedName>
    <definedName name="EIRR11_28">#REF!</definedName>
    <definedName name="EIRR22" localSheetId="11">#REF!</definedName>
    <definedName name="EIRR22" localSheetId="3">#REF!</definedName>
    <definedName name="EIRR22">#REF!</definedName>
    <definedName name="EIRR22_20" localSheetId="11">#REF!</definedName>
    <definedName name="EIRR22_20" localSheetId="3">#REF!</definedName>
    <definedName name="EIRR22_20">#REF!</definedName>
    <definedName name="EIRR22_28" localSheetId="11">#REF!</definedName>
    <definedName name="EIRR22_28" localSheetId="3">#REF!</definedName>
    <definedName name="EIRR22_28">#REF!</definedName>
    <definedName name="EL2." localSheetId="11">#REF!</definedName>
    <definedName name="EL2." localSheetId="3">#REF!</definedName>
    <definedName name="EL2.">#REF!</definedName>
    <definedName name="EL2._20" localSheetId="11">#REF!</definedName>
    <definedName name="EL2._20" localSheetId="3">#REF!</definedName>
    <definedName name="EL2._20">#REF!</definedName>
    <definedName name="EL2._28" localSheetId="11">#REF!</definedName>
    <definedName name="EL2._28" localSheetId="3">#REF!</definedName>
    <definedName name="EL2._28">#REF!</definedName>
    <definedName name="EL2_" localSheetId="11">#REF!</definedName>
    <definedName name="EL2_" localSheetId="3">#REF!</definedName>
    <definedName name="EL2_">#REF!</definedName>
    <definedName name="EL3_" localSheetId="11">#REF!</definedName>
    <definedName name="EL3_" localSheetId="3">#REF!</definedName>
    <definedName name="EL3_">#REF!</definedName>
    <definedName name="EL4_" localSheetId="11">#REF!</definedName>
    <definedName name="EL4_" localSheetId="3">#REF!</definedName>
    <definedName name="EL4_">#REF!</definedName>
    <definedName name="EL5_" localSheetId="11">#REF!</definedName>
    <definedName name="EL5_" localSheetId="3">#REF!</definedName>
    <definedName name="EL5_">#REF!</definedName>
    <definedName name="EL6_" localSheetId="11">#REF!</definedName>
    <definedName name="EL6_" localSheetId="3">#REF!</definedName>
    <definedName name="EL6_">#REF!</definedName>
    <definedName name="ELa" localSheetId="11">#REF!</definedName>
    <definedName name="ELa" localSheetId="3">#REF!</definedName>
    <definedName name="ELa">#REF!</definedName>
    <definedName name="ELa_28" localSheetId="11">#REF!</definedName>
    <definedName name="ELa_28" localSheetId="3">#REF!</definedName>
    <definedName name="ELa_28">#REF!</definedName>
    <definedName name="ELb" localSheetId="11">#REF!</definedName>
    <definedName name="ELb" localSheetId="3">#REF!</definedName>
    <definedName name="ELb">#REF!</definedName>
    <definedName name="ELb_28" localSheetId="11">#REF!</definedName>
    <definedName name="ELb_28" localSheetId="3">#REF!</definedName>
    <definedName name="ELb_28">#REF!</definedName>
    <definedName name="ELc" localSheetId="11">#REF!</definedName>
    <definedName name="ELc" localSheetId="3">#REF!</definedName>
    <definedName name="ELc">#REF!</definedName>
    <definedName name="ELc_28" localSheetId="11">#REF!</definedName>
    <definedName name="ELc_28" localSheetId="3">#REF!</definedName>
    <definedName name="ELc_28">#REF!</definedName>
    <definedName name="Elev" localSheetId="11">#REF!</definedName>
    <definedName name="Elev" localSheetId="3">#REF!</definedName>
    <definedName name="Elev">#REF!</definedName>
    <definedName name="elp" localSheetId="11">#REF!</definedName>
    <definedName name="elp" localSheetId="3">#REF!</definedName>
    <definedName name="elp">#REF!</definedName>
    <definedName name="elp_20" localSheetId="11">#REF!</definedName>
    <definedName name="elp_20" localSheetId="3">#REF!</definedName>
    <definedName name="elp_20">#REF!</definedName>
    <definedName name="elp_28" localSheetId="11">#REF!</definedName>
    <definedName name="elp_28" localSheetId="3">#REF!</definedName>
    <definedName name="elp_28">#REF!</definedName>
    <definedName name="ELsf" localSheetId="11">#REF!</definedName>
    <definedName name="ELsf" localSheetId="3">#REF!</definedName>
    <definedName name="ELsf">#REF!</definedName>
    <definedName name="ELsf_28" localSheetId="11">#REF!</definedName>
    <definedName name="ELsf_28" localSheetId="3">#REF!</definedName>
    <definedName name="ELsf_28">#REF!</definedName>
    <definedName name="ELso" localSheetId="11">#REF!</definedName>
    <definedName name="ELso" localSheetId="3">#REF!</definedName>
    <definedName name="ELso">#REF!</definedName>
    <definedName name="ELso_28" localSheetId="11">#REF!</definedName>
    <definedName name="ELso_28" localSheetId="3">#REF!</definedName>
    <definedName name="ELso_28">#REF!</definedName>
    <definedName name="Email" localSheetId="11">#REF!</definedName>
    <definedName name="Email" localSheetId="3">#REF!</definedName>
    <definedName name="Email">#REF!</definedName>
    <definedName name="Email_20" localSheetId="11">#REF!</definedName>
    <definedName name="Email_20" localSheetId="3">#REF!</definedName>
    <definedName name="Email_20">#REF!</definedName>
    <definedName name="Email_28" localSheetId="11">#REF!</definedName>
    <definedName name="Email_28" localSheetId="3">#REF!</definedName>
    <definedName name="Email_28">#REF!</definedName>
    <definedName name="emb" localSheetId="11">#REF!</definedName>
    <definedName name="emb" localSheetId="3">#REF!</definedName>
    <definedName name="emb">#REF!</definedName>
    <definedName name="emb_20" localSheetId="11">#REF!</definedName>
    <definedName name="emb_20" localSheetId="3">#REF!</definedName>
    <definedName name="emb_20">#REF!</definedName>
    <definedName name="emb_28" localSheetId="11">#REF!</definedName>
    <definedName name="emb_28" localSheetId="3">#REF!</definedName>
    <definedName name="emb_28">#REF!</definedName>
    <definedName name="en" localSheetId="11">#REF!</definedName>
    <definedName name="en" localSheetId="3">#REF!</definedName>
    <definedName name="en">#REF!</definedName>
    <definedName name="en_28" localSheetId="11">#REF!</definedName>
    <definedName name="en_28" localSheetId="3">#REF!</definedName>
    <definedName name="en_28">#REF!</definedName>
    <definedName name="end" localSheetId="11">#REF!</definedName>
    <definedName name="end" localSheetId="3">#REF!</definedName>
    <definedName name="end">#REF!</definedName>
    <definedName name="End_1">"$#REF!.$O$9"</definedName>
    <definedName name="End_1_26" localSheetId="11">#REF!</definedName>
    <definedName name="End_1_26" localSheetId="3">#REF!</definedName>
    <definedName name="End_1_26">#REF!</definedName>
    <definedName name="End_1_28" localSheetId="11">#REF!</definedName>
    <definedName name="End_1_28" localSheetId="3">#REF!</definedName>
    <definedName name="End_1_28">#REF!</definedName>
    <definedName name="End_1_3">"$#REF!.$O$9"</definedName>
    <definedName name="End_10">"$#REF!.$V$36"</definedName>
    <definedName name="End_10_26" localSheetId="11">#REF!</definedName>
    <definedName name="End_10_26" localSheetId="3">#REF!</definedName>
    <definedName name="End_10_26">#REF!</definedName>
    <definedName name="End_10_28" localSheetId="11">#REF!</definedName>
    <definedName name="End_10_28" localSheetId="3">#REF!</definedName>
    <definedName name="End_10_28">#REF!</definedName>
    <definedName name="End_10_3">"$#REF!.$V$36"</definedName>
    <definedName name="End_11">"$#REF!.$V$39"</definedName>
    <definedName name="End_11_26" localSheetId="11">#REF!</definedName>
    <definedName name="End_11_26" localSheetId="3">#REF!</definedName>
    <definedName name="End_11_26">#REF!</definedName>
    <definedName name="End_11_28" localSheetId="11">#REF!</definedName>
    <definedName name="End_11_28" localSheetId="3">#REF!</definedName>
    <definedName name="End_11_28">#REF!</definedName>
    <definedName name="End_11_3">"$#REF!.$V$39"</definedName>
    <definedName name="End_12">"$#REF!.$V$42"</definedName>
    <definedName name="End_12_26" localSheetId="11">#REF!</definedName>
    <definedName name="End_12_26" localSheetId="3">#REF!</definedName>
    <definedName name="End_12_26">#REF!</definedName>
    <definedName name="End_12_28" localSheetId="11">#REF!</definedName>
    <definedName name="End_12_28" localSheetId="3">#REF!</definedName>
    <definedName name="End_12_28">#REF!</definedName>
    <definedName name="End_12_3">"$#REF!.$V$42"</definedName>
    <definedName name="End_13">"$#REF!.$U$45"</definedName>
    <definedName name="End_13_26" localSheetId="11">#REF!</definedName>
    <definedName name="End_13_26" localSheetId="3">#REF!</definedName>
    <definedName name="End_13_26">#REF!</definedName>
    <definedName name="End_13_28" localSheetId="11">#REF!</definedName>
    <definedName name="End_13_28" localSheetId="3">#REF!</definedName>
    <definedName name="End_13_28">#REF!</definedName>
    <definedName name="End_13_3">"$#REF!.$U$45"</definedName>
    <definedName name="End_2">"$#REF!.$P$12"</definedName>
    <definedName name="End_2_26" localSheetId="11">#REF!</definedName>
    <definedName name="End_2_26" localSheetId="3">#REF!</definedName>
    <definedName name="End_2_26">#REF!</definedName>
    <definedName name="End_2_28" localSheetId="11">#REF!</definedName>
    <definedName name="End_2_28" localSheetId="3">#REF!</definedName>
    <definedName name="End_2_28">#REF!</definedName>
    <definedName name="End_2_3">"$#REF!.$P$12"</definedName>
    <definedName name="end_20" localSheetId="11">#REF!</definedName>
    <definedName name="end_20" localSheetId="3">#REF!</definedName>
    <definedName name="end_20">#REF!</definedName>
    <definedName name="end_28" localSheetId="11">#REF!</definedName>
    <definedName name="end_28" localSheetId="3">#REF!</definedName>
    <definedName name="end_28">#REF!</definedName>
    <definedName name="End_3">"$#REF!.$Q$15"</definedName>
    <definedName name="End_3_26" localSheetId="11">#REF!</definedName>
    <definedName name="End_3_26" localSheetId="3">#REF!</definedName>
    <definedName name="End_3_26">#REF!</definedName>
    <definedName name="End_3_28" localSheetId="11">#REF!</definedName>
    <definedName name="End_3_28" localSheetId="3">#REF!</definedName>
    <definedName name="End_3_28">#REF!</definedName>
    <definedName name="End_3_3">"$#REF!.$Q$15"</definedName>
    <definedName name="End_4">"$#REF!.$Q$18"</definedName>
    <definedName name="End_4_26" localSheetId="11">#REF!</definedName>
    <definedName name="End_4_26" localSheetId="3">#REF!</definedName>
    <definedName name="End_4_26">#REF!</definedName>
    <definedName name="End_4_28" localSheetId="11">#REF!</definedName>
    <definedName name="End_4_28" localSheetId="3">#REF!</definedName>
    <definedName name="End_4_28">#REF!</definedName>
    <definedName name="End_4_3">"$#REF!.$Q$18"</definedName>
    <definedName name="End_5">"$#REF!.$Q$21"</definedName>
    <definedName name="End_5_26" localSheetId="11">#REF!</definedName>
    <definedName name="End_5_26" localSheetId="3">#REF!</definedName>
    <definedName name="End_5_26">#REF!</definedName>
    <definedName name="End_5_28" localSheetId="11">#REF!</definedName>
    <definedName name="End_5_28" localSheetId="3">#REF!</definedName>
    <definedName name="End_5_28">#REF!</definedName>
    <definedName name="End_5_3">"$#REF!.$Q$21"</definedName>
    <definedName name="End_6">"$#REF!.$R$24"</definedName>
    <definedName name="End_6_26" localSheetId="11">#REF!</definedName>
    <definedName name="End_6_26" localSheetId="3">#REF!</definedName>
    <definedName name="End_6_26">#REF!</definedName>
    <definedName name="End_6_28" localSheetId="11">#REF!</definedName>
    <definedName name="End_6_28" localSheetId="3">#REF!</definedName>
    <definedName name="End_6_28">#REF!</definedName>
    <definedName name="End_6_3">"$#REF!.$R$24"</definedName>
    <definedName name="End_7">"$#REF!.$S$27"</definedName>
    <definedName name="End_7_26" localSheetId="11">#REF!</definedName>
    <definedName name="End_7_26" localSheetId="3">#REF!</definedName>
    <definedName name="End_7_26">#REF!</definedName>
    <definedName name="End_7_28" localSheetId="11">#REF!</definedName>
    <definedName name="End_7_28" localSheetId="3">#REF!</definedName>
    <definedName name="End_7_28">#REF!</definedName>
    <definedName name="End_7_3">"$#REF!.$S$27"</definedName>
    <definedName name="End_8">"$#REF!.$Q$30"</definedName>
    <definedName name="End_8_26" localSheetId="11">#REF!</definedName>
    <definedName name="End_8_26" localSheetId="3">#REF!</definedName>
    <definedName name="End_8_26">#REF!</definedName>
    <definedName name="End_8_28" localSheetId="11">#REF!</definedName>
    <definedName name="End_8_28" localSheetId="3">#REF!</definedName>
    <definedName name="End_8_28">#REF!</definedName>
    <definedName name="End_8_3">"$#REF!.$Q$30"</definedName>
    <definedName name="End_9">"$#REF!.$P$33"</definedName>
    <definedName name="End_9_26" localSheetId="11">#REF!</definedName>
    <definedName name="End_9_26" localSheetId="3">#REF!</definedName>
    <definedName name="End_9_26">#REF!</definedName>
    <definedName name="End_9_28" localSheetId="11">#REF!</definedName>
    <definedName name="End_9_28" localSheetId="3">#REF!</definedName>
    <definedName name="End_9_28">#REF!</definedName>
    <definedName name="End_9_3">"$#REF!.$P$33"</definedName>
    <definedName name="Ep" localSheetId="11">#REF!</definedName>
    <definedName name="Ep" localSheetId="3">#REF!</definedName>
    <definedName name="Ep">#REF!</definedName>
    <definedName name="epcoc" localSheetId="11">#REF!</definedName>
    <definedName name="epcoc" localSheetId="3">#REF!</definedName>
    <definedName name="epcoc">#REF!</definedName>
    <definedName name="epcoc_20" localSheetId="11">#REF!</definedName>
    <definedName name="epcoc_20" localSheetId="3">#REF!</definedName>
    <definedName name="epcoc_20">#REF!</definedName>
    <definedName name="epcoc_28" localSheetId="11">#REF!</definedName>
    <definedName name="epcoc_28" localSheetId="3">#REF!</definedName>
    <definedName name="epcoc_28">#REF!</definedName>
    <definedName name="EQI" localSheetId="11">#REF!</definedName>
    <definedName name="EQI" localSheetId="3">#REF!</definedName>
    <definedName name="EQI">#REF!</definedName>
    <definedName name="EQI_20" localSheetId="11">#REF!</definedName>
    <definedName name="EQI_20" localSheetId="3">#REF!</definedName>
    <definedName name="EQI_20">#REF!</definedName>
    <definedName name="EQI_28" localSheetId="11">#REF!</definedName>
    <definedName name="EQI_28" localSheetId="3">#REF!</definedName>
    <definedName name="EQI_28">#REF!</definedName>
    <definedName name="ert" localSheetId="11">#REF!</definedName>
    <definedName name="ert" localSheetId="3">#REF!</definedName>
    <definedName name="ert">#REF!</definedName>
    <definedName name="Es" localSheetId="11">#REF!</definedName>
    <definedName name="Es" localSheetId="3">#REF!</definedName>
    <definedName name="Es">#REF!</definedName>
    <definedName name="ESC" localSheetId="11">#REF!</definedName>
    <definedName name="ESC" localSheetId="3">#REF!</definedName>
    <definedName name="ESC">#REF!</definedName>
    <definedName name="ESL" localSheetId="11">#REF!</definedName>
    <definedName name="ESL" localSheetId="3">#REF!</definedName>
    <definedName name="ESL">#REF!</definedName>
    <definedName name="ESR" localSheetId="11">#REF!</definedName>
    <definedName name="ESR" localSheetId="3">#REF!</definedName>
    <definedName name="ESR">#REF!</definedName>
    <definedName name="ETCDC" localSheetId="11">#REF!</definedName>
    <definedName name="ETCDC" localSheetId="3">#REF!</definedName>
    <definedName name="ETCDC">#REF!</definedName>
    <definedName name="ETCDC_20" localSheetId="11">#REF!</definedName>
    <definedName name="ETCDC_20" localSheetId="3">#REF!</definedName>
    <definedName name="ETCDC_20">#REF!</definedName>
    <definedName name="EVNB" localSheetId="11">#REF!</definedName>
    <definedName name="EVNB" localSheetId="3">#REF!</definedName>
    <definedName name="EVNB">#REF!</definedName>
    <definedName name="EVNB_20" localSheetId="11">#REF!</definedName>
    <definedName name="EVNB_20" localSheetId="3">#REF!</definedName>
    <definedName name="EVNB_20">#REF!</definedName>
    <definedName name="EVNB_28" localSheetId="11">#REF!</definedName>
    <definedName name="EVNB_28" localSheetId="3">#REF!</definedName>
    <definedName name="EVNB_28">#REF!</definedName>
    <definedName name="ex" localSheetId="11">#REF!</definedName>
    <definedName name="ex" localSheetId="3">#REF!</definedName>
    <definedName name="ex">#REF!</definedName>
    <definedName name="ex_20" localSheetId="11">#REF!</definedName>
    <definedName name="ex_20" localSheetId="3">#REF!</definedName>
    <definedName name="ex_20">#REF!</definedName>
    <definedName name="ex_28" localSheetId="11">#REF!</definedName>
    <definedName name="ex_28" localSheetId="3">#REF!</definedName>
    <definedName name="ex_28">#REF!</definedName>
    <definedName name="EXC" localSheetId="11">#REF!</definedName>
    <definedName name="EXC" localSheetId="3">#REF!</definedName>
    <definedName name="EXC">#REF!</definedName>
    <definedName name="EXC_20" localSheetId="11">#REF!</definedName>
    <definedName name="EXC_20" localSheetId="3">#REF!</definedName>
    <definedName name="EXC_20">#REF!</definedName>
    <definedName name="EXC_28" localSheetId="11">#REF!</definedName>
    <definedName name="EXC_28" localSheetId="3">#REF!</definedName>
    <definedName name="EXC_28">#REF!</definedName>
    <definedName name="Excel_BuiltIn__FilterDatabase" localSheetId="11">#REF!</definedName>
    <definedName name="Excel_BuiltIn__FilterDatabase" localSheetId="3">#REF!</definedName>
    <definedName name="Excel_BuiltIn__FilterDatabase">#REF!</definedName>
    <definedName name="Excel_BuiltIn__FilterDatabase_20" localSheetId="11">#REF!</definedName>
    <definedName name="Excel_BuiltIn__FilterDatabase_20" localSheetId="3">#REF!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#REF!</definedName>
    <definedName name="Excel_BuiltIn_Criteria_28" localSheetId="11">#REF!</definedName>
    <definedName name="Excel_BuiltIn_Criteria_28" localSheetId="3">#REF!</definedName>
    <definedName name="Excel_BuiltIn_Criteria_28">#REF!</definedName>
    <definedName name="Excel_BuiltIn_Database" localSheetId="11">#REF!</definedName>
    <definedName name="Excel_BuiltIn_Database" localSheetId="3">#REF!</definedName>
    <definedName name="Excel_BuiltIn_Database">#REF!</definedName>
    <definedName name="Excel_BuiltIn_Database_1" localSheetId="11">#REF!</definedName>
    <definedName name="Excel_BuiltIn_Database_1" localSheetId="3">#REF!</definedName>
    <definedName name="Excel_BuiltIn_Database_1">#REF!</definedName>
    <definedName name="Excel_BuiltIn_Database_2" localSheetId="11">#REF!</definedName>
    <definedName name="Excel_BuiltIn_Database_2" localSheetId="3">#REF!</definedName>
    <definedName name="Excel_BuiltIn_Database_2">#REF!</definedName>
    <definedName name="Excel_BuiltIn_Database_20" localSheetId="11">#REF!</definedName>
    <definedName name="Excel_BuiltIn_Database_20" localSheetId="3">#REF!</definedName>
    <definedName name="Excel_BuiltIn_Database_20">#REF!</definedName>
    <definedName name="Excel_BuiltIn_Database_25" localSheetId="11">#REF!</definedName>
    <definedName name="Excel_BuiltIn_Database_25" localSheetId="3">#REF!</definedName>
    <definedName name="Excel_BuiltIn_Database_25">#REF!</definedName>
    <definedName name="Excel_BuiltIn_Database_26" localSheetId="11">#REF!</definedName>
    <definedName name="Excel_BuiltIn_Database_26" localSheetId="3">#REF!</definedName>
    <definedName name="Excel_BuiltIn_Database_26">#REF!</definedName>
    <definedName name="Excel_BuiltIn_Database_28" localSheetId="11">#REF!</definedName>
    <definedName name="Excel_BuiltIn_Database_28" localSheetId="3">#REF!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#REF!</definedName>
    <definedName name="Excel_BuiltIn_Extract_25" localSheetId="11">#REF!</definedName>
    <definedName name="Excel_BuiltIn_Extract_25" localSheetId="3">#REF!</definedName>
    <definedName name="Excel_BuiltIn_Extract_25">#REF!</definedName>
    <definedName name="Excel_BuiltIn_Extract_26" localSheetId="11">#REF!</definedName>
    <definedName name="Excel_BuiltIn_Extract_26" localSheetId="3">#REF!</definedName>
    <definedName name="Excel_BuiltIn_Extract_26">#REF!</definedName>
    <definedName name="Excel_BuiltIn_Extract_28" localSheetId="11">#REF!</definedName>
    <definedName name="Excel_BuiltIn_Extract_28" localSheetId="3">#REF!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#REF!</definedName>
    <definedName name="Excel_BuiltIn_Print_Area_28" localSheetId="11">#REF!</definedName>
    <definedName name="Excel_BuiltIn_Print_Area_28" localSheetId="3">#REF!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#REF!</definedName>
    <definedName name="Excel_BuiltIn_Print_Titles_2" localSheetId="11">#REF!</definedName>
    <definedName name="Excel_BuiltIn_Print_Titles_2" localSheetId="3">#REF!</definedName>
    <definedName name="Excel_BuiltIn_Print_Titles_2">#REF!</definedName>
    <definedName name="Excel_BuiltIn_Print_Titles_28" localSheetId="11">#REF!</definedName>
    <definedName name="Excel_BuiltIn_Print_Titles_28" localSheetId="3">#REF!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#REF!</definedName>
    <definedName name="Excel_BuiltIn_Recorder_20" localSheetId="11">#REF!</definedName>
    <definedName name="Excel_BuiltIn_Recorder_20" localSheetId="3">#REF!</definedName>
    <definedName name="Excel_BuiltIn_Recorder_20">#REF!</definedName>
    <definedName name="Excel_BuiltIn_Recorder_28" localSheetId="11">#REF!</definedName>
    <definedName name="Excel_BuiltIn_Recorder_28" localSheetId="3">#REF!</definedName>
    <definedName name="Excel_BuiltIn_Recorder_28">#REF!</definedName>
    <definedName name="EXCH" localSheetId="11">#REF!</definedName>
    <definedName name="EXCH" localSheetId="3">#REF!</definedName>
    <definedName name="EXCH">#REF!</definedName>
    <definedName name="EXCH_20" localSheetId="11">#REF!</definedName>
    <definedName name="EXCH_20" localSheetId="3">#REF!</definedName>
    <definedName name="EXCH_20">#REF!</definedName>
    <definedName name="EXCH_28" localSheetId="11">#REF!</definedName>
    <definedName name="EXCH_28" localSheetId="3">#REF!</definedName>
    <definedName name="EXCH_28">#REF!</definedName>
    <definedName name="EXPORT" localSheetId="11">#REF!</definedName>
    <definedName name="EXPORT" localSheetId="3">#REF!</definedName>
    <definedName name="EXPORT">#REF!</definedName>
    <definedName name="EXPORT_20" localSheetId="11">#REF!</definedName>
    <definedName name="EXPORT_20" localSheetId="3">#REF!</definedName>
    <definedName name="EXPORT_20">#REF!</definedName>
    <definedName name="EXPORT_28" localSheetId="11">#REF!</definedName>
    <definedName name="EXPORT_28" localSheetId="3">#REF!</definedName>
    <definedName name="EXPORT_28">#REF!</definedName>
    <definedName name="_xlnm.Extract" localSheetId="11">[15]SILICATE!#REF!</definedName>
    <definedName name="_xlnm.Extract" localSheetId="3">[15]SILICATE!#REF!</definedName>
    <definedName name="_xlnm.Extract">[15]SILICATE!#REF!</definedName>
    <definedName name="ey" localSheetId="11">#REF!</definedName>
    <definedName name="ey" localSheetId="0">#REF!</definedName>
    <definedName name="ey" localSheetId="3">#REF!</definedName>
    <definedName name="ey">#REF!</definedName>
    <definedName name="ey_20" localSheetId="11">#REF!</definedName>
    <definedName name="ey_20" localSheetId="0">#REF!</definedName>
    <definedName name="ey_20" localSheetId="3">#REF!</definedName>
    <definedName name="ey_20">#REF!</definedName>
    <definedName name="ey_28" localSheetId="11">#REF!</definedName>
    <definedName name="ey_28" localSheetId="0">#REF!</definedName>
    <definedName name="ey_28" localSheetId="3">#REF!</definedName>
    <definedName name="ey_28">#REF!</definedName>
    <definedName name="f">"$#REF!.$#REF!$#REF!:$#REF!$#REF!"</definedName>
    <definedName name="F.10" localSheetId="11">#REF!</definedName>
    <definedName name="F.10" localSheetId="3">#REF!</definedName>
    <definedName name="F.10">#REF!</definedName>
    <definedName name="F.7" localSheetId="11">#REF!</definedName>
    <definedName name="F.7" localSheetId="3">#REF!</definedName>
    <definedName name="F.7">#REF!</definedName>
    <definedName name="F.8" localSheetId="11">#REF!</definedName>
    <definedName name="F.8" localSheetId="3">#REF!</definedName>
    <definedName name="F.8">#REF!</definedName>
    <definedName name="F.9" localSheetId="11">#REF!</definedName>
    <definedName name="F.9" localSheetId="3">#REF!</definedName>
    <definedName name="F.9">#REF!</definedName>
    <definedName name="f__Céng___d___e" localSheetId="11">#REF!</definedName>
    <definedName name="f__Céng___d___e" localSheetId="3">#REF!</definedName>
    <definedName name="f__Céng___d___e">#REF!</definedName>
    <definedName name="f_2" localSheetId="11">#REF!</definedName>
    <definedName name="f_2" localSheetId="3">#REF!</definedName>
    <definedName name="f_2">#REF!</definedName>
    <definedName name="f_2_20" localSheetId="11">#REF!</definedName>
    <definedName name="f_2_20" localSheetId="3">#REF!</definedName>
    <definedName name="f_2_20">#REF!</definedName>
    <definedName name="f_2_28" localSheetId="11">#REF!</definedName>
    <definedName name="f_2_28" localSheetId="3">#REF!</definedName>
    <definedName name="f_2_28">#REF!</definedName>
    <definedName name="f_21" localSheetId="11">#REF!</definedName>
    <definedName name="f_21" localSheetId="3">#REF!</definedName>
    <definedName name="f_21">#REF!</definedName>
    <definedName name="f_21_20" localSheetId="11">#REF!</definedName>
    <definedName name="f_21_20" localSheetId="3">#REF!</definedName>
    <definedName name="f_21_20">#REF!</definedName>
    <definedName name="f_21_28" localSheetId="11">#REF!</definedName>
    <definedName name="f_21_28" localSheetId="3">#REF!</definedName>
    <definedName name="f_21_28">#REF!</definedName>
    <definedName name="f_22" localSheetId="11">#REF!</definedName>
    <definedName name="f_22" localSheetId="3">#REF!</definedName>
    <definedName name="f_22">#REF!</definedName>
    <definedName name="f_22_20" localSheetId="11">#REF!</definedName>
    <definedName name="f_22_20" localSheetId="3">#REF!</definedName>
    <definedName name="f_22_20">#REF!</definedName>
    <definedName name="f_22_28" localSheetId="11">#REF!</definedName>
    <definedName name="f_22_28" localSheetId="3">#REF!</definedName>
    <definedName name="f_22_28">#REF!</definedName>
    <definedName name="f_23" localSheetId="11">#REF!</definedName>
    <definedName name="f_23" localSheetId="3">#REF!</definedName>
    <definedName name="f_23">#REF!</definedName>
    <definedName name="f_23_20" localSheetId="11">#REF!</definedName>
    <definedName name="f_23_20" localSheetId="3">#REF!</definedName>
    <definedName name="f_23_20">#REF!</definedName>
    <definedName name="f_23_28" localSheetId="11">#REF!</definedName>
    <definedName name="f_23_28" localSheetId="3">#REF!</definedName>
    <definedName name="f_23_28">#REF!</definedName>
    <definedName name="f_24" localSheetId="11">#REF!</definedName>
    <definedName name="f_24" localSheetId="3">#REF!</definedName>
    <definedName name="f_24">#REF!</definedName>
    <definedName name="f_24_20" localSheetId="11">#REF!</definedName>
    <definedName name="f_24_20" localSheetId="3">#REF!</definedName>
    <definedName name="f_24_20">#REF!</definedName>
    <definedName name="f_24_28" localSheetId="11">#REF!</definedName>
    <definedName name="f_24_28" localSheetId="3">#REF!</definedName>
    <definedName name="f_24_28">#REF!</definedName>
    <definedName name="f_26" localSheetId="11">#REF!</definedName>
    <definedName name="f_26" localSheetId="3">#REF!</definedName>
    <definedName name="f_26">#REF!</definedName>
    <definedName name="F_28" localSheetId="11">#REF!</definedName>
    <definedName name="F_28" localSheetId="3">#REF!</definedName>
    <definedName name="F_28">#REF!</definedName>
    <definedName name="f_3">"$#REF!.$#REF!$#REF!:$#REF!$#REF!"</definedName>
    <definedName name="f_3_28" localSheetId="11">#REF!</definedName>
    <definedName name="f_3_28" localSheetId="3">#REF!</definedName>
    <definedName name="f_3_28">#REF!</definedName>
    <definedName name="f_31" localSheetId="11">#REF!</definedName>
    <definedName name="f_31" localSheetId="3">#REF!</definedName>
    <definedName name="f_31">#REF!</definedName>
    <definedName name="f_31_20" localSheetId="11">#REF!</definedName>
    <definedName name="f_31_20" localSheetId="3">#REF!</definedName>
    <definedName name="f_31_20">#REF!</definedName>
    <definedName name="f_31_28" localSheetId="11">#REF!</definedName>
    <definedName name="f_31_28" localSheetId="3">#REF!</definedName>
    <definedName name="f_31_28">#REF!</definedName>
    <definedName name="f_32" localSheetId="11">#REF!</definedName>
    <definedName name="f_32" localSheetId="3">#REF!</definedName>
    <definedName name="f_32">#REF!</definedName>
    <definedName name="f_32_20" localSheetId="11">#REF!</definedName>
    <definedName name="f_32_20" localSheetId="3">#REF!</definedName>
    <definedName name="f_32_20">#REF!</definedName>
    <definedName name="f_32_28" localSheetId="11">#REF!</definedName>
    <definedName name="f_32_28" localSheetId="3">#REF!</definedName>
    <definedName name="f_32_28">#REF!</definedName>
    <definedName name="F_33" localSheetId="11">#REF!</definedName>
    <definedName name="F_33" localSheetId="3">#REF!</definedName>
    <definedName name="F_33">#REF!</definedName>
    <definedName name="F_33_20" localSheetId="11">#REF!</definedName>
    <definedName name="F_33_20" localSheetId="3">#REF!</definedName>
    <definedName name="F_33_20">#REF!</definedName>
    <definedName name="F_33_28" localSheetId="11">#REF!</definedName>
    <definedName name="F_33_28" localSheetId="3">#REF!</definedName>
    <definedName name="F_33_28">#REF!</definedName>
    <definedName name="f_34" localSheetId="11">#REF!</definedName>
    <definedName name="f_34" localSheetId="3">#REF!</definedName>
    <definedName name="f_34">#REF!</definedName>
    <definedName name="f_34_20" localSheetId="11">#REF!</definedName>
    <definedName name="f_34_20" localSheetId="3">#REF!</definedName>
    <definedName name="f_34_20">#REF!</definedName>
    <definedName name="f_34_28" localSheetId="11">#REF!</definedName>
    <definedName name="f_34_28" localSheetId="3">#REF!</definedName>
    <definedName name="f_34_28">#REF!</definedName>
    <definedName name="f_4" localSheetId="11">#REF!</definedName>
    <definedName name="f_4" localSheetId="3">#REF!</definedName>
    <definedName name="f_4">#REF!</definedName>
    <definedName name="f_4_20" localSheetId="11">#REF!</definedName>
    <definedName name="f_4_20" localSheetId="3">#REF!</definedName>
    <definedName name="f_4_20">#REF!</definedName>
    <definedName name="f_4_28" localSheetId="11">#REF!</definedName>
    <definedName name="f_4_28" localSheetId="3">#REF!</definedName>
    <definedName name="f_4_28">#REF!</definedName>
    <definedName name="f_41" localSheetId="11">#REF!</definedName>
    <definedName name="f_41" localSheetId="3">#REF!</definedName>
    <definedName name="f_41">#REF!</definedName>
    <definedName name="f_41_20" localSheetId="11">#REF!</definedName>
    <definedName name="f_41_20" localSheetId="3">#REF!</definedName>
    <definedName name="f_41_20">#REF!</definedName>
    <definedName name="f_41_28" localSheetId="11">#REF!</definedName>
    <definedName name="f_41_28" localSheetId="3">#REF!</definedName>
    <definedName name="f_41_28">#REF!</definedName>
    <definedName name="f_42" localSheetId="11">#REF!</definedName>
    <definedName name="f_42" localSheetId="3">#REF!</definedName>
    <definedName name="f_42">#REF!</definedName>
    <definedName name="f_42_20" localSheetId="11">#REF!</definedName>
    <definedName name="f_42_20" localSheetId="3">#REF!</definedName>
    <definedName name="f_42_20">#REF!</definedName>
    <definedName name="f_42_28" localSheetId="11">#REF!</definedName>
    <definedName name="f_42_28" localSheetId="3">#REF!</definedName>
    <definedName name="f_42_28">#REF!</definedName>
    <definedName name="f_43" localSheetId="11">#REF!</definedName>
    <definedName name="f_43" localSheetId="3">#REF!</definedName>
    <definedName name="f_43">#REF!</definedName>
    <definedName name="f_43_20" localSheetId="11">#REF!</definedName>
    <definedName name="f_43_20" localSheetId="3">#REF!</definedName>
    <definedName name="f_43_20">#REF!</definedName>
    <definedName name="f_43_28" localSheetId="11">#REF!</definedName>
    <definedName name="f_43_28" localSheetId="3">#REF!</definedName>
    <definedName name="f_43_28">#REF!</definedName>
    <definedName name="f_44" localSheetId="11">#REF!</definedName>
    <definedName name="f_44" localSheetId="3">#REF!</definedName>
    <definedName name="f_44">#REF!</definedName>
    <definedName name="f_44_20" localSheetId="11">#REF!</definedName>
    <definedName name="f_44_20" localSheetId="3">#REF!</definedName>
    <definedName name="f_44_20">#REF!</definedName>
    <definedName name="f_44_28" localSheetId="11">#REF!</definedName>
    <definedName name="f_44_28" localSheetId="3">#REF!</definedName>
    <definedName name="f_44_28">#REF!</definedName>
    <definedName name="f_9a1" localSheetId="11">#REF!</definedName>
    <definedName name="f_9a1" localSheetId="3">#REF!</definedName>
    <definedName name="f_9a1">#REF!</definedName>
    <definedName name="f_9a1_20" localSheetId="11">#REF!</definedName>
    <definedName name="f_9a1_20" localSheetId="3">#REF!</definedName>
    <definedName name="f_9a1_20">#REF!</definedName>
    <definedName name="f_9a1_28" localSheetId="11">#REF!</definedName>
    <definedName name="f_9a1_28" localSheetId="3">#REF!</definedName>
    <definedName name="f_9a1_28">#REF!</definedName>
    <definedName name="f_9a2" localSheetId="11">#REF!</definedName>
    <definedName name="f_9a2" localSheetId="3">#REF!</definedName>
    <definedName name="f_9a2">#REF!</definedName>
    <definedName name="f_9a2_20" localSheetId="11">#REF!</definedName>
    <definedName name="f_9a2_20" localSheetId="3">#REF!</definedName>
    <definedName name="f_9a2_20">#REF!</definedName>
    <definedName name="f_9a2_28" localSheetId="11">#REF!</definedName>
    <definedName name="f_9a2_28" localSheetId="3">#REF!</definedName>
    <definedName name="f_9a2_28">#REF!</definedName>
    <definedName name="f_9a3" localSheetId="11">#REF!</definedName>
    <definedName name="f_9a3" localSheetId="3">#REF!</definedName>
    <definedName name="f_9a3">#REF!</definedName>
    <definedName name="f_9a3_20" localSheetId="11">#REF!</definedName>
    <definedName name="f_9a3_20" localSheetId="3">#REF!</definedName>
    <definedName name="f_9a3_20">#REF!</definedName>
    <definedName name="f_9a3_28" localSheetId="11">#REF!</definedName>
    <definedName name="f_9a3_28" localSheetId="3">#REF!</definedName>
    <definedName name="f_9a3_28">#REF!</definedName>
    <definedName name="f_9a4" localSheetId="11">#REF!</definedName>
    <definedName name="f_9a4" localSheetId="3">#REF!</definedName>
    <definedName name="f_9a4">#REF!</definedName>
    <definedName name="f_9a4_20" localSheetId="11">#REF!</definedName>
    <definedName name="f_9a4_20" localSheetId="3">#REF!</definedName>
    <definedName name="f_9a4_20">#REF!</definedName>
    <definedName name="f_9a4_28" localSheetId="11">#REF!</definedName>
    <definedName name="f_9a4_28" localSheetId="3">#REF!</definedName>
    <definedName name="f_9a4_28">#REF!</definedName>
    <definedName name="f_9b1" localSheetId="11">#REF!</definedName>
    <definedName name="f_9b1" localSheetId="3">#REF!</definedName>
    <definedName name="f_9b1">#REF!</definedName>
    <definedName name="f_9b1_20" localSheetId="11">#REF!</definedName>
    <definedName name="f_9b1_20" localSheetId="3">#REF!</definedName>
    <definedName name="f_9b1_20">#REF!</definedName>
    <definedName name="f_9b1_28" localSheetId="11">#REF!</definedName>
    <definedName name="f_9b1_28" localSheetId="3">#REF!</definedName>
    <definedName name="f_9b1_28">#REF!</definedName>
    <definedName name="f_9b2" localSheetId="11">#REF!</definedName>
    <definedName name="f_9b2" localSheetId="3">#REF!</definedName>
    <definedName name="f_9b2">#REF!</definedName>
    <definedName name="f_9b2_20" localSheetId="11">#REF!</definedName>
    <definedName name="f_9b2_20" localSheetId="3">#REF!</definedName>
    <definedName name="f_9b2_20">#REF!</definedName>
    <definedName name="f_9b2_28" localSheetId="11">#REF!</definedName>
    <definedName name="f_9b2_28" localSheetId="3">#REF!</definedName>
    <definedName name="f_9b2_28">#REF!</definedName>
    <definedName name="f_9b3" localSheetId="11">#REF!</definedName>
    <definedName name="f_9b3" localSheetId="3">#REF!</definedName>
    <definedName name="f_9b3">#REF!</definedName>
    <definedName name="f_9b3_20" localSheetId="11">#REF!</definedName>
    <definedName name="f_9b3_20" localSheetId="3">#REF!</definedName>
    <definedName name="f_9b3_20">#REF!</definedName>
    <definedName name="f_9b3_28" localSheetId="11">#REF!</definedName>
    <definedName name="f_9b3_28" localSheetId="3">#REF!</definedName>
    <definedName name="f_9b3_28">#REF!</definedName>
    <definedName name="f_9b4" localSheetId="11">#REF!</definedName>
    <definedName name="f_9b4" localSheetId="3">#REF!</definedName>
    <definedName name="f_9b4">#REF!</definedName>
    <definedName name="f_9b4_20" localSheetId="11">#REF!</definedName>
    <definedName name="f_9b4_20" localSheetId="3">#REF!</definedName>
    <definedName name="f_9b4_20">#REF!</definedName>
    <definedName name="f_9b4_28" localSheetId="11">#REF!</definedName>
    <definedName name="f_9b4_28" localSheetId="3">#REF!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#REF!</definedName>
    <definedName name="F_Class1_20" localSheetId="11">#REF!</definedName>
    <definedName name="F_Class1_20" localSheetId="3">#REF!</definedName>
    <definedName name="F_Class1_20">#REF!</definedName>
    <definedName name="F_Class1_28" localSheetId="11">#REF!</definedName>
    <definedName name="F_Class1_28" localSheetId="3">#REF!</definedName>
    <definedName name="F_Class1_28">#REF!</definedName>
    <definedName name="F_Class2" localSheetId="11">#REF!</definedName>
    <definedName name="F_Class2" localSheetId="3">#REF!</definedName>
    <definedName name="F_Class2">#REF!</definedName>
    <definedName name="F_Class2_20" localSheetId="11">#REF!</definedName>
    <definedName name="F_Class2_20" localSheetId="3">#REF!</definedName>
    <definedName name="F_Class2_20">#REF!</definedName>
    <definedName name="F_Class2_28" localSheetId="11">#REF!</definedName>
    <definedName name="F_Class2_28" localSheetId="3">#REF!</definedName>
    <definedName name="F_Class2_28">#REF!</definedName>
    <definedName name="F_Class3" localSheetId="11">#REF!</definedName>
    <definedName name="F_Class3" localSheetId="3">#REF!</definedName>
    <definedName name="F_Class3">#REF!</definedName>
    <definedName name="F_Class3_20" localSheetId="11">#REF!</definedName>
    <definedName name="F_Class3_20" localSheetId="3">#REF!</definedName>
    <definedName name="F_Class3_20">#REF!</definedName>
    <definedName name="F_Class3_28" localSheetId="11">#REF!</definedName>
    <definedName name="F_Class3_28" localSheetId="3">#REF!</definedName>
    <definedName name="F_Class3_28">#REF!</definedName>
    <definedName name="F_Class4" localSheetId="11">#REF!</definedName>
    <definedName name="F_Class4" localSheetId="3">#REF!</definedName>
    <definedName name="F_Class4">#REF!</definedName>
    <definedName name="F_Class4_20" localSheetId="11">#REF!</definedName>
    <definedName name="F_Class4_20" localSheetId="3">#REF!</definedName>
    <definedName name="F_Class4_20">#REF!</definedName>
    <definedName name="F_Class4_28" localSheetId="11">#REF!</definedName>
    <definedName name="F_Class4_28" localSheetId="3">#REF!</definedName>
    <definedName name="F_Class4_28">#REF!</definedName>
    <definedName name="F_Class5" localSheetId="11">#REF!</definedName>
    <definedName name="F_Class5" localSheetId="3">#REF!</definedName>
    <definedName name="F_Class5">#REF!</definedName>
    <definedName name="F_Class5_20" localSheetId="11">#REF!</definedName>
    <definedName name="F_Class5_20" localSheetId="3">#REF!</definedName>
    <definedName name="F_Class5_20">#REF!</definedName>
    <definedName name="F_Class5_28" localSheetId="11">#REF!</definedName>
    <definedName name="F_Class5_28" localSheetId="3">#REF!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#REF!</definedName>
    <definedName name="F0.000_20" localSheetId="11">#REF!</definedName>
    <definedName name="F0.000_20" localSheetId="3">#REF!</definedName>
    <definedName name="F0.000_20">#REF!</definedName>
    <definedName name="F0.000_28" localSheetId="11">#REF!</definedName>
    <definedName name="F0.000_28" localSheetId="3">#REF!</definedName>
    <definedName name="F0.000_28">#REF!</definedName>
    <definedName name="F0.010" localSheetId="11">#REF!</definedName>
    <definedName name="F0.010" localSheetId="3">#REF!</definedName>
    <definedName name="F0.010">#REF!</definedName>
    <definedName name="F0.010_20" localSheetId="11">#REF!</definedName>
    <definedName name="F0.010_20" localSheetId="3">#REF!</definedName>
    <definedName name="F0.010_20">#REF!</definedName>
    <definedName name="F0.010_28" localSheetId="11">#REF!</definedName>
    <definedName name="F0.010_28" localSheetId="3">#REF!</definedName>
    <definedName name="F0.010_28">#REF!</definedName>
    <definedName name="F0.020" localSheetId="11">#REF!</definedName>
    <definedName name="F0.020" localSheetId="3">#REF!</definedName>
    <definedName name="F0.020">#REF!</definedName>
    <definedName name="F0.020_20" localSheetId="11">#REF!</definedName>
    <definedName name="F0.020_20" localSheetId="3">#REF!</definedName>
    <definedName name="F0.020_20">#REF!</definedName>
    <definedName name="F0.020_28" localSheetId="11">#REF!</definedName>
    <definedName name="F0.020_28" localSheetId="3">#REF!</definedName>
    <definedName name="F0.020_28">#REF!</definedName>
    <definedName name="F0.100" localSheetId="11">#REF!</definedName>
    <definedName name="F0.100" localSheetId="3">#REF!</definedName>
    <definedName name="F0.100">#REF!</definedName>
    <definedName name="F0.100_20" localSheetId="11">#REF!</definedName>
    <definedName name="F0.100_20" localSheetId="3">#REF!</definedName>
    <definedName name="F0.100_20">#REF!</definedName>
    <definedName name="F0.100_28" localSheetId="11">#REF!</definedName>
    <definedName name="F0.100_28" localSheetId="3">#REF!</definedName>
    <definedName name="F0.100_28">#REF!</definedName>
    <definedName name="F0.110" localSheetId="11">#REF!</definedName>
    <definedName name="F0.110" localSheetId="3">#REF!</definedName>
    <definedName name="F0.110">#REF!</definedName>
    <definedName name="F0.110_20" localSheetId="11">#REF!</definedName>
    <definedName name="F0.110_20" localSheetId="3">#REF!</definedName>
    <definedName name="F0.110_20">#REF!</definedName>
    <definedName name="F0.110_28" localSheetId="11">#REF!</definedName>
    <definedName name="F0.110_28" localSheetId="3">#REF!</definedName>
    <definedName name="F0.110_28">#REF!</definedName>
    <definedName name="F0.120" localSheetId="11">#REF!</definedName>
    <definedName name="F0.120" localSheetId="3">#REF!</definedName>
    <definedName name="F0.120">#REF!</definedName>
    <definedName name="F0.120_20" localSheetId="11">#REF!</definedName>
    <definedName name="F0.120_20" localSheetId="3">#REF!</definedName>
    <definedName name="F0.120_20">#REF!</definedName>
    <definedName name="F0.120_28" localSheetId="11">#REF!</definedName>
    <definedName name="F0.120_28" localSheetId="3">#REF!</definedName>
    <definedName name="F0.120_28">#REF!</definedName>
    <definedName name="F0.200" localSheetId="11">#REF!</definedName>
    <definedName name="F0.200" localSheetId="3">#REF!</definedName>
    <definedName name="F0.200">#REF!</definedName>
    <definedName name="F0.200_20" localSheetId="11">#REF!</definedName>
    <definedName name="F0.200_20" localSheetId="3">#REF!</definedName>
    <definedName name="F0.200_20">#REF!</definedName>
    <definedName name="F0.200_28" localSheetId="11">#REF!</definedName>
    <definedName name="F0.200_28" localSheetId="3">#REF!</definedName>
    <definedName name="F0.200_28">#REF!</definedName>
    <definedName name="F0.210" localSheetId="11">#REF!</definedName>
    <definedName name="F0.210" localSheetId="3">#REF!</definedName>
    <definedName name="F0.210">#REF!</definedName>
    <definedName name="F0.210_20" localSheetId="11">#REF!</definedName>
    <definedName name="F0.210_20" localSheetId="3">#REF!</definedName>
    <definedName name="F0.210_20">#REF!</definedName>
    <definedName name="F0.210_28" localSheetId="11">#REF!</definedName>
    <definedName name="F0.210_28" localSheetId="3">#REF!</definedName>
    <definedName name="F0.210_28">#REF!</definedName>
    <definedName name="F0.220" localSheetId="11">#REF!</definedName>
    <definedName name="F0.220" localSheetId="3">#REF!</definedName>
    <definedName name="F0.220">#REF!</definedName>
    <definedName name="F0.220_20" localSheetId="11">#REF!</definedName>
    <definedName name="F0.220_20" localSheetId="3">#REF!</definedName>
    <definedName name="F0.220_20">#REF!</definedName>
    <definedName name="F0.220_28" localSheetId="11">#REF!</definedName>
    <definedName name="F0.220_28" localSheetId="3">#REF!</definedName>
    <definedName name="F0.220_28">#REF!</definedName>
    <definedName name="F0.300" localSheetId="11">#REF!</definedName>
    <definedName name="F0.300" localSheetId="3">#REF!</definedName>
    <definedName name="F0.300">#REF!</definedName>
    <definedName name="F0.300_20" localSheetId="11">#REF!</definedName>
    <definedName name="F0.300_20" localSheetId="3">#REF!</definedName>
    <definedName name="F0.300_20">#REF!</definedName>
    <definedName name="F0.300_28" localSheetId="11">#REF!</definedName>
    <definedName name="F0.300_28" localSheetId="3">#REF!</definedName>
    <definedName name="F0.300_28">#REF!</definedName>
    <definedName name="F0.310" localSheetId="11">#REF!</definedName>
    <definedName name="F0.310" localSheetId="3">#REF!</definedName>
    <definedName name="F0.310">#REF!</definedName>
    <definedName name="F0.310_20" localSheetId="11">#REF!</definedName>
    <definedName name="F0.310_20" localSheetId="3">#REF!</definedName>
    <definedName name="F0.310_20">#REF!</definedName>
    <definedName name="F0.310_28" localSheetId="11">#REF!</definedName>
    <definedName name="F0.310_28" localSheetId="3">#REF!</definedName>
    <definedName name="F0.310_28">#REF!</definedName>
    <definedName name="F0.320" localSheetId="11">#REF!</definedName>
    <definedName name="F0.320" localSheetId="3">#REF!</definedName>
    <definedName name="F0.320">#REF!</definedName>
    <definedName name="F0.320_20" localSheetId="11">#REF!</definedName>
    <definedName name="F0.320_20" localSheetId="3">#REF!</definedName>
    <definedName name="F0.320_20">#REF!</definedName>
    <definedName name="F0.320_28" localSheetId="11">#REF!</definedName>
    <definedName name="F0.320_28" localSheetId="3">#REF!</definedName>
    <definedName name="F0.320_28">#REF!</definedName>
    <definedName name="F1.000" localSheetId="11">#REF!</definedName>
    <definedName name="F1.000" localSheetId="3">#REF!</definedName>
    <definedName name="F1.000">#REF!</definedName>
    <definedName name="F1.000_20" localSheetId="11">#REF!</definedName>
    <definedName name="F1.000_20" localSheetId="3">#REF!</definedName>
    <definedName name="F1.000_20">#REF!</definedName>
    <definedName name="F1.000_28" localSheetId="11">#REF!</definedName>
    <definedName name="F1.000_28" localSheetId="3">#REF!</definedName>
    <definedName name="F1.000_28">#REF!</definedName>
    <definedName name="F1.010" localSheetId="11">#REF!</definedName>
    <definedName name="F1.010" localSheetId="3">#REF!</definedName>
    <definedName name="F1.010">#REF!</definedName>
    <definedName name="F1.010_20" localSheetId="11">#REF!</definedName>
    <definedName name="F1.010_20" localSheetId="3">#REF!</definedName>
    <definedName name="F1.010_20">#REF!</definedName>
    <definedName name="F1.010_28" localSheetId="11">#REF!</definedName>
    <definedName name="F1.010_28" localSheetId="3">#REF!</definedName>
    <definedName name="F1.010_28">#REF!</definedName>
    <definedName name="F1.020" localSheetId="11">#REF!</definedName>
    <definedName name="F1.020" localSheetId="3">#REF!</definedName>
    <definedName name="F1.020">#REF!</definedName>
    <definedName name="F1.020_20" localSheetId="11">#REF!</definedName>
    <definedName name="F1.020_20" localSheetId="3">#REF!</definedName>
    <definedName name="F1.020_20">#REF!</definedName>
    <definedName name="F1.020_28" localSheetId="11">#REF!</definedName>
    <definedName name="F1.020_28" localSheetId="3">#REF!</definedName>
    <definedName name="F1.020_28">#REF!</definedName>
    <definedName name="F1.100" localSheetId="11">#REF!</definedName>
    <definedName name="F1.100" localSheetId="3">#REF!</definedName>
    <definedName name="F1.100">#REF!</definedName>
    <definedName name="F1.100_20" localSheetId="11">#REF!</definedName>
    <definedName name="F1.100_20" localSheetId="3">#REF!</definedName>
    <definedName name="F1.100_20">#REF!</definedName>
    <definedName name="F1.100_28" localSheetId="11">#REF!</definedName>
    <definedName name="F1.100_28" localSheetId="3">#REF!</definedName>
    <definedName name="F1.100_28">#REF!</definedName>
    <definedName name="F1.110" localSheetId="11">#REF!</definedName>
    <definedName name="F1.110" localSheetId="3">#REF!</definedName>
    <definedName name="F1.110">#REF!</definedName>
    <definedName name="F1.110_20" localSheetId="11">#REF!</definedName>
    <definedName name="F1.110_20" localSheetId="3">#REF!</definedName>
    <definedName name="F1.110_20">#REF!</definedName>
    <definedName name="F1.110_28" localSheetId="11">#REF!</definedName>
    <definedName name="F1.110_28" localSheetId="3">#REF!</definedName>
    <definedName name="F1.110_28">#REF!</definedName>
    <definedName name="F1.120" localSheetId="11">#REF!</definedName>
    <definedName name="F1.120" localSheetId="3">#REF!</definedName>
    <definedName name="F1.120">#REF!</definedName>
    <definedName name="F1.120_20" localSheetId="11">#REF!</definedName>
    <definedName name="F1.120_20" localSheetId="3">#REF!</definedName>
    <definedName name="F1.120_20">#REF!</definedName>
    <definedName name="F1.120_28" localSheetId="11">#REF!</definedName>
    <definedName name="F1.120_28" localSheetId="3">#REF!</definedName>
    <definedName name="F1.120_28">#REF!</definedName>
    <definedName name="F1.130" localSheetId="11">#REF!</definedName>
    <definedName name="F1.130" localSheetId="3">#REF!</definedName>
    <definedName name="F1.130">#REF!</definedName>
    <definedName name="F1.130_20" localSheetId="11">#REF!</definedName>
    <definedName name="F1.130_20" localSheetId="3">#REF!</definedName>
    <definedName name="F1.130_20">#REF!</definedName>
    <definedName name="F1.130_28" localSheetId="11">#REF!</definedName>
    <definedName name="F1.130_28" localSheetId="3">#REF!</definedName>
    <definedName name="F1.130_28">#REF!</definedName>
    <definedName name="F1.140" localSheetId="11">#REF!</definedName>
    <definedName name="F1.140" localSheetId="3">#REF!</definedName>
    <definedName name="F1.140">#REF!</definedName>
    <definedName name="F1.140_20" localSheetId="11">#REF!</definedName>
    <definedName name="F1.140_20" localSheetId="3">#REF!</definedName>
    <definedName name="F1.140_20">#REF!</definedName>
    <definedName name="F1.140_28" localSheetId="11">#REF!</definedName>
    <definedName name="F1.140_28" localSheetId="3">#REF!</definedName>
    <definedName name="F1.140_28">#REF!</definedName>
    <definedName name="F1.150" localSheetId="11">#REF!</definedName>
    <definedName name="F1.150" localSheetId="3">#REF!</definedName>
    <definedName name="F1.150">#REF!</definedName>
    <definedName name="F1.150_20" localSheetId="11">#REF!</definedName>
    <definedName name="F1.150_20" localSheetId="3">#REF!</definedName>
    <definedName name="F1.150_20">#REF!</definedName>
    <definedName name="F1.150_28" localSheetId="11">#REF!</definedName>
    <definedName name="F1.150_28" localSheetId="3">#REF!</definedName>
    <definedName name="F1.150_28">#REF!</definedName>
    <definedName name="F1bo" localSheetId="11">#REF!</definedName>
    <definedName name="F1bo" localSheetId="3">#REF!</definedName>
    <definedName name="F1bo">#REF!</definedName>
    <definedName name="F1bo_20" localSheetId="11">#REF!</definedName>
    <definedName name="F1bo_20" localSheetId="3">#REF!</definedName>
    <definedName name="F1bo_20">#REF!</definedName>
    <definedName name="F2.001" localSheetId="11">#REF!</definedName>
    <definedName name="F2.001" localSheetId="3">#REF!</definedName>
    <definedName name="F2.001">#REF!</definedName>
    <definedName name="F2.001_20" localSheetId="11">#REF!</definedName>
    <definedName name="F2.001_20" localSheetId="3">#REF!</definedName>
    <definedName name="F2.001_20">#REF!</definedName>
    <definedName name="F2.001_28" localSheetId="11">#REF!</definedName>
    <definedName name="F2.001_28" localSheetId="3">#REF!</definedName>
    <definedName name="F2.001_28">#REF!</definedName>
    <definedName name="F2.011" localSheetId="11">#REF!</definedName>
    <definedName name="F2.011" localSheetId="3">#REF!</definedName>
    <definedName name="F2.011">#REF!</definedName>
    <definedName name="F2.011_20" localSheetId="11">#REF!</definedName>
    <definedName name="F2.011_20" localSheetId="3">#REF!</definedName>
    <definedName name="F2.011_20">#REF!</definedName>
    <definedName name="F2.011_28" localSheetId="11">#REF!</definedName>
    <definedName name="F2.011_28" localSheetId="3">#REF!</definedName>
    <definedName name="F2.011_28">#REF!</definedName>
    <definedName name="F2.021" localSheetId="11">#REF!</definedName>
    <definedName name="F2.021" localSheetId="3">#REF!</definedName>
    <definedName name="F2.021">#REF!</definedName>
    <definedName name="F2.021_20" localSheetId="11">#REF!</definedName>
    <definedName name="F2.021_20" localSheetId="3">#REF!</definedName>
    <definedName name="F2.021_20">#REF!</definedName>
    <definedName name="F2.021_28" localSheetId="11">#REF!</definedName>
    <definedName name="F2.021_28" localSheetId="3">#REF!</definedName>
    <definedName name="F2.021_28">#REF!</definedName>
    <definedName name="F2.031" localSheetId="11">#REF!</definedName>
    <definedName name="F2.031" localSheetId="3">#REF!</definedName>
    <definedName name="F2.031">#REF!</definedName>
    <definedName name="F2.031_20" localSheetId="11">#REF!</definedName>
    <definedName name="F2.031_20" localSheetId="3">#REF!</definedName>
    <definedName name="F2.031_20">#REF!</definedName>
    <definedName name="F2.031_28" localSheetId="11">#REF!</definedName>
    <definedName name="F2.031_28" localSheetId="3">#REF!</definedName>
    <definedName name="F2.031_28">#REF!</definedName>
    <definedName name="F2.041" localSheetId="11">#REF!</definedName>
    <definedName name="F2.041" localSheetId="3">#REF!</definedName>
    <definedName name="F2.041">#REF!</definedName>
    <definedName name="F2.041_20" localSheetId="11">#REF!</definedName>
    <definedName name="F2.041_20" localSheetId="3">#REF!</definedName>
    <definedName name="F2.041_20">#REF!</definedName>
    <definedName name="F2.041_28" localSheetId="11">#REF!</definedName>
    <definedName name="F2.041_28" localSheetId="3">#REF!</definedName>
    <definedName name="F2.041_28">#REF!</definedName>
    <definedName name="F2.051" localSheetId="11">#REF!</definedName>
    <definedName name="F2.051" localSheetId="3">#REF!</definedName>
    <definedName name="F2.051">#REF!</definedName>
    <definedName name="F2.051_20" localSheetId="11">#REF!</definedName>
    <definedName name="F2.051_20" localSheetId="3">#REF!</definedName>
    <definedName name="F2.051_20">#REF!</definedName>
    <definedName name="F2.051_28" localSheetId="11">#REF!</definedName>
    <definedName name="F2.051_28" localSheetId="3">#REF!</definedName>
    <definedName name="F2.051_28">#REF!</definedName>
    <definedName name="F2.052" localSheetId="11">#REF!</definedName>
    <definedName name="F2.052" localSheetId="3">#REF!</definedName>
    <definedName name="F2.052">#REF!</definedName>
    <definedName name="F2.052_20" localSheetId="11">#REF!</definedName>
    <definedName name="F2.052_20" localSheetId="3">#REF!</definedName>
    <definedName name="F2.052_20">#REF!</definedName>
    <definedName name="F2.052_28" localSheetId="11">#REF!</definedName>
    <definedName name="F2.052_28" localSheetId="3">#REF!</definedName>
    <definedName name="F2.052_28">#REF!</definedName>
    <definedName name="F2.061" localSheetId="11">#REF!</definedName>
    <definedName name="F2.061" localSheetId="3">#REF!</definedName>
    <definedName name="F2.061">#REF!</definedName>
    <definedName name="F2.061_20" localSheetId="11">#REF!</definedName>
    <definedName name="F2.061_20" localSheetId="3">#REF!</definedName>
    <definedName name="F2.061_20">#REF!</definedName>
    <definedName name="F2.061_28" localSheetId="11">#REF!</definedName>
    <definedName name="F2.061_28" localSheetId="3">#REF!</definedName>
    <definedName name="F2.061_28">#REF!</definedName>
    <definedName name="F2.071" localSheetId="11">#REF!</definedName>
    <definedName name="F2.071" localSheetId="3">#REF!</definedName>
    <definedName name="F2.071">#REF!</definedName>
    <definedName name="F2.071_20" localSheetId="11">#REF!</definedName>
    <definedName name="F2.071_20" localSheetId="3">#REF!</definedName>
    <definedName name="F2.071_20">#REF!</definedName>
    <definedName name="F2.071_28" localSheetId="11">#REF!</definedName>
    <definedName name="F2.071_28" localSheetId="3">#REF!</definedName>
    <definedName name="F2.071_28">#REF!</definedName>
    <definedName name="F2.101" localSheetId="11">#REF!</definedName>
    <definedName name="F2.101" localSheetId="3">#REF!</definedName>
    <definedName name="F2.101">#REF!</definedName>
    <definedName name="F2.101_20" localSheetId="11">#REF!</definedName>
    <definedName name="F2.101_20" localSheetId="3">#REF!</definedName>
    <definedName name="F2.101_20">#REF!</definedName>
    <definedName name="F2.101_28" localSheetId="11">#REF!</definedName>
    <definedName name="F2.101_28" localSheetId="3">#REF!</definedName>
    <definedName name="F2.101_28">#REF!</definedName>
    <definedName name="F2.111" localSheetId="11">#REF!</definedName>
    <definedName name="F2.111" localSheetId="3">#REF!</definedName>
    <definedName name="F2.111">#REF!</definedName>
    <definedName name="F2.111_20" localSheetId="11">#REF!</definedName>
    <definedName name="F2.111_20" localSheetId="3">#REF!</definedName>
    <definedName name="F2.111_20">#REF!</definedName>
    <definedName name="F2.111_28" localSheetId="11">#REF!</definedName>
    <definedName name="F2.111_28" localSheetId="3">#REF!</definedName>
    <definedName name="F2.111_28">#REF!</definedName>
    <definedName name="F2.121" localSheetId="11">#REF!</definedName>
    <definedName name="F2.121" localSheetId="3">#REF!</definedName>
    <definedName name="F2.121">#REF!</definedName>
    <definedName name="F2.121_20" localSheetId="11">#REF!</definedName>
    <definedName name="F2.121_20" localSheetId="3">#REF!</definedName>
    <definedName name="F2.121_20">#REF!</definedName>
    <definedName name="F2.121_28" localSheetId="11">#REF!</definedName>
    <definedName name="F2.121_28" localSheetId="3">#REF!</definedName>
    <definedName name="F2.121_28">#REF!</definedName>
    <definedName name="F2.131" localSheetId="11">#REF!</definedName>
    <definedName name="F2.131" localSheetId="3">#REF!</definedName>
    <definedName name="F2.131">#REF!</definedName>
    <definedName name="F2.131_20" localSheetId="11">#REF!</definedName>
    <definedName name="F2.131_20" localSheetId="3">#REF!</definedName>
    <definedName name="F2.131_20">#REF!</definedName>
    <definedName name="F2.131_28" localSheetId="11">#REF!</definedName>
    <definedName name="F2.131_28" localSheetId="3">#REF!</definedName>
    <definedName name="F2.131_28">#REF!</definedName>
    <definedName name="F2.141" localSheetId="11">#REF!</definedName>
    <definedName name="F2.141" localSheetId="3">#REF!</definedName>
    <definedName name="F2.141">#REF!</definedName>
    <definedName name="F2.141_20" localSheetId="11">#REF!</definedName>
    <definedName name="F2.141_20" localSheetId="3">#REF!</definedName>
    <definedName name="F2.141_20">#REF!</definedName>
    <definedName name="F2.141_28" localSheetId="11">#REF!</definedName>
    <definedName name="F2.141_28" localSheetId="3">#REF!</definedName>
    <definedName name="F2.141_28">#REF!</definedName>
    <definedName name="F2.200" localSheetId="11">#REF!</definedName>
    <definedName name="F2.200" localSheetId="3">#REF!</definedName>
    <definedName name="F2.200">#REF!</definedName>
    <definedName name="F2.200_20" localSheetId="11">#REF!</definedName>
    <definedName name="F2.200_20" localSheetId="3">#REF!</definedName>
    <definedName name="F2.200_20">#REF!</definedName>
    <definedName name="F2.200_28" localSheetId="11">#REF!</definedName>
    <definedName name="F2.200_28" localSheetId="3">#REF!</definedName>
    <definedName name="F2.200_28">#REF!</definedName>
    <definedName name="F2.210" localSheetId="11">#REF!</definedName>
    <definedName name="F2.210" localSheetId="3">#REF!</definedName>
    <definedName name="F2.210">#REF!</definedName>
    <definedName name="F2.210_20" localSheetId="11">#REF!</definedName>
    <definedName name="F2.210_20" localSheetId="3">#REF!</definedName>
    <definedName name="F2.210_20">#REF!</definedName>
    <definedName name="F2.210_28" localSheetId="11">#REF!</definedName>
    <definedName name="F2.210_28" localSheetId="3">#REF!</definedName>
    <definedName name="F2.210_28">#REF!</definedName>
    <definedName name="F2.220" localSheetId="11">#REF!</definedName>
    <definedName name="F2.220" localSheetId="3">#REF!</definedName>
    <definedName name="F2.220">#REF!</definedName>
    <definedName name="F2.220_20" localSheetId="11">#REF!</definedName>
    <definedName name="F2.220_20" localSheetId="3">#REF!</definedName>
    <definedName name="F2.220_20">#REF!</definedName>
    <definedName name="F2.220_28" localSheetId="11">#REF!</definedName>
    <definedName name="F2.220_28" localSheetId="3">#REF!</definedName>
    <definedName name="F2.220_28">#REF!</definedName>
    <definedName name="F2.230" localSheetId="11">#REF!</definedName>
    <definedName name="F2.230" localSheetId="3">#REF!</definedName>
    <definedName name="F2.230">#REF!</definedName>
    <definedName name="F2.230_20" localSheetId="11">#REF!</definedName>
    <definedName name="F2.230_20" localSheetId="3">#REF!</definedName>
    <definedName name="F2.230_20">#REF!</definedName>
    <definedName name="F2.230_28" localSheetId="11">#REF!</definedName>
    <definedName name="F2.230_28" localSheetId="3">#REF!</definedName>
    <definedName name="F2.230_28">#REF!</definedName>
    <definedName name="F2.240" localSheetId="11">#REF!</definedName>
    <definedName name="F2.240" localSheetId="3">#REF!</definedName>
    <definedName name="F2.240">#REF!</definedName>
    <definedName name="F2.240_20" localSheetId="11">#REF!</definedName>
    <definedName name="F2.240_20" localSheetId="3">#REF!</definedName>
    <definedName name="F2.240_20">#REF!</definedName>
    <definedName name="F2.240_28" localSheetId="11">#REF!</definedName>
    <definedName name="F2.240_28" localSheetId="3">#REF!</definedName>
    <definedName name="F2.240_28">#REF!</definedName>
    <definedName name="F2.250" localSheetId="11">#REF!</definedName>
    <definedName name="F2.250" localSheetId="3">#REF!</definedName>
    <definedName name="F2.250">#REF!</definedName>
    <definedName name="F2.250_20" localSheetId="11">#REF!</definedName>
    <definedName name="F2.250_20" localSheetId="3">#REF!</definedName>
    <definedName name="F2.250_20">#REF!</definedName>
    <definedName name="F2.250_28" localSheetId="11">#REF!</definedName>
    <definedName name="F2.250_28" localSheetId="3">#REF!</definedName>
    <definedName name="F2.250_28">#REF!</definedName>
    <definedName name="F2.300" localSheetId="11">#REF!</definedName>
    <definedName name="F2.300" localSheetId="3">#REF!</definedName>
    <definedName name="F2.300">#REF!</definedName>
    <definedName name="F2.300_20" localSheetId="11">#REF!</definedName>
    <definedName name="F2.300_20" localSheetId="3">#REF!</definedName>
    <definedName name="F2.300_20">#REF!</definedName>
    <definedName name="F2.300_28" localSheetId="11">#REF!</definedName>
    <definedName name="F2.300_28" localSheetId="3">#REF!</definedName>
    <definedName name="F2.300_28">#REF!</definedName>
    <definedName name="F2.310" localSheetId="11">#REF!</definedName>
    <definedName name="F2.310" localSheetId="3">#REF!</definedName>
    <definedName name="F2.310">#REF!</definedName>
    <definedName name="F2.310_20" localSheetId="11">#REF!</definedName>
    <definedName name="F2.310_20" localSheetId="3">#REF!</definedName>
    <definedName name="F2.310_20">#REF!</definedName>
    <definedName name="F2.310_28" localSheetId="11">#REF!</definedName>
    <definedName name="F2.310_28" localSheetId="3">#REF!</definedName>
    <definedName name="F2.310_28">#REF!</definedName>
    <definedName name="F2.320" localSheetId="11">#REF!</definedName>
    <definedName name="F2.320" localSheetId="3">#REF!</definedName>
    <definedName name="F2.320">#REF!</definedName>
    <definedName name="F2.320_20" localSheetId="11">#REF!</definedName>
    <definedName name="F2.320_20" localSheetId="3">#REF!</definedName>
    <definedName name="F2.320_20">#REF!</definedName>
    <definedName name="F2.320_28" localSheetId="11">#REF!</definedName>
    <definedName name="F2.320_28" localSheetId="3">#REF!</definedName>
    <definedName name="F2.320_28">#REF!</definedName>
    <definedName name="F3.000" localSheetId="11">#REF!</definedName>
    <definedName name="F3.000" localSheetId="3">#REF!</definedName>
    <definedName name="F3.000">#REF!</definedName>
    <definedName name="F3.000_20" localSheetId="11">#REF!</definedName>
    <definedName name="F3.000_20" localSheetId="3">#REF!</definedName>
    <definedName name="F3.000_20">#REF!</definedName>
    <definedName name="F3.000_28" localSheetId="11">#REF!</definedName>
    <definedName name="F3.000_28" localSheetId="3">#REF!</definedName>
    <definedName name="F3.000_28">#REF!</definedName>
    <definedName name="F3.010" localSheetId="11">#REF!</definedName>
    <definedName name="F3.010" localSheetId="3">#REF!</definedName>
    <definedName name="F3.010">#REF!</definedName>
    <definedName name="F3.010_20" localSheetId="11">#REF!</definedName>
    <definedName name="F3.010_20" localSheetId="3">#REF!</definedName>
    <definedName name="F3.010_20">#REF!</definedName>
    <definedName name="F3.010_28" localSheetId="11">#REF!</definedName>
    <definedName name="F3.010_28" localSheetId="3">#REF!</definedName>
    <definedName name="F3.010_28">#REF!</definedName>
    <definedName name="F3.020" localSheetId="11">#REF!</definedName>
    <definedName name="F3.020" localSheetId="3">#REF!</definedName>
    <definedName name="F3.020">#REF!</definedName>
    <definedName name="F3.020_20" localSheetId="11">#REF!</definedName>
    <definedName name="F3.020_20" localSheetId="3">#REF!</definedName>
    <definedName name="F3.020_20">#REF!</definedName>
    <definedName name="F3.020_28" localSheetId="11">#REF!</definedName>
    <definedName name="F3.020_28" localSheetId="3">#REF!</definedName>
    <definedName name="F3.020_28">#REF!</definedName>
    <definedName name="F3.030" localSheetId="11">#REF!</definedName>
    <definedName name="F3.030" localSheetId="3">#REF!</definedName>
    <definedName name="F3.030">#REF!</definedName>
    <definedName name="F3.030_20" localSheetId="11">#REF!</definedName>
    <definedName name="F3.030_20" localSheetId="3">#REF!</definedName>
    <definedName name="F3.030_20">#REF!</definedName>
    <definedName name="F3.030_28" localSheetId="11">#REF!</definedName>
    <definedName name="F3.030_28" localSheetId="3">#REF!</definedName>
    <definedName name="F3.030_28">#REF!</definedName>
    <definedName name="F3.100" localSheetId="11">#REF!</definedName>
    <definedName name="F3.100" localSheetId="3">#REF!</definedName>
    <definedName name="F3.100">#REF!</definedName>
    <definedName name="F3.100_20" localSheetId="11">#REF!</definedName>
    <definedName name="F3.100_20" localSheetId="3">#REF!</definedName>
    <definedName name="F3.100_20">#REF!</definedName>
    <definedName name="F3.100_28" localSheetId="11">#REF!</definedName>
    <definedName name="F3.100_28" localSheetId="3">#REF!</definedName>
    <definedName name="F3.100_28">#REF!</definedName>
    <definedName name="F3.110" localSheetId="11">#REF!</definedName>
    <definedName name="F3.110" localSheetId="3">#REF!</definedName>
    <definedName name="F3.110">#REF!</definedName>
    <definedName name="F3.110_20" localSheetId="11">#REF!</definedName>
    <definedName name="F3.110_20" localSheetId="3">#REF!</definedName>
    <definedName name="F3.110_20">#REF!</definedName>
    <definedName name="F3.110_28" localSheetId="11">#REF!</definedName>
    <definedName name="F3.110_28" localSheetId="3">#REF!</definedName>
    <definedName name="F3.110_28">#REF!</definedName>
    <definedName name="F3.120" localSheetId="11">#REF!</definedName>
    <definedName name="F3.120" localSheetId="3">#REF!</definedName>
    <definedName name="F3.120">#REF!</definedName>
    <definedName name="F3.120_20" localSheetId="11">#REF!</definedName>
    <definedName name="F3.120_20" localSheetId="3">#REF!</definedName>
    <definedName name="F3.120_20">#REF!</definedName>
    <definedName name="F3.120_28" localSheetId="11">#REF!</definedName>
    <definedName name="F3.120_28" localSheetId="3">#REF!</definedName>
    <definedName name="F3.120_28">#REF!</definedName>
    <definedName name="F3.130" localSheetId="11">#REF!</definedName>
    <definedName name="F3.130" localSheetId="3">#REF!</definedName>
    <definedName name="F3.130">#REF!</definedName>
    <definedName name="F3.130_20" localSheetId="11">#REF!</definedName>
    <definedName name="F3.130_20" localSheetId="3">#REF!</definedName>
    <definedName name="F3.130_20">#REF!</definedName>
    <definedName name="F3.130_28" localSheetId="11">#REF!</definedName>
    <definedName name="F3.130_28" localSheetId="3">#REF!</definedName>
    <definedName name="F3.130_28">#REF!</definedName>
    <definedName name="F4.000" localSheetId="11">#REF!</definedName>
    <definedName name="F4.000" localSheetId="3">#REF!</definedName>
    <definedName name="F4.000">#REF!</definedName>
    <definedName name="F4.000_20" localSheetId="11">#REF!</definedName>
    <definedName name="F4.000_20" localSheetId="3">#REF!</definedName>
    <definedName name="F4.000_20">#REF!</definedName>
    <definedName name="F4.000_28" localSheetId="11">#REF!</definedName>
    <definedName name="F4.000_28" localSheetId="3">#REF!</definedName>
    <definedName name="F4.000_28">#REF!</definedName>
    <definedName name="F4.010" localSheetId="11">#REF!</definedName>
    <definedName name="F4.010" localSheetId="3">#REF!</definedName>
    <definedName name="F4.010">#REF!</definedName>
    <definedName name="F4.010_20" localSheetId="11">#REF!</definedName>
    <definedName name="F4.010_20" localSheetId="3">#REF!</definedName>
    <definedName name="F4.010_20">#REF!</definedName>
    <definedName name="F4.010_28" localSheetId="11">#REF!</definedName>
    <definedName name="F4.010_28" localSheetId="3">#REF!</definedName>
    <definedName name="F4.010_28">#REF!</definedName>
    <definedName name="F4.020" localSheetId="11">#REF!</definedName>
    <definedName name="F4.020" localSheetId="3">#REF!</definedName>
    <definedName name="F4.020">#REF!</definedName>
    <definedName name="F4.020_20" localSheetId="11">#REF!</definedName>
    <definedName name="F4.020_20" localSheetId="3">#REF!</definedName>
    <definedName name="F4.020_20">#REF!</definedName>
    <definedName name="F4.020_28" localSheetId="11">#REF!</definedName>
    <definedName name="F4.020_28" localSheetId="3">#REF!</definedName>
    <definedName name="F4.020_28">#REF!</definedName>
    <definedName name="F4.030" localSheetId="11">#REF!</definedName>
    <definedName name="F4.030" localSheetId="3">#REF!</definedName>
    <definedName name="F4.030">#REF!</definedName>
    <definedName name="F4.030_20" localSheetId="11">#REF!</definedName>
    <definedName name="F4.030_20" localSheetId="3">#REF!</definedName>
    <definedName name="F4.030_20">#REF!</definedName>
    <definedName name="F4.030_28" localSheetId="11">#REF!</definedName>
    <definedName name="F4.030_28" localSheetId="3">#REF!</definedName>
    <definedName name="F4.030_28">#REF!</definedName>
    <definedName name="F4.100" localSheetId="11">#REF!</definedName>
    <definedName name="F4.100" localSheetId="3">#REF!</definedName>
    <definedName name="F4.100">#REF!</definedName>
    <definedName name="F4.100_20" localSheetId="11">#REF!</definedName>
    <definedName name="F4.100_20" localSheetId="3">#REF!</definedName>
    <definedName name="F4.100_20">#REF!</definedName>
    <definedName name="F4.100_28" localSheetId="11">#REF!</definedName>
    <definedName name="F4.100_28" localSheetId="3">#REF!</definedName>
    <definedName name="F4.100_28">#REF!</definedName>
    <definedName name="F4.120" localSheetId="11">#REF!</definedName>
    <definedName name="F4.120" localSheetId="3">#REF!</definedName>
    <definedName name="F4.120">#REF!</definedName>
    <definedName name="F4.120_20" localSheetId="11">#REF!</definedName>
    <definedName name="F4.120_20" localSheetId="3">#REF!</definedName>
    <definedName name="F4.120_20">#REF!</definedName>
    <definedName name="F4.120_28" localSheetId="11">#REF!</definedName>
    <definedName name="F4.120_28" localSheetId="3">#REF!</definedName>
    <definedName name="F4.120_28">#REF!</definedName>
    <definedName name="F4.140" localSheetId="11">#REF!</definedName>
    <definedName name="F4.140" localSheetId="3">#REF!</definedName>
    <definedName name="F4.140">#REF!</definedName>
    <definedName name="F4.140_20" localSheetId="11">#REF!</definedName>
    <definedName name="F4.140_20" localSheetId="3">#REF!</definedName>
    <definedName name="F4.140_20">#REF!</definedName>
    <definedName name="F4.140_28" localSheetId="11">#REF!</definedName>
    <definedName name="F4.140_28" localSheetId="3">#REF!</definedName>
    <definedName name="F4.140_28">#REF!</definedName>
    <definedName name="F4.160" localSheetId="11">#REF!</definedName>
    <definedName name="F4.160" localSheetId="3">#REF!</definedName>
    <definedName name="F4.160">#REF!</definedName>
    <definedName name="F4.160_20" localSheetId="11">#REF!</definedName>
    <definedName name="F4.160_20" localSheetId="3">#REF!</definedName>
    <definedName name="F4.160_20">#REF!</definedName>
    <definedName name="F4.160_28" localSheetId="11">#REF!</definedName>
    <definedName name="F4.160_28" localSheetId="3">#REF!</definedName>
    <definedName name="F4.160_28">#REF!</definedName>
    <definedName name="F4.200" localSheetId="11">#REF!</definedName>
    <definedName name="F4.200" localSheetId="3">#REF!</definedName>
    <definedName name="F4.200">#REF!</definedName>
    <definedName name="F4.200_20" localSheetId="11">#REF!</definedName>
    <definedName name="F4.200_20" localSheetId="3">#REF!</definedName>
    <definedName name="F4.200_20">#REF!</definedName>
    <definedName name="F4.200_28" localSheetId="11">#REF!</definedName>
    <definedName name="F4.200_28" localSheetId="3">#REF!</definedName>
    <definedName name="F4.200_28">#REF!</definedName>
    <definedName name="F4.220" localSheetId="11">#REF!</definedName>
    <definedName name="F4.220" localSheetId="3">#REF!</definedName>
    <definedName name="F4.220">#REF!</definedName>
    <definedName name="F4.220_20" localSheetId="11">#REF!</definedName>
    <definedName name="F4.220_20" localSheetId="3">#REF!</definedName>
    <definedName name="F4.220_20">#REF!</definedName>
    <definedName name="F4.220_28" localSheetId="11">#REF!</definedName>
    <definedName name="F4.220_28" localSheetId="3">#REF!</definedName>
    <definedName name="F4.220_28">#REF!</definedName>
    <definedName name="F4.240" localSheetId="11">#REF!</definedName>
    <definedName name="F4.240" localSheetId="3">#REF!</definedName>
    <definedName name="F4.240">#REF!</definedName>
    <definedName name="F4.240_20" localSheetId="11">#REF!</definedName>
    <definedName name="F4.240_20" localSheetId="3">#REF!</definedName>
    <definedName name="F4.240_20">#REF!</definedName>
    <definedName name="F4.240_28" localSheetId="11">#REF!</definedName>
    <definedName name="F4.240_28" localSheetId="3">#REF!</definedName>
    <definedName name="F4.240_28">#REF!</definedName>
    <definedName name="F4.260" localSheetId="11">#REF!</definedName>
    <definedName name="F4.260" localSheetId="3">#REF!</definedName>
    <definedName name="F4.260">#REF!</definedName>
    <definedName name="F4.260_20" localSheetId="11">#REF!</definedName>
    <definedName name="F4.260_20" localSheetId="3">#REF!</definedName>
    <definedName name="F4.260_20">#REF!</definedName>
    <definedName name="F4.260_28" localSheetId="11">#REF!</definedName>
    <definedName name="F4.260_28" localSheetId="3">#REF!</definedName>
    <definedName name="F4.260_28">#REF!</definedName>
    <definedName name="F4.300" localSheetId="11">#REF!</definedName>
    <definedName name="F4.300" localSheetId="3">#REF!</definedName>
    <definedName name="F4.300">#REF!</definedName>
    <definedName name="F4.300_20" localSheetId="11">#REF!</definedName>
    <definedName name="F4.300_20" localSheetId="3">#REF!</definedName>
    <definedName name="F4.300_20">#REF!</definedName>
    <definedName name="F4.300_28" localSheetId="11">#REF!</definedName>
    <definedName name="F4.300_28" localSheetId="3">#REF!</definedName>
    <definedName name="F4.300_28">#REF!</definedName>
    <definedName name="F4.320" localSheetId="11">#REF!</definedName>
    <definedName name="F4.320" localSheetId="3">#REF!</definedName>
    <definedName name="F4.320">#REF!</definedName>
    <definedName name="F4.320_20" localSheetId="11">#REF!</definedName>
    <definedName name="F4.320_20" localSheetId="3">#REF!</definedName>
    <definedName name="F4.320_20">#REF!</definedName>
    <definedName name="F4.320_28" localSheetId="11">#REF!</definedName>
    <definedName name="F4.320_28" localSheetId="3">#REF!</definedName>
    <definedName name="F4.320_28">#REF!</definedName>
    <definedName name="F4.340" localSheetId="11">#REF!</definedName>
    <definedName name="F4.340" localSheetId="3">#REF!</definedName>
    <definedName name="F4.340">#REF!</definedName>
    <definedName name="F4.340_20" localSheetId="11">#REF!</definedName>
    <definedName name="F4.340_20" localSheetId="3">#REF!</definedName>
    <definedName name="F4.340_20">#REF!</definedName>
    <definedName name="F4.340_28" localSheetId="11">#REF!</definedName>
    <definedName name="F4.340_28" localSheetId="3">#REF!</definedName>
    <definedName name="F4.340_28">#REF!</definedName>
    <definedName name="F4.400" localSheetId="11">#REF!</definedName>
    <definedName name="F4.400" localSheetId="3">#REF!</definedName>
    <definedName name="F4.400">#REF!</definedName>
    <definedName name="F4.400_20" localSheetId="11">#REF!</definedName>
    <definedName name="F4.400_20" localSheetId="3">#REF!</definedName>
    <definedName name="F4.400_20">#REF!</definedName>
    <definedName name="F4.400_28" localSheetId="11">#REF!</definedName>
    <definedName name="F4.400_28" localSheetId="3">#REF!</definedName>
    <definedName name="F4.400_28">#REF!</definedName>
    <definedName name="F4.420" localSheetId="11">#REF!</definedName>
    <definedName name="F4.420" localSheetId="3">#REF!</definedName>
    <definedName name="F4.420">#REF!</definedName>
    <definedName name="F4.420_20" localSheetId="11">#REF!</definedName>
    <definedName name="F4.420_20" localSheetId="3">#REF!</definedName>
    <definedName name="F4.420_20">#REF!</definedName>
    <definedName name="F4.420_28" localSheetId="11">#REF!</definedName>
    <definedName name="F4.420_28" localSheetId="3">#REF!</definedName>
    <definedName name="F4.420_28">#REF!</definedName>
    <definedName name="F4.440" localSheetId="11">#REF!</definedName>
    <definedName name="F4.440" localSheetId="3">#REF!</definedName>
    <definedName name="F4.440">#REF!</definedName>
    <definedName name="F4.440_20" localSheetId="11">#REF!</definedName>
    <definedName name="F4.440_20" localSheetId="3">#REF!</definedName>
    <definedName name="F4.440_20">#REF!</definedName>
    <definedName name="F4.440_28" localSheetId="11">#REF!</definedName>
    <definedName name="F4.440_28" localSheetId="3">#REF!</definedName>
    <definedName name="F4.440_28">#REF!</definedName>
    <definedName name="F4.500" localSheetId="11">#REF!</definedName>
    <definedName name="F4.500" localSheetId="3">#REF!</definedName>
    <definedName name="F4.500">#REF!</definedName>
    <definedName name="F4.500_20" localSheetId="11">#REF!</definedName>
    <definedName name="F4.500_20" localSheetId="3">#REF!</definedName>
    <definedName name="F4.500_20">#REF!</definedName>
    <definedName name="F4.500_28" localSheetId="11">#REF!</definedName>
    <definedName name="F4.500_28" localSheetId="3">#REF!</definedName>
    <definedName name="F4.500_28">#REF!</definedName>
    <definedName name="F4.530" localSheetId="11">#REF!</definedName>
    <definedName name="F4.530" localSheetId="3">#REF!</definedName>
    <definedName name="F4.530">#REF!</definedName>
    <definedName name="F4.530_20" localSheetId="11">#REF!</definedName>
    <definedName name="F4.530_20" localSheetId="3">#REF!</definedName>
    <definedName name="F4.530_20">#REF!</definedName>
    <definedName name="F4.530_28" localSheetId="11">#REF!</definedName>
    <definedName name="F4.530_28" localSheetId="3">#REF!</definedName>
    <definedName name="F4.530_28">#REF!</definedName>
    <definedName name="F4.550" localSheetId="11">#REF!</definedName>
    <definedName name="F4.550" localSheetId="3">#REF!</definedName>
    <definedName name="F4.550">#REF!</definedName>
    <definedName name="F4.550_20" localSheetId="11">#REF!</definedName>
    <definedName name="F4.550_20" localSheetId="3">#REF!</definedName>
    <definedName name="F4.550_20">#REF!</definedName>
    <definedName name="F4.550_28" localSheetId="11">#REF!</definedName>
    <definedName name="F4.550_28" localSheetId="3">#REF!</definedName>
    <definedName name="F4.550_28">#REF!</definedName>
    <definedName name="F4.570" localSheetId="11">#REF!</definedName>
    <definedName name="F4.570" localSheetId="3">#REF!</definedName>
    <definedName name="F4.570">#REF!</definedName>
    <definedName name="F4.570_20" localSheetId="11">#REF!</definedName>
    <definedName name="F4.570_20" localSheetId="3">#REF!</definedName>
    <definedName name="F4.570_20">#REF!</definedName>
    <definedName name="F4.570_28" localSheetId="11">#REF!</definedName>
    <definedName name="F4.570_28" localSheetId="3">#REF!</definedName>
    <definedName name="F4.570_28">#REF!</definedName>
    <definedName name="F4.600" localSheetId="11">#REF!</definedName>
    <definedName name="F4.600" localSheetId="3">#REF!</definedName>
    <definedName name="F4.600">#REF!</definedName>
    <definedName name="F4.600_20" localSheetId="11">#REF!</definedName>
    <definedName name="F4.600_20" localSheetId="3">#REF!</definedName>
    <definedName name="F4.600_20">#REF!</definedName>
    <definedName name="F4.600_28" localSheetId="11">#REF!</definedName>
    <definedName name="F4.600_28" localSheetId="3">#REF!</definedName>
    <definedName name="F4.600_28">#REF!</definedName>
    <definedName name="F4.610" localSheetId="11">#REF!</definedName>
    <definedName name="F4.610" localSheetId="3">#REF!</definedName>
    <definedName name="F4.610">#REF!</definedName>
    <definedName name="F4.610_20" localSheetId="11">#REF!</definedName>
    <definedName name="F4.610_20" localSheetId="3">#REF!</definedName>
    <definedName name="F4.610_20">#REF!</definedName>
    <definedName name="F4.610_28" localSheetId="11">#REF!</definedName>
    <definedName name="F4.610_28" localSheetId="3">#REF!</definedName>
    <definedName name="F4.610_28">#REF!</definedName>
    <definedName name="F4.620" localSheetId="11">#REF!</definedName>
    <definedName name="F4.620" localSheetId="3">#REF!</definedName>
    <definedName name="F4.620">#REF!</definedName>
    <definedName name="F4.620_20" localSheetId="11">#REF!</definedName>
    <definedName name="F4.620_20" localSheetId="3">#REF!</definedName>
    <definedName name="F4.620_20">#REF!</definedName>
    <definedName name="F4.620_28" localSheetId="11">#REF!</definedName>
    <definedName name="F4.620_28" localSheetId="3">#REF!</definedName>
    <definedName name="F4.620_28">#REF!</definedName>
    <definedName name="F4.700" localSheetId="11">#REF!</definedName>
    <definedName name="F4.700" localSheetId="3">#REF!</definedName>
    <definedName name="F4.700">#REF!</definedName>
    <definedName name="F4.700_20" localSheetId="11">#REF!</definedName>
    <definedName name="F4.700_20" localSheetId="3">#REF!</definedName>
    <definedName name="F4.700_20">#REF!</definedName>
    <definedName name="F4.700_28" localSheetId="11">#REF!</definedName>
    <definedName name="F4.700_28" localSheetId="3">#REF!</definedName>
    <definedName name="F4.700_28">#REF!</definedName>
    <definedName name="F4.730" localSheetId="11">#REF!</definedName>
    <definedName name="F4.730" localSheetId="0">#REF!</definedName>
    <definedName name="F4.730" localSheetId="3">#REF!</definedName>
    <definedName name="F4.730">#REF!</definedName>
    <definedName name="F4.730_20" localSheetId="11">#REF!</definedName>
    <definedName name="F4.730_20" localSheetId="0">#REF!</definedName>
    <definedName name="F4.730_20" localSheetId="3">#REF!</definedName>
    <definedName name="F4.730_20">#REF!</definedName>
    <definedName name="F4.730_28" localSheetId="11">#REF!</definedName>
    <definedName name="F4.730_28" localSheetId="3">#REF!</definedName>
    <definedName name="F4.730_28">#REF!</definedName>
    <definedName name="F4.740" localSheetId="11">#REF!</definedName>
    <definedName name="F4.740" localSheetId="3">#REF!</definedName>
    <definedName name="F4.740">#REF!</definedName>
    <definedName name="F4.740_20" localSheetId="11">#REF!</definedName>
    <definedName name="F4.740_20" localSheetId="3">#REF!</definedName>
    <definedName name="F4.740_20">#REF!</definedName>
    <definedName name="F4.740_28" localSheetId="11">#REF!</definedName>
    <definedName name="F4.740_28" localSheetId="3">#REF!</definedName>
    <definedName name="F4.740_28">#REF!</definedName>
    <definedName name="F4.800" localSheetId="11">#REF!</definedName>
    <definedName name="F4.800" localSheetId="3">#REF!</definedName>
    <definedName name="F4.800">#REF!</definedName>
    <definedName name="F4.800_20" localSheetId="11">#REF!</definedName>
    <definedName name="F4.800_20" localSheetId="3">#REF!</definedName>
    <definedName name="F4.800_20">#REF!</definedName>
    <definedName name="F4.800_28" localSheetId="11">#REF!</definedName>
    <definedName name="F4.800_28" localSheetId="3">#REF!</definedName>
    <definedName name="F4.800_28">#REF!</definedName>
    <definedName name="F4.830" localSheetId="11">#REF!</definedName>
    <definedName name="F4.830" localSheetId="3">#REF!</definedName>
    <definedName name="F4.830">#REF!</definedName>
    <definedName name="F4.830_20" localSheetId="11">#REF!</definedName>
    <definedName name="F4.830_20" localSheetId="3">#REF!</definedName>
    <definedName name="F4.830_20">#REF!</definedName>
    <definedName name="F4.830_28" localSheetId="11">#REF!</definedName>
    <definedName name="F4.830_28" localSheetId="3">#REF!</definedName>
    <definedName name="F4.830_28">#REF!</definedName>
    <definedName name="F4.840" localSheetId="11">#REF!</definedName>
    <definedName name="F4.840" localSheetId="3">#REF!</definedName>
    <definedName name="F4.840">#REF!</definedName>
    <definedName name="F4.840_20" localSheetId="11">#REF!</definedName>
    <definedName name="F4.840_20" localSheetId="3">#REF!</definedName>
    <definedName name="F4.840_20">#REF!</definedName>
    <definedName name="F4.840_28" localSheetId="11">#REF!</definedName>
    <definedName name="F4.840_28" localSheetId="3">#REF!</definedName>
    <definedName name="F4.840_28">#REF!</definedName>
    <definedName name="F5.01" localSheetId="11">#REF!</definedName>
    <definedName name="F5.01" localSheetId="3">#REF!</definedName>
    <definedName name="F5.01">#REF!</definedName>
    <definedName name="F5.01_20" localSheetId="11">#REF!</definedName>
    <definedName name="F5.01_20" localSheetId="3">#REF!</definedName>
    <definedName name="F5.01_20">#REF!</definedName>
    <definedName name="F5.01_28" localSheetId="11">#REF!</definedName>
    <definedName name="F5.01_28" localSheetId="3">#REF!</definedName>
    <definedName name="F5.01_28">#REF!</definedName>
    <definedName name="F5.02" localSheetId="11">#REF!</definedName>
    <definedName name="F5.02" localSheetId="3">#REF!</definedName>
    <definedName name="F5.02">#REF!</definedName>
    <definedName name="F5.02_20" localSheetId="11">#REF!</definedName>
    <definedName name="F5.02_20" localSheetId="3">#REF!</definedName>
    <definedName name="F5.02_20">#REF!</definedName>
    <definedName name="F5.02_28" localSheetId="11">#REF!</definedName>
    <definedName name="F5.02_28" localSheetId="3">#REF!</definedName>
    <definedName name="F5.02_28">#REF!</definedName>
    <definedName name="F5.03" localSheetId="11">#REF!</definedName>
    <definedName name="F5.03" localSheetId="3">#REF!</definedName>
    <definedName name="F5.03">#REF!</definedName>
    <definedName name="F5.03_20" localSheetId="11">#REF!</definedName>
    <definedName name="F5.03_20" localSheetId="3">#REF!</definedName>
    <definedName name="F5.03_20">#REF!</definedName>
    <definedName name="F5.03_28" localSheetId="11">#REF!</definedName>
    <definedName name="F5.03_28" localSheetId="3">#REF!</definedName>
    <definedName name="F5.03_28">#REF!</definedName>
    <definedName name="F5.04" localSheetId="11">#REF!</definedName>
    <definedName name="F5.04" localSheetId="3">#REF!</definedName>
    <definedName name="F5.04">#REF!</definedName>
    <definedName name="F5.04_20" localSheetId="11">#REF!</definedName>
    <definedName name="F5.04_20" localSheetId="3">#REF!</definedName>
    <definedName name="F5.04_20">#REF!</definedName>
    <definedName name="F5.04_28" localSheetId="11">#REF!</definedName>
    <definedName name="F5.04_28" localSheetId="3">#REF!</definedName>
    <definedName name="F5.04_28">#REF!</definedName>
    <definedName name="F5.05" localSheetId="11">#REF!</definedName>
    <definedName name="F5.05" localSheetId="3">#REF!</definedName>
    <definedName name="F5.05">#REF!</definedName>
    <definedName name="F5.05_20" localSheetId="11">#REF!</definedName>
    <definedName name="F5.05_20" localSheetId="3">#REF!</definedName>
    <definedName name="F5.05_20">#REF!</definedName>
    <definedName name="F5.05_28" localSheetId="11">#REF!</definedName>
    <definedName name="F5.05_28" localSheetId="3">#REF!</definedName>
    <definedName name="F5.05_28">#REF!</definedName>
    <definedName name="F5.11" localSheetId="11">#REF!</definedName>
    <definedName name="F5.11" localSheetId="3">#REF!</definedName>
    <definedName name="F5.11">#REF!</definedName>
    <definedName name="F5.11_20" localSheetId="11">#REF!</definedName>
    <definedName name="F5.11_20" localSheetId="3">#REF!</definedName>
    <definedName name="F5.11_20">#REF!</definedName>
    <definedName name="F5.11_28" localSheetId="11">#REF!</definedName>
    <definedName name="F5.11_28" localSheetId="3">#REF!</definedName>
    <definedName name="F5.11_28">#REF!</definedName>
    <definedName name="F5.12" localSheetId="11">#REF!</definedName>
    <definedName name="F5.12" localSheetId="3">#REF!</definedName>
    <definedName name="F5.12">#REF!</definedName>
    <definedName name="F5.12_20" localSheetId="11">#REF!</definedName>
    <definedName name="F5.12_20" localSheetId="3">#REF!</definedName>
    <definedName name="F5.12_20">#REF!</definedName>
    <definedName name="F5.12_28" localSheetId="11">#REF!</definedName>
    <definedName name="F5.12_28" localSheetId="3">#REF!</definedName>
    <definedName name="F5.12_28">#REF!</definedName>
    <definedName name="F5.13" localSheetId="11">#REF!</definedName>
    <definedName name="F5.13" localSheetId="3">#REF!</definedName>
    <definedName name="F5.13">#REF!</definedName>
    <definedName name="F5.13_20" localSheetId="11">#REF!</definedName>
    <definedName name="F5.13_20" localSheetId="3">#REF!</definedName>
    <definedName name="F5.13_20">#REF!</definedName>
    <definedName name="F5.13_28" localSheetId="11">#REF!</definedName>
    <definedName name="F5.13_28" localSheetId="3">#REF!</definedName>
    <definedName name="F5.13_28">#REF!</definedName>
    <definedName name="F5.14" localSheetId="11">#REF!</definedName>
    <definedName name="F5.14" localSheetId="3">#REF!</definedName>
    <definedName name="F5.14">#REF!</definedName>
    <definedName name="F5.14_20" localSheetId="11">#REF!</definedName>
    <definedName name="F5.14_20" localSheetId="3">#REF!</definedName>
    <definedName name="F5.14_20">#REF!</definedName>
    <definedName name="F5.14_28" localSheetId="11">#REF!</definedName>
    <definedName name="F5.14_28" localSheetId="3">#REF!</definedName>
    <definedName name="F5.14_28">#REF!</definedName>
    <definedName name="F5.15" localSheetId="11">#REF!</definedName>
    <definedName name="F5.15" localSheetId="3">#REF!</definedName>
    <definedName name="F5.15">#REF!</definedName>
    <definedName name="F5.15_20" localSheetId="11">#REF!</definedName>
    <definedName name="F5.15_20" localSheetId="3">#REF!</definedName>
    <definedName name="F5.15_20">#REF!</definedName>
    <definedName name="F5.15_28" localSheetId="11">#REF!</definedName>
    <definedName name="F5.15_28" localSheetId="3">#REF!</definedName>
    <definedName name="F5.15_28">#REF!</definedName>
    <definedName name="F6.001" localSheetId="11">#REF!</definedName>
    <definedName name="F6.001" localSheetId="3">#REF!</definedName>
    <definedName name="F6.001">#REF!</definedName>
    <definedName name="F6.001_20" localSheetId="11">#REF!</definedName>
    <definedName name="F6.001_20" localSheetId="3">#REF!</definedName>
    <definedName name="F6.001_20">#REF!</definedName>
    <definedName name="F6.001_28" localSheetId="11">#REF!</definedName>
    <definedName name="F6.001_28" localSheetId="3">#REF!</definedName>
    <definedName name="F6.001_28">#REF!</definedName>
    <definedName name="F6.002" localSheetId="11">#REF!</definedName>
    <definedName name="F6.002" localSheetId="3">#REF!</definedName>
    <definedName name="F6.002">#REF!</definedName>
    <definedName name="F6.002_20" localSheetId="11">#REF!</definedName>
    <definedName name="F6.002_20" localSheetId="3">#REF!</definedName>
    <definedName name="F6.002_20">#REF!</definedName>
    <definedName name="F6.002_28" localSheetId="11">#REF!</definedName>
    <definedName name="F6.002_28" localSheetId="3">#REF!</definedName>
    <definedName name="F6.002_28">#REF!</definedName>
    <definedName name="F6.003" localSheetId="11">#REF!</definedName>
    <definedName name="F6.003" localSheetId="3">#REF!</definedName>
    <definedName name="F6.003">#REF!</definedName>
    <definedName name="F6.003_20" localSheetId="11">#REF!</definedName>
    <definedName name="F6.003_20" localSheetId="3">#REF!</definedName>
    <definedName name="F6.003_20">#REF!</definedName>
    <definedName name="F6.003_28" localSheetId="11">#REF!</definedName>
    <definedName name="F6.003_28" localSheetId="3">#REF!</definedName>
    <definedName name="F6.003_28">#REF!</definedName>
    <definedName name="F6.004" localSheetId="11">#REF!</definedName>
    <definedName name="F6.004" localSheetId="3">#REF!</definedName>
    <definedName name="F6.004">#REF!</definedName>
    <definedName name="F6.004_20" localSheetId="11">#REF!</definedName>
    <definedName name="F6.004_20" localSheetId="3">#REF!</definedName>
    <definedName name="F6.004_20">#REF!</definedName>
    <definedName name="F6.004_28" localSheetId="11">#REF!</definedName>
    <definedName name="F6.004_28" localSheetId="3">#REF!</definedName>
    <definedName name="F6.004_28">#REF!</definedName>
    <definedName name="f82E46" localSheetId="11">#REF!</definedName>
    <definedName name="f82E46" localSheetId="3">#REF!</definedName>
    <definedName name="f82E46">#REF!</definedName>
    <definedName name="f82E46_28" localSheetId="11">#REF!</definedName>
    <definedName name="f82E46_28" localSheetId="3">#REF!</definedName>
    <definedName name="f82E46_28">#REF!</definedName>
    <definedName name="f92F56">NA()</definedName>
    <definedName name="f92F56_26" localSheetId="11">#REF!</definedName>
    <definedName name="f92F56_26" localSheetId="3">#REF!</definedName>
    <definedName name="f92F56_26">#REF!</definedName>
    <definedName name="f92F56_28" localSheetId="11">#REF!</definedName>
    <definedName name="f92F56_28" localSheetId="3">#REF!</definedName>
    <definedName name="f92F56_28">#REF!</definedName>
    <definedName name="Fa" localSheetId="11">#REF!</definedName>
    <definedName name="Fa" localSheetId="3">#REF!</definedName>
    <definedName name="Fa">#REF!</definedName>
    <definedName name="Fa_20" localSheetId="11">#REF!</definedName>
    <definedName name="Fa_20" localSheetId="3">#REF!</definedName>
    <definedName name="Fa_20">#REF!</definedName>
    <definedName name="Fa_28" localSheetId="11">#REF!</definedName>
    <definedName name="Fa_28" localSheetId="3">#REF!</definedName>
    <definedName name="Fa_28">#REF!</definedName>
    <definedName name="FACTOR">"$#REF!.$AP$9:$AP$1010"</definedName>
    <definedName name="FACTOR_26" localSheetId="11">#REF!</definedName>
    <definedName name="FACTOR_26" localSheetId="3">#REF!</definedName>
    <definedName name="FACTOR_26">#REF!</definedName>
    <definedName name="FACTOR_28" localSheetId="11">#REF!</definedName>
    <definedName name="FACTOR_28" localSheetId="3">#REF!</definedName>
    <definedName name="FACTOR_28">#REF!</definedName>
    <definedName name="FACTOR_3">"$#REF!.$AP$9:$AP$1010"</definedName>
    <definedName name="Fax" localSheetId="11">#REF!</definedName>
    <definedName name="Fax" localSheetId="3">#REF!</definedName>
    <definedName name="Fax">#REF!</definedName>
    <definedName name="Fax_20" localSheetId="11">#REF!</definedName>
    <definedName name="Fax_20" localSheetId="3">#REF!</definedName>
    <definedName name="Fax_20">#REF!</definedName>
    <definedName name="Fax_28" localSheetId="11">#REF!</definedName>
    <definedName name="Fax_28" localSheetId="3">#REF!</definedName>
    <definedName name="Fax_28">#REF!</definedName>
    <definedName name="Fay" localSheetId="11">#REF!</definedName>
    <definedName name="Fay" localSheetId="3">#REF!</definedName>
    <definedName name="Fay">#REF!</definedName>
    <definedName name="Fay_20" localSheetId="11">#REF!</definedName>
    <definedName name="Fay_20" localSheetId="3">#REF!</definedName>
    <definedName name="Fay_20">#REF!</definedName>
    <definedName name="Fay_28" localSheetId="11">#REF!</definedName>
    <definedName name="Fay_28" localSheetId="3">#REF!</definedName>
    <definedName name="Fay_28">#REF!</definedName>
    <definedName name="fb" localSheetId="11">#REF!</definedName>
    <definedName name="fb" localSheetId="3">#REF!</definedName>
    <definedName name="fb">#REF!</definedName>
    <definedName name="fb_20" localSheetId="11">#REF!</definedName>
    <definedName name="fb_20" localSheetId="3">#REF!</definedName>
    <definedName name="fb_20">#REF!</definedName>
    <definedName name="fb_28" localSheetId="11">#REF!</definedName>
    <definedName name="fb_28" localSheetId="3">#REF!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#REF!</definedName>
    <definedName name="fc." localSheetId="11">#REF!</definedName>
    <definedName name="fc." localSheetId="3">#REF!</definedName>
    <definedName name="fc.">#REF!</definedName>
    <definedName name="fc._28" localSheetId="11">#REF!</definedName>
    <definedName name="fc._28" localSheetId="3">#REF!</definedName>
    <definedName name="fc._28">#REF!</definedName>
    <definedName name="fc_" localSheetId="11">#REF!</definedName>
    <definedName name="fc_" localSheetId="3">#REF!</definedName>
    <definedName name="fc_">#REF!</definedName>
    <definedName name="fc__20" localSheetId="11">#REF!</definedName>
    <definedName name="fc__20" localSheetId="3">#REF!</definedName>
    <definedName name="fc__20">#REF!</definedName>
    <definedName name="fc__28" localSheetId="11">#REF!</definedName>
    <definedName name="fc__28" localSheetId="3">#REF!</definedName>
    <definedName name="fc__28">#REF!</definedName>
    <definedName name="Fc_20" localSheetId="11">#REF!</definedName>
    <definedName name="Fc_20" localSheetId="3">#REF!</definedName>
    <definedName name="Fc_20">#REF!</definedName>
    <definedName name="FC_TOTAL" localSheetId="11">#REF!</definedName>
    <definedName name="FC_TOTAL" localSheetId="3">#REF!</definedName>
    <definedName name="FC_TOTAL">#REF!</definedName>
    <definedName name="FC_TOTAL_28" localSheetId="11">#REF!</definedName>
    <definedName name="FC_TOTAL_28" localSheetId="3">#REF!</definedName>
    <definedName name="FC_TOTAL_28">#REF!</definedName>
    <definedName name="FC5_total" localSheetId="11">#REF!</definedName>
    <definedName name="FC5_total" localSheetId="3">#REF!</definedName>
    <definedName name="FC5_total">#REF!</definedName>
    <definedName name="FC5_total_20" localSheetId="11">#REF!</definedName>
    <definedName name="FC5_total_20" localSheetId="3">#REF!</definedName>
    <definedName name="FC5_total_20">#REF!</definedName>
    <definedName name="FC5_total_28" localSheetId="11">#REF!</definedName>
    <definedName name="FC5_total_28" localSheetId="3">#REF!</definedName>
    <definedName name="FC5_total_28">#REF!</definedName>
    <definedName name="FC6_total" localSheetId="11">#REF!</definedName>
    <definedName name="FC6_total" localSheetId="3">#REF!</definedName>
    <definedName name="FC6_total">#REF!</definedName>
    <definedName name="FC6_total_20" localSheetId="11">#REF!</definedName>
    <definedName name="FC6_total_20" localSheetId="3">#REF!</definedName>
    <definedName name="FC6_total_20">#REF!</definedName>
    <definedName name="FC6_total_28" localSheetId="11">#REF!</definedName>
    <definedName name="FC6_total_28" localSheetId="3">#REF!</definedName>
    <definedName name="FC6_total_28">#REF!</definedName>
    <definedName name="fcc" localSheetId="11">#REF!</definedName>
    <definedName name="fcc" localSheetId="3">#REF!</definedName>
    <definedName name="fcc">#REF!</definedName>
    <definedName name="fcc_20" localSheetId="11">#REF!</definedName>
    <definedName name="fcc_20" localSheetId="3">#REF!</definedName>
    <definedName name="fcc_20">#REF!</definedName>
    <definedName name="fcc_28" localSheetId="11">#REF!</definedName>
    <definedName name="fcc_28" localSheetId="3">#REF!</definedName>
    <definedName name="fcc_28">#REF!</definedName>
    <definedName name="fcds" localSheetId="11">#REF!</definedName>
    <definedName name="fcds" localSheetId="3">#REF!</definedName>
    <definedName name="fcds">#REF!</definedName>
    <definedName name="fcds_28" localSheetId="11">#REF!</definedName>
    <definedName name="fcds_28" localSheetId="3">#REF!</definedName>
    <definedName name="fcds_28">#REF!</definedName>
    <definedName name="fcg" localSheetId="11">#REF!</definedName>
    <definedName name="fcg" localSheetId="3">#REF!</definedName>
    <definedName name="fcg">#REF!</definedName>
    <definedName name="fcg_20" localSheetId="11">#REF!</definedName>
    <definedName name="fcg_20" localSheetId="3">#REF!</definedName>
    <definedName name="fcg_20">#REF!</definedName>
    <definedName name="fcg_28" localSheetId="11">#REF!</definedName>
    <definedName name="fcg_28" localSheetId="3">#REF!</definedName>
    <definedName name="fcg_28">#REF!</definedName>
    <definedName name="fcig" localSheetId="11">#REF!</definedName>
    <definedName name="fcig" localSheetId="3">#REF!</definedName>
    <definedName name="fcig">#REF!</definedName>
    <definedName name="fcig_20" localSheetId="11">#REF!</definedName>
    <definedName name="fcig_20" localSheetId="3">#REF!</definedName>
    <definedName name="fcig_20">#REF!</definedName>
    <definedName name="fcig_28" localSheetId="11">#REF!</definedName>
    <definedName name="fcig_28" localSheetId="3">#REF!</definedName>
    <definedName name="fcig_28">#REF!</definedName>
    <definedName name="fcir" localSheetId="11">#REF!</definedName>
    <definedName name="fcir" localSheetId="3">#REF!</definedName>
    <definedName name="fcir">#REF!</definedName>
    <definedName name="fcir_28" localSheetId="11">#REF!</definedName>
    <definedName name="fcir_28" localSheetId="3">#REF!</definedName>
    <definedName name="fcir_28">#REF!</definedName>
    <definedName name="fd" localSheetId="11">#REF!</definedName>
    <definedName name="fd" localSheetId="3">#REF!</definedName>
    <definedName name="fd">#REF!</definedName>
    <definedName name="fd_28" localSheetId="11">#REF!</definedName>
    <definedName name="fd_28" localSheetId="3">#REF!</definedName>
    <definedName name="fd_28">#REF!</definedName>
    <definedName name="Fdaymong" localSheetId="11">#REF!</definedName>
    <definedName name="Fdaymong" localSheetId="3">#REF!</definedName>
    <definedName name="Fdaymong">#REF!</definedName>
    <definedName name="Fdaymong_20" localSheetId="11">#REF!</definedName>
    <definedName name="Fdaymong_20" localSheetId="3">#REF!</definedName>
    <definedName name="Fdaymong_20">#REF!</definedName>
    <definedName name="Fdaymong_28" localSheetId="11">#REF!</definedName>
    <definedName name="Fdaymong_28" localSheetId="3">#REF!</definedName>
    <definedName name="Fdaymong_28">#REF!</definedName>
    <definedName name="fddd" localSheetId="11">#REF!</definedName>
    <definedName name="fddd" localSheetId="3">#REF!</definedName>
    <definedName name="fddd">#REF!</definedName>
    <definedName name="fddd_28" localSheetId="11">#REF!</definedName>
    <definedName name="fddd_28" localSheetId="3">#REF!</definedName>
    <definedName name="fddd_28">#REF!</definedName>
    <definedName name="FDR" localSheetId="11">#REF!</definedName>
    <definedName name="FDR" localSheetId="3">#REF!</definedName>
    <definedName name="FDR">#REF!</definedName>
    <definedName name="FDR_20" localSheetId="11">#REF!</definedName>
    <definedName name="FDR_20" localSheetId="3">#REF!</definedName>
    <definedName name="FDR_20">#REF!</definedName>
    <definedName name="FDR_28" localSheetId="11">#REF!</definedName>
    <definedName name="FDR_28" localSheetId="3">#REF!</definedName>
    <definedName name="FDR_28">#REF!</definedName>
    <definedName name="ff" localSheetId="11">#REF!</definedName>
    <definedName name="ff" localSheetId="3">#REF!</definedName>
    <definedName name="ff">#REF!</definedName>
    <definedName name="ff_" localSheetId="11">#REF!</definedName>
    <definedName name="ff_" localSheetId="3">#REF!</definedName>
    <definedName name="ff_">#REF!</definedName>
    <definedName name="ff__28" localSheetId="11">#REF!</definedName>
    <definedName name="ff__28" localSheetId="3">#REF!</definedName>
    <definedName name="ff__28">#REF!</definedName>
    <definedName name="ff_28" localSheetId="11">#REF!</definedName>
    <definedName name="ff_28" localSheetId="3">#REF!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#REF!</definedName>
    <definedName name="ffs_28" localSheetId="11">#REF!</definedName>
    <definedName name="ffs_28" localSheetId="3">#REF!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#REF!</definedName>
    <definedName name="Fh_20" localSheetId="11">#REF!</definedName>
    <definedName name="Fh_20" localSheetId="3">#REF!</definedName>
    <definedName name="Fh_20">#REF!</definedName>
    <definedName name="Fh_28" localSheetId="11">#REF!</definedName>
    <definedName name="Fh_28" localSheetId="3">#REF!</definedName>
    <definedName name="Fh_28">#REF!</definedName>
    <definedName name="Fi" localSheetId="11">#REF!</definedName>
    <definedName name="Fi" localSheetId="3">#REF!</definedName>
    <definedName name="Fi">#REF!</definedName>
    <definedName name="Fi_20" localSheetId="11">#REF!</definedName>
    <definedName name="Fi_20" localSheetId="3">#REF!</definedName>
    <definedName name="Fi_20">#REF!</definedName>
    <definedName name="FIL" localSheetId="11">#REF!</definedName>
    <definedName name="FIL" localSheetId="3">#REF!</definedName>
    <definedName name="FIL">#REF!</definedName>
    <definedName name="FIL_20" localSheetId="11">#REF!</definedName>
    <definedName name="FIL_20" localSheetId="3">#REF!</definedName>
    <definedName name="FIL_20">#REF!</definedName>
    <definedName name="FIL_28" localSheetId="11">#REF!</definedName>
    <definedName name="FIL_28" localSheetId="3">#REF!</definedName>
    <definedName name="FIL_28">#REF!</definedName>
    <definedName name="FIL2_20" localSheetId="11">#REF!</definedName>
    <definedName name="FIL2_20" localSheetId="3">#REF!</definedName>
    <definedName name="FIL2_20">#REF!</definedName>
    <definedName name="FIL2_28" localSheetId="11">#REF!</definedName>
    <definedName name="FIL2_28" localSheetId="3">#REF!</definedName>
    <definedName name="FIL2_28">#REF!</definedName>
    <definedName name="FILE" localSheetId="11">#REF!</definedName>
    <definedName name="FILE" localSheetId="3">#REF!</definedName>
    <definedName name="FILE">#REF!</definedName>
    <definedName name="FILE_20" localSheetId="11">#REF!</definedName>
    <definedName name="FILE_20" localSheetId="3">#REF!</definedName>
    <definedName name="FILE_20">#REF!</definedName>
    <definedName name="FILE_28" localSheetId="11">#REF!</definedName>
    <definedName name="FILE_28" localSheetId="3">#REF!</definedName>
    <definedName name="FILE_28">#REF!</definedName>
    <definedName name="fill" localSheetId="11">#REF!</definedName>
    <definedName name="fill" localSheetId="3">#REF!</definedName>
    <definedName name="fill">#REF!</definedName>
    <definedName name="filler" localSheetId="11">#REF!</definedName>
    <definedName name="filler" localSheetId="3">#REF!</definedName>
    <definedName name="filler">#REF!</definedName>
    <definedName name="filler_28" localSheetId="11">#REF!</definedName>
    <definedName name="filler_28" localSheetId="3">#REF!</definedName>
    <definedName name="filler_28">#REF!</definedName>
    <definedName name="fine" localSheetId="11">#REF!</definedName>
    <definedName name="fine" localSheetId="3">#REF!</definedName>
    <definedName name="fine">#REF!</definedName>
    <definedName name="FinishWork" localSheetId="11">#REF!</definedName>
    <definedName name="FinishWork" localSheetId="3">#REF!</definedName>
    <definedName name="FinishWork">#REF!</definedName>
    <definedName name="FinishWork_28" localSheetId="11">#REF!</definedName>
    <definedName name="FinishWork_28" localSheetId="3">#REF!</definedName>
    <definedName name="FinishWork_28">#REF!</definedName>
    <definedName name="Fitb" localSheetId="11">#REF!</definedName>
    <definedName name="Fitb" localSheetId="3">#REF!</definedName>
    <definedName name="Fitb">#REF!</definedName>
    <definedName name="Fitb_28" localSheetId="11">#REF!</definedName>
    <definedName name="Fitb_28" localSheetId="3">#REF!</definedName>
    <definedName name="Fitb_28">#REF!</definedName>
    <definedName name="fj" localSheetId="11">#REF!</definedName>
    <definedName name="fj" localSheetId="3">#REF!</definedName>
    <definedName name="fj">#REF!</definedName>
    <definedName name="fj_28" localSheetId="11">#REF!</definedName>
    <definedName name="fj_28" localSheetId="3">#REF!</definedName>
    <definedName name="fj_28">#REF!</definedName>
    <definedName name="fk" localSheetId="11">#REF!</definedName>
    <definedName name="fk" localSheetId="3">#REF!</definedName>
    <definedName name="fk">#REF!</definedName>
    <definedName name="fl" localSheetId="11">#REF!</definedName>
    <definedName name="fl" localSheetId="3">#REF!</definedName>
    <definedName name="fl">#REF!</definedName>
    <definedName name="fl_28" localSheetId="11">#REF!</definedName>
    <definedName name="fl_28" localSheetId="3">#REF!</definedName>
    <definedName name="fl_28">#REF!</definedName>
    <definedName name="Flv" localSheetId="11">#REF!</definedName>
    <definedName name="Flv" localSheetId="3">#REF!</definedName>
    <definedName name="Flv">#REF!</definedName>
    <definedName name="Flv_20" localSheetId="11">#REF!</definedName>
    <definedName name="Flv_20" localSheetId="3">#REF!</definedName>
    <definedName name="Flv_20">#REF!</definedName>
    <definedName name="Flv_28" localSheetId="11">#REF!</definedName>
    <definedName name="Flv_28" localSheetId="3">#REF!</definedName>
    <definedName name="Flv_28">#REF!</definedName>
    <definedName name="fms" localSheetId="11">#REF!</definedName>
    <definedName name="fms" localSheetId="3">#REF!</definedName>
    <definedName name="fms">#REF!</definedName>
    <definedName name="fms_28" localSheetId="11">#REF!</definedName>
    <definedName name="fms_28" localSheetId="3">#REF!</definedName>
    <definedName name="fms_28">#REF!</definedName>
    <definedName name="Fng" localSheetId="11">#REF!</definedName>
    <definedName name="Fng" localSheetId="3">#REF!</definedName>
    <definedName name="Fng">#REF!</definedName>
    <definedName name="Fng_20" localSheetId="11">#REF!</definedName>
    <definedName name="Fng_20" localSheetId="3">#REF!</definedName>
    <definedName name="Fng_20">#REF!</definedName>
    <definedName name="FORK" localSheetId="11">#REF!</definedName>
    <definedName name="FORK" localSheetId="3">#REF!</definedName>
    <definedName name="FORK">#REF!</definedName>
    <definedName name="FORK_28" localSheetId="11">#REF!</definedName>
    <definedName name="FORK_28" localSheetId="3">#REF!</definedName>
    <definedName name="FORK_28">#REF!</definedName>
    <definedName name="FP">NA()</definedName>
    <definedName name="fp_" localSheetId="11">#REF!</definedName>
    <definedName name="fp_" localSheetId="3">#REF!</definedName>
    <definedName name="fp_">#REF!</definedName>
    <definedName name="fp__28" localSheetId="11">#REF!</definedName>
    <definedName name="fp__28" localSheetId="3">#REF!</definedName>
    <definedName name="fp__28">#REF!</definedName>
    <definedName name="FP_26" localSheetId="11">#REF!</definedName>
    <definedName name="FP_26" localSheetId="3">#REF!</definedName>
    <definedName name="FP_26">#REF!</definedName>
    <definedName name="FP_28" localSheetId="11">#REF!</definedName>
    <definedName name="FP_28" localSheetId="3">#REF!</definedName>
    <definedName name="FP_28">#REF!</definedName>
    <definedName name="fpa" localSheetId="11">#REF!</definedName>
    <definedName name="fpa" localSheetId="3">#REF!</definedName>
    <definedName name="fpa">#REF!</definedName>
    <definedName name="fpa_28" localSheetId="11">#REF!</definedName>
    <definedName name="fpa_28" localSheetId="3">#REF!</definedName>
    <definedName name="fpa_28">#REF!</definedName>
    <definedName name="fpc" localSheetId="11">#REF!</definedName>
    <definedName name="fpc" localSheetId="3">#REF!</definedName>
    <definedName name="fpc">#REF!</definedName>
    <definedName name="fpc_20" localSheetId="11">#REF!</definedName>
    <definedName name="fpc_20" localSheetId="3">#REF!</definedName>
    <definedName name="fpc_20">#REF!</definedName>
    <definedName name="fpc_28" localSheetId="11">#REF!</definedName>
    <definedName name="fpc_28" localSheetId="3">#REF!</definedName>
    <definedName name="fpc_28">#REF!</definedName>
    <definedName name="fpcs" localSheetId="11">#REF!</definedName>
    <definedName name="fpcs" localSheetId="3">#REF!</definedName>
    <definedName name="fpcs">#REF!</definedName>
    <definedName name="fpcs_28" localSheetId="11">#REF!</definedName>
    <definedName name="fpcs_28" localSheetId="3">#REF!</definedName>
    <definedName name="fpcs_28">#REF!</definedName>
    <definedName name="fpe" localSheetId="11">#REF!</definedName>
    <definedName name="fpe" localSheetId="3">#REF!</definedName>
    <definedName name="fpe">#REF!</definedName>
    <definedName name="fpe_" localSheetId="11">#REF!</definedName>
    <definedName name="fpe_" localSheetId="3">#REF!</definedName>
    <definedName name="fpe_">#REF!</definedName>
    <definedName name="fpe__28" localSheetId="11">#REF!</definedName>
    <definedName name="fpe__28" localSheetId="3">#REF!</definedName>
    <definedName name="fpe__28">#REF!</definedName>
    <definedName name="fpe_28" localSheetId="11">#REF!</definedName>
    <definedName name="fpe_28" localSheetId="3">#REF!</definedName>
    <definedName name="fpe_28">#REF!</definedName>
    <definedName name="fpet" localSheetId="11">#REF!</definedName>
    <definedName name="fpet" localSheetId="3">#REF!</definedName>
    <definedName name="fpet">#REF!</definedName>
    <definedName name="fpet_28" localSheetId="11">#REF!</definedName>
    <definedName name="fpet_28" localSheetId="3">#REF!</definedName>
    <definedName name="fpet_28">#REF!</definedName>
    <definedName name="fpf" localSheetId="11">#REF!</definedName>
    <definedName name="fpf" localSheetId="3">#REF!</definedName>
    <definedName name="fpf">#REF!</definedName>
    <definedName name="fpf_28" localSheetId="11">#REF!</definedName>
    <definedName name="fpf_28" localSheetId="3">#REF!</definedName>
    <definedName name="fpf_28">#REF!</definedName>
    <definedName name="fpi" localSheetId="11">#REF!</definedName>
    <definedName name="fpi" localSheetId="3">#REF!</definedName>
    <definedName name="fpi">#REF!</definedName>
    <definedName name="fpi_28" localSheetId="11">#REF!</definedName>
    <definedName name="fpi_28" localSheetId="3">#REF!</definedName>
    <definedName name="fpi_28">#REF!</definedName>
    <definedName name="fpj" localSheetId="11">#REF!</definedName>
    <definedName name="fpj" localSheetId="3">#REF!</definedName>
    <definedName name="fpj">#REF!</definedName>
    <definedName name="fpj_28" localSheetId="11">#REF!</definedName>
    <definedName name="fpj_28" localSheetId="3">#REF!</definedName>
    <definedName name="fpj_28">#REF!</definedName>
    <definedName name="fps" localSheetId="11">#REF!</definedName>
    <definedName name="fps" localSheetId="3">#REF!</definedName>
    <definedName name="fps">#REF!</definedName>
    <definedName name="fps_28" localSheetId="11">#REF!</definedName>
    <definedName name="fps_28" localSheetId="3">#REF!</definedName>
    <definedName name="fps_28">#REF!</definedName>
    <definedName name="fpu" localSheetId="11">#REF!</definedName>
    <definedName name="fpu" localSheetId="3">#REF!</definedName>
    <definedName name="fpu">#REF!</definedName>
    <definedName name="fpu_28" localSheetId="11">#REF!</definedName>
    <definedName name="fpu_28" localSheetId="3">#REF!</definedName>
    <definedName name="fpu_28">#REF!</definedName>
    <definedName name="fpy" localSheetId="11">#REF!</definedName>
    <definedName name="fpy" localSheetId="3">#REF!</definedName>
    <definedName name="fpy">#REF!</definedName>
    <definedName name="fpy_28" localSheetId="11">#REF!</definedName>
    <definedName name="fpy_28" localSheetId="3">#REF!</definedName>
    <definedName name="fpy_28">#REF!</definedName>
    <definedName name="fr_ani" localSheetId="11">#REF!</definedName>
    <definedName name="fr_ani" localSheetId="3">#REF!</definedName>
    <definedName name="fr_ani">#REF!</definedName>
    <definedName name="fr_ani_20" localSheetId="11">#REF!</definedName>
    <definedName name="fr_ani_20" localSheetId="3">#REF!</definedName>
    <definedName name="fr_ani_20">#REF!</definedName>
    <definedName name="fr_ani_28" localSheetId="11">#REF!</definedName>
    <definedName name="fr_ani_28" localSheetId="3">#REF!</definedName>
    <definedName name="fr_ani_28">#REF!</definedName>
    <definedName name="frG" localSheetId="11">#REF!</definedName>
    <definedName name="frG" localSheetId="3">#REF!</definedName>
    <definedName name="frG">#REF!</definedName>
    <definedName name="frG_28" localSheetId="11">#REF!</definedName>
    <definedName name="frG_28" localSheetId="3">#REF!</definedName>
    <definedName name="frG_28">#REF!</definedName>
    <definedName name="frK_bls" localSheetId="11">#REF!</definedName>
    <definedName name="frK_bls" localSheetId="3">#REF!</definedName>
    <definedName name="frK_bls">#REF!</definedName>
    <definedName name="frK_bls_20" localSheetId="11">#REF!</definedName>
    <definedName name="frK_bls_20" localSheetId="3">#REF!</definedName>
    <definedName name="frK_bls_20">#REF!</definedName>
    <definedName name="frK_bls_28" localSheetId="11">#REF!</definedName>
    <definedName name="frK_bls_28" localSheetId="3">#REF!</definedName>
    <definedName name="frK_bls_28">#REF!</definedName>
    <definedName name="frN_bls" localSheetId="11">#REF!</definedName>
    <definedName name="frN_bls" localSheetId="3">#REF!</definedName>
    <definedName name="frN_bls">#REF!</definedName>
    <definedName name="frN_bls_20" localSheetId="11">#REF!</definedName>
    <definedName name="frN_bls_20" localSheetId="3">#REF!</definedName>
    <definedName name="frN_bls_20">#REF!</definedName>
    <definedName name="frN_bls_28" localSheetId="11">#REF!</definedName>
    <definedName name="frN_bls_28" localSheetId="3">#REF!</definedName>
    <definedName name="frN_bls_28">#REF!</definedName>
    <definedName name="frP_bls" localSheetId="11">#REF!</definedName>
    <definedName name="frP_bls" localSheetId="3">#REF!</definedName>
    <definedName name="frP_bls">#REF!</definedName>
    <definedName name="frP_bls_20" localSheetId="11">#REF!</definedName>
    <definedName name="frP_bls_20" localSheetId="3">#REF!</definedName>
    <definedName name="frP_bls_20">#REF!</definedName>
    <definedName name="frP_bls_28" localSheetId="11">#REF!</definedName>
    <definedName name="frP_bls_28" localSheetId="3">#REF!</definedName>
    <definedName name="frP_bls_28">#REF!</definedName>
    <definedName name="fs" localSheetId="11">#REF!</definedName>
    <definedName name="fs" localSheetId="3">#REF!</definedName>
    <definedName name="fs">#REF!</definedName>
    <definedName name="fs_2" localSheetId="11">#REF!</definedName>
    <definedName name="fs_2" localSheetId="3">#REF!</definedName>
    <definedName name="fs_2">#REF!</definedName>
    <definedName name="fs_2_20" localSheetId="11">#REF!</definedName>
    <definedName name="fs_2_20" localSheetId="3">#REF!</definedName>
    <definedName name="fs_2_20">#REF!</definedName>
    <definedName name="fs_2_28" localSheetId="11">#REF!</definedName>
    <definedName name="fs_2_28" localSheetId="3">#REF!</definedName>
    <definedName name="fs_2_28">#REF!</definedName>
    <definedName name="fs_20" localSheetId="11">#REF!</definedName>
    <definedName name="fs_20" localSheetId="3">#REF!</definedName>
    <definedName name="fs_20">#REF!</definedName>
    <definedName name="fsa" localSheetId="11">#REF!</definedName>
    <definedName name="fsa" localSheetId="3">#REF!</definedName>
    <definedName name="fsa">#REF!</definedName>
    <definedName name="fsa_20" localSheetId="11">#REF!</definedName>
    <definedName name="fsa_20" localSheetId="3">#REF!</definedName>
    <definedName name="fsa_20">#REF!</definedName>
    <definedName name="fsa1_20" localSheetId="11">#REF!</definedName>
    <definedName name="fsa1_20" localSheetId="3">#REF!</definedName>
    <definedName name="fsa1_20">#REF!</definedName>
    <definedName name="fsb" localSheetId="11">#REF!</definedName>
    <definedName name="fsb" localSheetId="3">#REF!</definedName>
    <definedName name="fsb">#REF!</definedName>
    <definedName name="fsb_28" localSheetId="11">#REF!</definedName>
    <definedName name="fsb_28" localSheetId="3">#REF!</definedName>
    <definedName name="fsb_28">#REF!</definedName>
    <definedName name="fsd_" localSheetId="11">#REF!</definedName>
    <definedName name="fsd_" localSheetId="3">#REF!</definedName>
    <definedName name="fsd_">#REF!</definedName>
    <definedName name="fsd__28" localSheetId="11">#REF!</definedName>
    <definedName name="fsd__28" localSheetId="3">#REF!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#REF!</definedName>
    <definedName name="fse_28" localSheetId="11">#REF!</definedName>
    <definedName name="fse_28" localSheetId="3">#REF!</definedName>
    <definedName name="fse_28">#REF!</definedName>
    <definedName name="fses" localSheetId="11">#REF!</definedName>
    <definedName name="fses" localSheetId="3">#REF!</definedName>
    <definedName name="fses">#REF!</definedName>
    <definedName name="fses_28" localSheetId="11">#REF!</definedName>
    <definedName name="fses_28" localSheetId="3">#REF!</definedName>
    <definedName name="fses_28">#REF!</definedName>
    <definedName name="fso" localSheetId="11">#REF!</definedName>
    <definedName name="fso" localSheetId="3">#REF!</definedName>
    <definedName name="fso">#REF!</definedName>
    <definedName name="fso_28" localSheetId="11">#REF!</definedName>
    <definedName name="fso_28" localSheetId="3">#REF!</definedName>
    <definedName name="fso_28">#REF!</definedName>
    <definedName name="fsu" localSheetId="11">#REF!</definedName>
    <definedName name="fsu" localSheetId="3">#REF!</definedName>
    <definedName name="fsu">#REF!</definedName>
    <definedName name="fsu_28" localSheetId="11">#REF!</definedName>
    <definedName name="fsu_28" localSheetId="3">#REF!</definedName>
    <definedName name="fsu_28">#REF!</definedName>
    <definedName name="fsy" localSheetId="11">#REF!</definedName>
    <definedName name="fsy" localSheetId="3">#REF!</definedName>
    <definedName name="fsy">#REF!</definedName>
    <definedName name="fsy_28" localSheetId="11">#REF!</definedName>
    <definedName name="fsy_28" localSheetId="3">#REF!</definedName>
    <definedName name="fsy_28">#REF!</definedName>
    <definedName name="ftd" localSheetId="11">#REF!</definedName>
    <definedName name="ftd" localSheetId="3">#REF!</definedName>
    <definedName name="ftd">#REF!</definedName>
    <definedName name="ftd_20" localSheetId="11">#REF!</definedName>
    <definedName name="ftd_20" localSheetId="3">#REF!</definedName>
    <definedName name="ftd_20">#REF!</definedName>
    <definedName name="fth" localSheetId="11">#REF!</definedName>
    <definedName name="fth" localSheetId="3">#REF!</definedName>
    <definedName name="fth">#REF!</definedName>
    <definedName name="fth_20" localSheetId="11">#REF!</definedName>
    <definedName name="fth_20" localSheetId="3">#REF!</definedName>
    <definedName name="fth_20">#REF!</definedName>
    <definedName name="fuji" localSheetId="11">#REF!</definedName>
    <definedName name="fuji" localSheetId="3">#REF!</definedName>
    <definedName name="fuji">#REF!</definedName>
    <definedName name="fuji_20" localSheetId="11">#REF!</definedName>
    <definedName name="fuji_20" localSheetId="3">#REF!</definedName>
    <definedName name="fuji_20">#REF!</definedName>
    <definedName name="fuji_28" localSheetId="11">#REF!</definedName>
    <definedName name="fuji_28" localSheetId="3">#REF!</definedName>
    <definedName name="fuji_28">#REF!</definedName>
    <definedName name="Full" localSheetId="11">#REF!</definedName>
    <definedName name="Full" localSheetId="3">#REF!</definedName>
    <definedName name="Full">#REF!</definedName>
    <definedName name="fv" localSheetId="11">#REF!</definedName>
    <definedName name="fv" localSheetId="3">#REF!</definedName>
    <definedName name="fv">#REF!</definedName>
    <definedName name="fv_28" localSheetId="11">#REF!</definedName>
    <definedName name="fv_28" localSheetId="3">#REF!</definedName>
    <definedName name="fv_28">#REF!</definedName>
    <definedName name="fy" localSheetId="11">#REF!</definedName>
    <definedName name="fy" localSheetId="3">#REF!</definedName>
    <definedName name="fy">#REF!</definedName>
    <definedName name="fy." localSheetId="11">#REF!</definedName>
    <definedName name="fy." localSheetId="3">#REF!</definedName>
    <definedName name="fy.">#REF!</definedName>
    <definedName name="fy._28" localSheetId="11">#REF!</definedName>
    <definedName name="fy._28" localSheetId="3">#REF!</definedName>
    <definedName name="fy._28">#REF!</definedName>
    <definedName name="Fy_" localSheetId="11">#REF!</definedName>
    <definedName name="Fy_" localSheetId="3">#REF!</definedName>
    <definedName name="Fy_">#REF!</definedName>
    <definedName name="Fy__20" localSheetId="11">#REF!</definedName>
    <definedName name="Fy__20" localSheetId="3">#REF!</definedName>
    <definedName name="Fy__20">#REF!</definedName>
    <definedName name="Fy__28" localSheetId="11">#REF!</definedName>
    <definedName name="Fy__28" localSheetId="3">#REF!</definedName>
    <definedName name="Fy__28">#REF!</definedName>
    <definedName name="fy_20" localSheetId="11">#REF!</definedName>
    <definedName name="fy_20" localSheetId="3">#REF!</definedName>
    <definedName name="fy_20">#REF!</definedName>
    <definedName name="fy_28" localSheetId="11">#REF!</definedName>
    <definedName name="fy_28" localSheetId="3">#REF!</definedName>
    <definedName name="fy_28">#REF!</definedName>
    <definedName name="fys" localSheetId="11">#REF!</definedName>
    <definedName name="fys" localSheetId="3">#REF!</definedName>
    <definedName name="fys">#REF!</definedName>
    <definedName name="fys_28" localSheetId="11">#REF!</definedName>
    <definedName name="fys_28" localSheetId="3">#REF!</definedName>
    <definedName name="fys_28">#REF!</definedName>
    <definedName name="G" localSheetId="11">#REF!</definedName>
    <definedName name="G" localSheetId="3">#REF!</definedName>
    <definedName name="G">#REF!</definedName>
    <definedName name="g_" localSheetId="11">#REF!</definedName>
    <definedName name="g_" localSheetId="3">#REF!</definedName>
    <definedName name="g_">#REF!</definedName>
    <definedName name="g__20" localSheetId="11">#REF!</definedName>
    <definedName name="g__20" localSheetId="3">#REF!</definedName>
    <definedName name="g__20">#REF!</definedName>
    <definedName name="g__28" localSheetId="11">#REF!</definedName>
    <definedName name="g__28" localSheetId="3">#REF!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#REF!</definedName>
    <definedName name="G_1" localSheetId="11">#REF!</definedName>
    <definedName name="G_1" localSheetId="3">#REF!</definedName>
    <definedName name="G_1">#REF!</definedName>
    <definedName name="G_2" localSheetId="11">#REF!</definedName>
    <definedName name="G_2" localSheetId="3">#REF!</definedName>
    <definedName name="G_2">#REF!</definedName>
    <definedName name="G_28" localSheetId="11">#REF!</definedName>
    <definedName name="G_28" localSheetId="3">#REF!</definedName>
    <definedName name="G_28">#REF!</definedName>
    <definedName name="G_3" localSheetId="11">#REF!</definedName>
    <definedName name="G_3" localSheetId="3">#REF!</definedName>
    <definedName name="G_3">#REF!</definedName>
    <definedName name="G_4" localSheetId="11">#REF!</definedName>
    <definedName name="G_4" localSheetId="3">#REF!</definedName>
    <definedName name="G_4">#REF!</definedName>
    <definedName name="G_C" localSheetId="11">#REF!</definedName>
    <definedName name="G_C" localSheetId="3">#REF!</definedName>
    <definedName name="G_C">#REF!</definedName>
    <definedName name="G_ME" localSheetId="11">#REF!</definedName>
    <definedName name="G_ME" localSheetId="3">#REF!</definedName>
    <definedName name="G_ME">#REF!</definedName>
    <definedName name="G_section" localSheetId="11">#REF!</definedName>
    <definedName name="G_section" localSheetId="3">#REF!</definedName>
    <definedName name="G_section">#REF!</definedName>
    <definedName name="G_section_28" localSheetId="11">#REF!</definedName>
    <definedName name="G_section_28" localSheetId="3">#REF!</definedName>
    <definedName name="G_section_28">#REF!</definedName>
    <definedName name="G0.000" localSheetId="11">#REF!</definedName>
    <definedName name="G0.000" localSheetId="3">#REF!</definedName>
    <definedName name="G0.000">#REF!</definedName>
    <definedName name="G0.000_20" localSheetId="11">#REF!</definedName>
    <definedName name="G0.000_20" localSheetId="3">#REF!</definedName>
    <definedName name="G0.000_20">#REF!</definedName>
    <definedName name="G0.000_28" localSheetId="11">#REF!</definedName>
    <definedName name="G0.000_28" localSheetId="3">#REF!</definedName>
    <definedName name="G0.000_28">#REF!</definedName>
    <definedName name="G0.010" localSheetId="11">#REF!</definedName>
    <definedName name="G0.010" localSheetId="3">#REF!</definedName>
    <definedName name="G0.010">#REF!</definedName>
    <definedName name="G0.010_20" localSheetId="11">#REF!</definedName>
    <definedName name="G0.010_20" localSheetId="3">#REF!</definedName>
    <definedName name="G0.010_20">#REF!</definedName>
    <definedName name="G0.010_28" localSheetId="11">#REF!</definedName>
    <definedName name="G0.010_28" localSheetId="3">#REF!</definedName>
    <definedName name="G0.010_28">#REF!</definedName>
    <definedName name="G0.020" localSheetId="11">#REF!</definedName>
    <definedName name="G0.020" localSheetId="3">#REF!</definedName>
    <definedName name="G0.020">#REF!</definedName>
    <definedName name="G0.020_20" localSheetId="11">#REF!</definedName>
    <definedName name="G0.020_20" localSheetId="3">#REF!</definedName>
    <definedName name="G0.020_20">#REF!</definedName>
    <definedName name="G0.020_28" localSheetId="11">#REF!</definedName>
    <definedName name="G0.020_28" localSheetId="3">#REF!</definedName>
    <definedName name="G0.020_28">#REF!</definedName>
    <definedName name="G0.100" localSheetId="11">#REF!</definedName>
    <definedName name="G0.100" localSheetId="3">#REF!</definedName>
    <definedName name="G0.100">#REF!</definedName>
    <definedName name="G0.100_20" localSheetId="11">#REF!</definedName>
    <definedName name="G0.100_20" localSheetId="3">#REF!</definedName>
    <definedName name="G0.100_20">#REF!</definedName>
    <definedName name="G0.100_28" localSheetId="11">#REF!</definedName>
    <definedName name="G0.100_28" localSheetId="3">#REF!</definedName>
    <definedName name="G0.100_28">#REF!</definedName>
    <definedName name="G0.110" localSheetId="11">#REF!</definedName>
    <definedName name="G0.110" localSheetId="3">#REF!</definedName>
    <definedName name="G0.110">#REF!</definedName>
    <definedName name="G0.110_20" localSheetId="11">#REF!</definedName>
    <definedName name="G0.110_20" localSheetId="3">#REF!</definedName>
    <definedName name="G0.110_20">#REF!</definedName>
    <definedName name="G0.110_28" localSheetId="11">#REF!</definedName>
    <definedName name="G0.110_28" localSheetId="3">#REF!</definedName>
    <definedName name="G0.110_28">#REF!</definedName>
    <definedName name="G0.120" localSheetId="11">#REF!</definedName>
    <definedName name="G0.120" localSheetId="3">#REF!</definedName>
    <definedName name="G0.120">#REF!</definedName>
    <definedName name="G0.120_20" localSheetId="11">#REF!</definedName>
    <definedName name="G0.120_20" localSheetId="3">#REF!</definedName>
    <definedName name="G0.120_20">#REF!</definedName>
    <definedName name="G0.120_28" localSheetId="11">#REF!</definedName>
    <definedName name="G0.120_28" localSheetId="3">#REF!</definedName>
    <definedName name="G0.120_28">#REF!</definedName>
    <definedName name="g1." localSheetId="11">#REF!</definedName>
    <definedName name="g1." localSheetId="3">#REF!</definedName>
    <definedName name="g1.">#REF!</definedName>
    <definedName name="g1._28" localSheetId="11">#REF!</definedName>
    <definedName name="g1._28" localSheetId="3">#REF!</definedName>
    <definedName name="g1._28">#REF!</definedName>
    <definedName name="G1.000" localSheetId="11">#REF!</definedName>
    <definedName name="G1.000" localSheetId="3">#REF!</definedName>
    <definedName name="G1.000">#REF!</definedName>
    <definedName name="G1.000_20" localSheetId="11">#REF!</definedName>
    <definedName name="G1.000_20" localSheetId="3">#REF!</definedName>
    <definedName name="G1.000_20">#REF!</definedName>
    <definedName name="G1.000_28" localSheetId="11">#REF!</definedName>
    <definedName name="G1.000_28" localSheetId="3">#REF!</definedName>
    <definedName name="G1.000_28">#REF!</definedName>
    <definedName name="G1.011" localSheetId="11">#REF!</definedName>
    <definedName name="G1.011" localSheetId="3">#REF!</definedName>
    <definedName name="G1.011">#REF!</definedName>
    <definedName name="G1.011_20" localSheetId="11">#REF!</definedName>
    <definedName name="G1.011_20" localSheetId="3">#REF!</definedName>
    <definedName name="G1.011_20">#REF!</definedName>
    <definedName name="G1.011_28" localSheetId="11">#REF!</definedName>
    <definedName name="G1.011_28" localSheetId="3">#REF!</definedName>
    <definedName name="G1.011_28">#REF!</definedName>
    <definedName name="G1.021" localSheetId="11">#REF!</definedName>
    <definedName name="G1.021" localSheetId="3">#REF!</definedName>
    <definedName name="G1.021">#REF!</definedName>
    <definedName name="G1.021_20" localSheetId="11">#REF!</definedName>
    <definedName name="G1.021_20" localSheetId="3">#REF!</definedName>
    <definedName name="G1.021_20">#REF!</definedName>
    <definedName name="G1.021_28" localSheetId="11">#REF!</definedName>
    <definedName name="G1.021_28" localSheetId="3">#REF!</definedName>
    <definedName name="G1.021_28">#REF!</definedName>
    <definedName name="G1.031" localSheetId="11">#REF!</definedName>
    <definedName name="G1.031" localSheetId="3">#REF!</definedName>
    <definedName name="G1.031">#REF!</definedName>
    <definedName name="G1.031_20" localSheetId="11">#REF!</definedName>
    <definedName name="G1.031_20" localSheetId="3">#REF!</definedName>
    <definedName name="G1.031_20">#REF!</definedName>
    <definedName name="G1.031_28" localSheetId="11">#REF!</definedName>
    <definedName name="G1.031_28" localSheetId="3">#REF!</definedName>
    <definedName name="G1.031_28">#REF!</definedName>
    <definedName name="G1.041" localSheetId="11">#REF!</definedName>
    <definedName name="G1.041" localSheetId="3">#REF!</definedName>
    <definedName name="G1.041">#REF!</definedName>
    <definedName name="G1.041_20" localSheetId="11">#REF!</definedName>
    <definedName name="G1.041_20" localSheetId="3">#REF!</definedName>
    <definedName name="G1.041_20">#REF!</definedName>
    <definedName name="G1.041_28" localSheetId="11">#REF!</definedName>
    <definedName name="G1.041_28" localSheetId="3">#REF!</definedName>
    <definedName name="G1.041_28">#REF!</definedName>
    <definedName name="G1.051" localSheetId="11">#REF!</definedName>
    <definedName name="G1.051" localSheetId="3">#REF!</definedName>
    <definedName name="G1.051">#REF!</definedName>
    <definedName name="G1.051_20" localSheetId="11">#REF!</definedName>
    <definedName name="G1.051_20" localSheetId="3">#REF!</definedName>
    <definedName name="G1.051_20">#REF!</definedName>
    <definedName name="G1.051_28" localSheetId="11">#REF!</definedName>
    <definedName name="G1.051_28" localSheetId="3">#REF!</definedName>
    <definedName name="G1.051_28">#REF!</definedName>
    <definedName name="g2." localSheetId="11">#REF!</definedName>
    <definedName name="g2." localSheetId="3">#REF!</definedName>
    <definedName name="g2.">#REF!</definedName>
    <definedName name="g2._28" localSheetId="11">#REF!</definedName>
    <definedName name="g2._28" localSheetId="3">#REF!</definedName>
    <definedName name="g2._28">#REF!</definedName>
    <definedName name="G2.000" localSheetId="11">#REF!</definedName>
    <definedName name="G2.000" localSheetId="3">#REF!</definedName>
    <definedName name="G2.000">#REF!</definedName>
    <definedName name="G2.000_20" localSheetId="11">#REF!</definedName>
    <definedName name="G2.000_20" localSheetId="3">#REF!</definedName>
    <definedName name="G2.000_20">#REF!</definedName>
    <definedName name="G2.000_28" localSheetId="11">#REF!</definedName>
    <definedName name="G2.000_28" localSheetId="3">#REF!</definedName>
    <definedName name="G2.000_28">#REF!</definedName>
    <definedName name="G2.010" localSheetId="11">#REF!</definedName>
    <definedName name="G2.010" localSheetId="3">#REF!</definedName>
    <definedName name="G2.010">#REF!</definedName>
    <definedName name="G2.010_20" localSheetId="11">#REF!</definedName>
    <definedName name="G2.010_20" localSheetId="3">#REF!</definedName>
    <definedName name="G2.010_20">#REF!</definedName>
    <definedName name="G2.010_28" localSheetId="11">#REF!</definedName>
    <definedName name="G2.010_28" localSheetId="3">#REF!</definedName>
    <definedName name="G2.010_28">#REF!</definedName>
    <definedName name="G2.020" localSheetId="11">#REF!</definedName>
    <definedName name="G2.020" localSheetId="3">#REF!</definedName>
    <definedName name="G2.020">#REF!</definedName>
    <definedName name="G2.020_20" localSheetId="11">#REF!</definedName>
    <definedName name="G2.020_20" localSheetId="3">#REF!</definedName>
    <definedName name="G2.020_20">#REF!</definedName>
    <definedName name="G2.020_28" localSheetId="11">#REF!</definedName>
    <definedName name="G2.020_28" localSheetId="3">#REF!</definedName>
    <definedName name="G2.020_28">#REF!</definedName>
    <definedName name="G2.030" localSheetId="11">#REF!</definedName>
    <definedName name="G2.030" localSheetId="3">#REF!</definedName>
    <definedName name="G2.030">#REF!</definedName>
    <definedName name="G2.030_20" localSheetId="11">#REF!</definedName>
    <definedName name="G2.030_20" localSheetId="3">#REF!</definedName>
    <definedName name="G2.030_20">#REF!</definedName>
    <definedName name="G2.030_28" localSheetId="11">#REF!</definedName>
    <definedName name="G2.030_28" localSheetId="3">#REF!</definedName>
    <definedName name="G2.030_28">#REF!</definedName>
    <definedName name="G3.000" localSheetId="11">#REF!</definedName>
    <definedName name="G3.000" localSheetId="3">#REF!</definedName>
    <definedName name="G3.000">#REF!</definedName>
    <definedName name="G3.000_20" localSheetId="11">#REF!</definedName>
    <definedName name="G3.000_20" localSheetId="3">#REF!</definedName>
    <definedName name="G3.000_20">#REF!</definedName>
    <definedName name="G3.000_28" localSheetId="11">#REF!</definedName>
    <definedName name="G3.000_28" localSheetId="3">#REF!</definedName>
    <definedName name="G3.000_28">#REF!</definedName>
    <definedName name="G3.011" localSheetId="11">#REF!</definedName>
    <definedName name="G3.011" localSheetId="3">#REF!</definedName>
    <definedName name="G3.011">#REF!</definedName>
    <definedName name="G3.011_20" localSheetId="11">#REF!</definedName>
    <definedName name="G3.011_20" localSheetId="3">#REF!</definedName>
    <definedName name="G3.011_20">#REF!</definedName>
    <definedName name="G3.011_28" localSheetId="11">#REF!</definedName>
    <definedName name="G3.011_28" localSheetId="3">#REF!</definedName>
    <definedName name="G3.011_28">#REF!</definedName>
    <definedName name="G3.021" localSheetId="11">#REF!</definedName>
    <definedName name="G3.021" localSheetId="3">#REF!</definedName>
    <definedName name="G3.021">#REF!</definedName>
    <definedName name="G3.021_20" localSheetId="11">#REF!</definedName>
    <definedName name="G3.021_20" localSheetId="3">#REF!</definedName>
    <definedName name="G3.021_20">#REF!</definedName>
    <definedName name="G3.021_28" localSheetId="11">#REF!</definedName>
    <definedName name="G3.021_28" localSheetId="3">#REF!</definedName>
    <definedName name="G3.021_28">#REF!</definedName>
    <definedName name="G3.031" localSheetId="11">#REF!</definedName>
    <definedName name="G3.031" localSheetId="3">#REF!</definedName>
    <definedName name="G3.031">#REF!</definedName>
    <definedName name="G3.031_20" localSheetId="11">#REF!</definedName>
    <definedName name="G3.031_20" localSheetId="3">#REF!</definedName>
    <definedName name="G3.031_20">#REF!</definedName>
    <definedName name="G3.031_28" localSheetId="11">#REF!</definedName>
    <definedName name="G3.031_28" localSheetId="3">#REF!</definedName>
    <definedName name="G3.031_28">#REF!</definedName>
    <definedName name="G3.041" localSheetId="11">#REF!</definedName>
    <definedName name="G3.041" localSheetId="3">#REF!</definedName>
    <definedName name="G3.041">#REF!</definedName>
    <definedName name="G3.041_20" localSheetId="11">#REF!</definedName>
    <definedName name="G3.041_20" localSheetId="3">#REF!</definedName>
    <definedName name="G3.041_20">#REF!</definedName>
    <definedName name="G3.041_28" localSheetId="11">#REF!</definedName>
    <definedName name="G3.041_28" localSheetId="3">#REF!</definedName>
    <definedName name="G3.041_28">#REF!</definedName>
    <definedName name="G3.100" localSheetId="11">#REF!</definedName>
    <definedName name="G3.100" localSheetId="3">#REF!</definedName>
    <definedName name="G3.100">#REF!</definedName>
    <definedName name="G3.100_20" localSheetId="11">#REF!</definedName>
    <definedName name="G3.100_20" localSheetId="3">#REF!</definedName>
    <definedName name="G3.100_20">#REF!</definedName>
    <definedName name="G3.100_28" localSheetId="11">#REF!</definedName>
    <definedName name="G3.100_28" localSheetId="3">#REF!</definedName>
    <definedName name="G3.100_28">#REF!</definedName>
    <definedName name="G3.111" localSheetId="11">#REF!</definedName>
    <definedName name="G3.111" localSheetId="3">#REF!</definedName>
    <definedName name="G3.111">#REF!</definedName>
    <definedName name="G3.111_20" localSheetId="11">#REF!</definedName>
    <definedName name="G3.111_20" localSheetId="3">#REF!</definedName>
    <definedName name="G3.111_20">#REF!</definedName>
    <definedName name="G3.111_28" localSheetId="11">#REF!</definedName>
    <definedName name="G3.111_28" localSheetId="3">#REF!</definedName>
    <definedName name="G3.111_28">#REF!</definedName>
    <definedName name="G3.121" localSheetId="11">#REF!</definedName>
    <definedName name="G3.121" localSheetId="3">#REF!</definedName>
    <definedName name="G3.121">#REF!</definedName>
    <definedName name="G3.121_20" localSheetId="11">#REF!</definedName>
    <definedName name="G3.121_20" localSheetId="3">#REF!</definedName>
    <definedName name="G3.121_20">#REF!</definedName>
    <definedName name="G3.121_28" localSheetId="11">#REF!</definedName>
    <definedName name="G3.121_28" localSheetId="3">#REF!</definedName>
    <definedName name="G3.121_28">#REF!</definedName>
    <definedName name="G3.131" localSheetId="11">#REF!</definedName>
    <definedName name="G3.131" localSheetId="3">#REF!</definedName>
    <definedName name="G3.131">#REF!</definedName>
    <definedName name="G3.131_20" localSheetId="11">#REF!</definedName>
    <definedName name="G3.131_20" localSheetId="3">#REF!</definedName>
    <definedName name="G3.131_20">#REF!</definedName>
    <definedName name="G3.131_28" localSheetId="11">#REF!</definedName>
    <definedName name="G3.131_28" localSheetId="3">#REF!</definedName>
    <definedName name="G3.131_28">#REF!</definedName>
    <definedName name="G3.141" localSheetId="11">#REF!</definedName>
    <definedName name="G3.141" localSheetId="3">#REF!</definedName>
    <definedName name="G3.141">#REF!</definedName>
    <definedName name="G3.141_20" localSheetId="11">#REF!</definedName>
    <definedName name="G3.141_20" localSheetId="3">#REF!</definedName>
    <definedName name="G3.141_20">#REF!</definedName>
    <definedName name="G3.141_28" localSheetId="11">#REF!</definedName>
    <definedName name="G3.141_28" localSheetId="3">#REF!</definedName>
    <definedName name="G3.141_28">#REF!</definedName>
    <definedName name="G3.201" localSheetId="11">#REF!</definedName>
    <definedName name="G3.201" localSheetId="3">#REF!</definedName>
    <definedName name="G3.201">#REF!</definedName>
    <definedName name="G3.201_20" localSheetId="11">#REF!</definedName>
    <definedName name="G3.201_20" localSheetId="3">#REF!</definedName>
    <definedName name="G3.201_20">#REF!</definedName>
    <definedName name="G3.201_28" localSheetId="11">#REF!</definedName>
    <definedName name="G3.201_28" localSheetId="3">#REF!</definedName>
    <definedName name="G3.201_28">#REF!</definedName>
    <definedName name="G3.211" localSheetId="11">#REF!</definedName>
    <definedName name="G3.211" localSheetId="3">#REF!</definedName>
    <definedName name="G3.211">#REF!</definedName>
    <definedName name="G3.211_20" localSheetId="11">#REF!</definedName>
    <definedName name="G3.211_20" localSheetId="3">#REF!</definedName>
    <definedName name="G3.211_20">#REF!</definedName>
    <definedName name="G3.211_28" localSheetId="11">#REF!</definedName>
    <definedName name="G3.211_28" localSheetId="3">#REF!</definedName>
    <definedName name="G3.211_28">#REF!</definedName>
    <definedName name="G3.221" localSheetId="11">#REF!</definedName>
    <definedName name="G3.221" localSheetId="3">#REF!</definedName>
    <definedName name="G3.221">#REF!</definedName>
    <definedName name="G3.221_20" localSheetId="11">#REF!</definedName>
    <definedName name="G3.221_20" localSheetId="3">#REF!</definedName>
    <definedName name="G3.221_20">#REF!</definedName>
    <definedName name="G3.221_28" localSheetId="11">#REF!</definedName>
    <definedName name="G3.221_28" localSheetId="3">#REF!</definedName>
    <definedName name="G3.221_28">#REF!</definedName>
    <definedName name="G3.231" localSheetId="11">#REF!</definedName>
    <definedName name="G3.231" localSheetId="3">#REF!</definedName>
    <definedName name="G3.231">#REF!</definedName>
    <definedName name="G3.231_20" localSheetId="11">#REF!</definedName>
    <definedName name="G3.231_20" localSheetId="3">#REF!</definedName>
    <definedName name="G3.231_20">#REF!</definedName>
    <definedName name="G3.231_28" localSheetId="11">#REF!</definedName>
    <definedName name="G3.231_28" localSheetId="3">#REF!</definedName>
    <definedName name="G3.231_28">#REF!</definedName>
    <definedName name="G3.241" localSheetId="11">#REF!</definedName>
    <definedName name="G3.241" localSheetId="3">#REF!</definedName>
    <definedName name="G3.241">#REF!</definedName>
    <definedName name="G3.241_20" localSheetId="11">#REF!</definedName>
    <definedName name="G3.241_20" localSheetId="3">#REF!</definedName>
    <definedName name="G3.241_20">#REF!</definedName>
    <definedName name="G3.241_28" localSheetId="11">#REF!</definedName>
    <definedName name="G3.241_28" localSheetId="3">#REF!</definedName>
    <definedName name="G3.241_28">#REF!</definedName>
    <definedName name="G3.301" localSheetId="11">#REF!</definedName>
    <definedName name="G3.301" localSheetId="3">#REF!</definedName>
    <definedName name="G3.301">#REF!</definedName>
    <definedName name="G3.301_20" localSheetId="11">#REF!</definedName>
    <definedName name="G3.301_20" localSheetId="3">#REF!</definedName>
    <definedName name="G3.301_20">#REF!</definedName>
    <definedName name="G3.301_28" localSheetId="11">#REF!</definedName>
    <definedName name="G3.301_28" localSheetId="3">#REF!</definedName>
    <definedName name="G3.301_28">#REF!</definedName>
    <definedName name="G3.311" localSheetId="11">#REF!</definedName>
    <definedName name="G3.311" localSheetId="3">#REF!</definedName>
    <definedName name="G3.311">#REF!</definedName>
    <definedName name="G3.311_20" localSheetId="11">#REF!</definedName>
    <definedName name="G3.311_20" localSheetId="3">#REF!</definedName>
    <definedName name="G3.311_20">#REF!</definedName>
    <definedName name="G3.311_28" localSheetId="11">#REF!</definedName>
    <definedName name="G3.311_28" localSheetId="3">#REF!</definedName>
    <definedName name="G3.311_28">#REF!</definedName>
    <definedName name="G3.321" localSheetId="11">#REF!</definedName>
    <definedName name="G3.321" localSheetId="3">#REF!</definedName>
    <definedName name="G3.321">#REF!</definedName>
    <definedName name="G3.321_20" localSheetId="11">#REF!</definedName>
    <definedName name="G3.321_20" localSheetId="3">#REF!</definedName>
    <definedName name="G3.321_20">#REF!</definedName>
    <definedName name="G3.321_28" localSheetId="11">#REF!</definedName>
    <definedName name="G3.321_28" localSheetId="3">#REF!</definedName>
    <definedName name="G3.321_28">#REF!</definedName>
    <definedName name="G3.331" localSheetId="11">#REF!</definedName>
    <definedName name="G3.331" localSheetId="3">#REF!</definedName>
    <definedName name="G3.331">#REF!</definedName>
    <definedName name="G3.331_20" localSheetId="11">#REF!</definedName>
    <definedName name="G3.331_20" localSheetId="3">#REF!</definedName>
    <definedName name="G3.331_20">#REF!</definedName>
    <definedName name="G3.331_28" localSheetId="11">#REF!</definedName>
    <definedName name="G3.331_28" localSheetId="3">#REF!</definedName>
    <definedName name="G3.331_28">#REF!</definedName>
    <definedName name="G3.341" localSheetId="11">#REF!</definedName>
    <definedName name="G3.341" localSheetId="3">#REF!</definedName>
    <definedName name="G3.341">#REF!</definedName>
    <definedName name="G3.341_20" localSheetId="11">#REF!</definedName>
    <definedName name="G3.341_20" localSheetId="3">#REF!</definedName>
    <definedName name="G3.341_20">#REF!</definedName>
    <definedName name="G3.341_28" localSheetId="11">#REF!</definedName>
    <definedName name="G3.341_28" localSheetId="3">#REF!</definedName>
    <definedName name="G3.341_28">#REF!</definedName>
    <definedName name="G4.000" localSheetId="11">#REF!</definedName>
    <definedName name="G4.000" localSheetId="3">#REF!</definedName>
    <definedName name="G4.000">#REF!</definedName>
    <definedName name="G4.000_20" localSheetId="11">#REF!</definedName>
    <definedName name="G4.000_20" localSheetId="3">#REF!</definedName>
    <definedName name="G4.000_20">#REF!</definedName>
    <definedName name="G4.000_28" localSheetId="11">#REF!</definedName>
    <definedName name="G4.000_28" localSheetId="3">#REF!</definedName>
    <definedName name="G4.000_28">#REF!</definedName>
    <definedName name="G4.010" localSheetId="11">#REF!</definedName>
    <definedName name="G4.010" localSheetId="3">#REF!</definedName>
    <definedName name="G4.010">#REF!</definedName>
    <definedName name="G4.010_20" localSheetId="11">#REF!</definedName>
    <definedName name="G4.010_20" localSheetId="3">#REF!</definedName>
    <definedName name="G4.010_20">#REF!</definedName>
    <definedName name="G4.010_28" localSheetId="11">#REF!</definedName>
    <definedName name="G4.010_28" localSheetId="3">#REF!</definedName>
    <definedName name="G4.010_28">#REF!</definedName>
    <definedName name="G4.020" localSheetId="11">#REF!</definedName>
    <definedName name="G4.020" localSheetId="3">#REF!</definedName>
    <definedName name="G4.020">#REF!</definedName>
    <definedName name="G4.020_20" localSheetId="11">#REF!</definedName>
    <definedName name="G4.020_20" localSheetId="3">#REF!</definedName>
    <definedName name="G4.020_20">#REF!</definedName>
    <definedName name="G4.020_28" localSheetId="11">#REF!</definedName>
    <definedName name="G4.020_28" localSheetId="3">#REF!</definedName>
    <definedName name="G4.020_28">#REF!</definedName>
    <definedName name="G4.030" localSheetId="11">#REF!</definedName>
    <definedName name="G4.030" localSheetId="3">#REF!</definedName>
    <definedName name="G4.030">#REF!</definedName>
    <definedName name="G4.030_20" localSheetId="11">#REF!</definedName>
    <definedName name="G4.030_20" localSheetId="3">#REF!</definedName>
    <definedName name="G4.030_20">#REF!</definedName>
    <definedName name="G4.030_28" localSheetId="11">#REF!</definedName>
    <definedName name="G4.030_28" localSheetId="3">#REF!</definedName>
    <definedName name="G4.030_28">#REF!</definedName>
    <definedName name="G4.040" localSheetId="11">#REF!</definedName>
    <definedName name="G4.040" localSheetId="3">#REF!</definedName>
    <definedName name="G4.040">#REF!</definedName>
    <definedName name="G4.040_20" localSheetId="11">#REF!</definedName>
    <definedName name="G4.040_20" localSheetId="3">#REF!</definedName>
    <definedName name="G4.040_20">#REF!</definedName>
    <definedName name="G4.040_28" localSheetId="11">#REF!</definedName>
    <definedName name="G4.040_28" localSheetId="3">#REF!</definedName>
    <definedName name="G4.040_28">#REF!</definedName>
    <definedName name="G4.101" localSheetId="11">#REF!</definedName>
    <definedName name="G4.101" localSheetId="3">#REF!</definedName>
    <definedName name="G4.101">#REF!</definedName>
    <definedName name="G4.101_20" localSheetId="11">#REF!</definedName>
    <definedName name="G4.101_20" localSheetId="3">#REF!</definedName>
    <definedName name="G4.101_20">#REF!</definedName>
    <definedName name="G4.101_28" localSheetId="11">#REF!</definedName>
    <definedName name="G4.101_28" localSheetId="3">#REF!</definedName>
    <definedName name="G4.101_28">#REF!</definedName>
    <definedName name="G4.111" localSheetId="11">#REF!</definedName>
    <definedName name="G4.111" localSheetId="3">#REF!</definedName>
    <definedName name="G4.111">#REF!</definedName>
    <definedName name="G4.111_20" localSheetId="11">#REF!</definedName>
    <definedName name="G4.111_20" localSheetId="3">#REF!</definedName>
    <definedName name="G4.111_20">#REF!</definedName>
    <definedName name="G4.111_28" localSheetId="11">#REF!</definedName>
    <definedName name="G4.111_28" localSheetId="3">#REF!</definedName>
    <definedName name="G4.111_28">#REF!</definedName>
    <definedName name="G4.121" localSheetId="11">#REF!</definedName>
    <definedName name="G4.121" localSheetId="3">#REF!</definedName>
    <definedName name="G4.121">#REF!</definedName>
    <definedName name="G4.121_20" localSheetId="11">#REF!</definedName>
    <definedName name="G4.121_20" localSheetId="3">#REF!</definedName>
    <definedName name="G4.121_20">#REF!</definedName>
    <definedName name="G4.121_28" localSheetId="11">#REF!</definedName>
    <definedName name="G4.121_28" localSheetId="3">#REF!</definedName>
    <definedName name="G4.121_28">#REF!</definedName>
    <definedName name="G4.131" localSheetId="11">#REF!</definedName>
    <definedName name="G4.131" localSheetId="3">#REF!</definedName>
    <definedName name="G4.131">#REF!</definedName>
    <definedName name="G4.131_20" localSheetId="11">#REF!</definedName>
    <definedName name="G4.131_20" localSheetId="3">#REF!</definedName>
    <definedName name="G4.131_20">#REF!</definedName>
    <definedName name="G4.131_28" localSheetId="11">#REF!</definedName>
    <definedName name="G4.131_28" localSheetId="3">#REF!</definedName>
    <definedName name="G4.131_28">#REF!</definedName>
    <definedName name="G4.141" localSheetId="11">#REF!</definedName>
    <definedName name="G4.141" localSheetId="3">#REF!</definedName>
    <definedName name="G4.141">#REF!</definedName>
    <definedName name="G4.141_20" localSheetId="11">#REF!</definedName>
    <definedName name="G4.141_20" localSheetId="3">#REF!</definedName>
    <definedName name="G4.141_20">#REF!</definedName>
    <definedName name="G4.141_28" localSheetId="11">#REF!</definedName>
    <definedName name="G4.141_28" localSheetId="3">#REF!</definedName>
    <definedName name="G4.141_28">#REF!</definedName>
    <definedName name="G4.151" localSheetId="11">#REF!</definedName>
    <definedName name="G4.151" localSheetId="3">#REF!</definedName>
    <definedName name="G4.151">#REF!</definedName>
    <definedName name="G4.151_20" localSheetId="11">#REF!</definedName>
    <definedName name="G4.151_20" localSheetId="3">#REF!</definedName>
    <definedName name="G4.151_20">#REF!</definedName>
    <definedName name="G4.151_28" localSheetId="11">#REF!</definedName>
    <definedName name="G4.151_28" localSheetId="3">#REF!</definedName>
    <definedName name="G4.151_28">#REF!</definedName>
    <definedName name="G4.161" localSheetId="11">#REF!</definedName>
    <definedName name="G4.161" localSheetId="3">#REF!</definedName>
    <definedName name="G4.161">#REF!</definedName>
    <definedName name="G4.161_20" localSheetId="11">#REF!</definedName>
    <definedName name="G4.161_20" localSheetId="3">#REF!</definedName>
    <definedName name="G4.161_20">#REF!</definedName>
    <definedName name="G4.161_28" localSheetId="11">#REF!</definedName>
    <definedName name="G4.161_28" localSheetId="3">#REF!</definedName>
    <definedName name="G4.161_28">#REF!</definedName>
    <definedName name="G4.171" localSheetId="11">#REF!</definedName>
    <definedName name="G4.171" localSheetId="3">#REF!</definedName>
    <definedName name="G4.171">#REF!</definedName>
    <definedName name="G4.171_20" localSheetId="11">#REF!</definedName>
    <definedName name="G4.171_20" localSheetId="3">#REF!</definedName>
    <definedName name="G4.171_20">#REF!</definedName>
    <definedName name="G4.171_28" localSheetId="11">#REF!</definedName>
    <definedName name="G4.171_28" localSheetId="3">#REF!</definedName>
    <definedName name="G4.171_28">#REF!</definedName>
    <definedName name="G4.200" localSheetId="11">#REF!</definedName>
    <definedName name="G4.200" localSheetId="3">#REF!</definedName>
    <definedName name="G4.200">#REF!</definedName>
    <definedName name="G4.200_20" localSheetId="11">#REF!</definedName>
    <definedName name="G4.200_20" localSheetId="3">#REF!</definedName>
    <definedName name="G4.200_20">#REF!</definedName>
    <definedName name="G4.200_28" localSheetId="11">#REF!</definedName>
    <definedName name="G4.200_28" localSheetId="3">#REF!</definedName>
    <definedName name="G4.200_28">#REF!</definedName>
    <definedName name="G4.210" localSheetId="11">#REF!</definedName>
    <definedName name="G4.210" localSheetId="3">#REF!</definedName>
    <definedName name="G4.210">#REF!</definedName>
    <definedName name="G4.210_20" localSheetId="11">#REF!</definedName>
    <definedName name="G4.210_20" localSheetId="3">#REF!</definedName>
    <definedName name="G4.210_20">#REF!</definedName>
    <definedName name="G4.210_28" localSheetId="11">#REF!</definedName>
    <definedName name="G4.210_28" localSheetId="3">#REF!</definedName>
    <definedName name="G4.210_28">#REF!</definedName>
    <definedName name="G4.220" localSheetId="11">#REF!</definedName>
    <definedName name="G4.220" localSheetId="3">#REF!</definedName>
    <definedName name="G4.220">#REF!</definedName>
    <definedName name="G4.220_20" localSheetId="11">#REF!</definedName>
    <definedName name="G4.220_20" localSheetId="3">#REF!</definedName>
    <definedName name="G4.220_20">#REF!</definedName>
    <definedName name="G4.220_28" localSheetId="11">#REF!</definedName>
    <definedName name="G4.220_28" localSheetId="3">#REF!</definedName>
    <definedName name="G4.220_28">#REF!</definedName>
    <definedName name="g40g40" localSheetId="11">#REF!</definedName>
    <definedName name="g40g40" localSheetId="3">#REF!</definedName>
    <definedName name="g40g40">#REF!</definedName>
    <definedName name="g40g40_28" localSheetId="11">#REF!</definedName>
    <definedName name="g40g40_28" localSheetId="3">#REF!</definedName>
    <definedName name="g40g40_28">#REF!</definedName>
    <definedName name="ga" localSheetId="11">#REF!</definedName>
    <definedName name="ga" localSheetId="3">#REF!</definedName>
    <definedName name="ga">#REF!</definedName>
    <definedName name="gabion" localSheetId="11">#REF!</definedName>
    <definedName name="gabion" localSheetId="3">#REF!</definedName>
    <definedName name="gabion">#REF!</definedName>
    <definedName name="gabion_28" localSheetId="11">#REF!</definedName>
    <definedName name="gabion_28" localSheetId="3">#REF!</definedName>
    <definedName name="gabion_28">#REF!</definedName>
    <definedName name="gach" localSheetId="11">#REF!</definedName>
    <definedName name="gach" localSheetId="3">#REF!</definedName>
    <definedName name="gach">#REF!</definedName>
    <definedName name="gach_20" localSheetId="11">#REF!</definedName>
    <definedName name="gach_20" localSheetId="3">#REF!</definedName>
    <definedName name="gach_20">#REF!</definedName>
    <definedName name="gach_28" localSheetId="11">#REF!</definedName>
    <definedName name="gach_28" localSheetId="3">#REF!</definedName>
    <definedName name="gach_28">#REF!</definedName>
    <definedName name="gachblock" localSheetId="11">#REF!</definedName>
    <definedName name="gachblock" localSheetId="3">#REF!</definedName>
    <definedName name="gachblock">#REF!</definedName>
    <definedName name="Gachce" localSheetId="11">#REF!</definedName>
    <definedName name="Gachce" localSheetId="3">#REF!</definedName>
    <definedName name="Gachce">#REF!</definedName>
    <definedName name="Gachce_20" localSheetId="11">#REF!</definedName>
    <definedName name="Gachce_20" localSheetId="3">#REF!</definedName>
    <definedName name="Gachce_20">#REF!</definedName>
    <definedName name="Gachce_28" localSheetId="11">#REF!</definedName>
    <definedName name="Gachce_28" localSheetId="3">#REF!</definedName>
    <definedName name="Gachce_28">#REF!</definedName>
    <definedName name="gachllatnen30x30" localSheetId="11">#REF!</definedName>
    <definedName name="gachllatnen30x30" localSheetId="3">#REF!</definedName>
    <definedName name="gachllatnen30x30">#REF!</definedName>
    <definedName name="gachllatnen40x40" localSheetId="11">#REF!</definedName>
    <definedName name="gachllatnen40x40" localSheetId="3">#REF!</definedName>
    <definedName name="gachllatnen40x40">#REF!</definedName>
    <definedName name="gachllatnen50x50" localSheetId="11">#REF!</definedName>
    <definedName name="gachllatnen50x50" localSheetId="3">#REF!</definedName>
    <definedName name="gachllatnen50x50">#REF!</definedName>
    <definedName name="gachllatnen50x50_28" localSheetId="11">#REF!</definedName>
    <definedName name="gachllatnen50x50_28" localSheetId="3">#REF!</definedName>
    <definedName name="gachllatnen50x50_28">#REF!</definedName>
    <definedName name="gachvo" localSheetId="11">#REF!</definedName>
    <definedName name="gachvo" localSheetId="3">#REF!</definedName>
    <definedName name="gachvo">#REF!</definedName>
    <definedName name="gachvo_20" localSheetId="11">#REF!</definedName>
    <definedName name="gachvo_20" localSheetId="3">#REF!</definedName>
    <definedName name="gachvo_20">#REF!</definedName>
    <definedName name="gachvo_28" localSheetId="11">#REF!</definedName>
    <definedName name="gachvo_28" localSheetId="3">#REF!</definedName>
    <definedName name="gachvo_28">#REF!</definedName>
    <definedName name="GAHT" localSheetId="11">#REF!</definedName>
    <definedName name="GAHT" localSheetId="3">#REF!</definedName>
    <definedName name="GAHT">#REF!</definedName>
    <definedName name="GAHT_20" localSheetId="11">#REF!</definedName>
    <definedName name="GAHT_20" localSheetId="3">#REF!</definedName>
    <definedName name="GAHT_20">#REF!</definedName>
    <definedName name="GAHT_28" localSheetId="11">#REF!</definedName>
    <definedName name="GAHT_28" localSheetId="3">#REF!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#REF!</definedName>
    <definedName name="Gamadam" localSheetId="11">#REF!</definedName>
    <definedName name="Gamadam" localSheetId="3">#REF!</definedName>
    <definedName name="Gamadam">#REF!</definedName>
    <definedName name="Gamadam_20" localSheetId="11">#REF!</definedName>
    <definedName name="Gamadam_20" localSheetId="3">#REF!</definedName>
    <definedName name="Gamadam_20">#REF!</definedName>
    <definedName name="Gamadam_28" localSheetId="11">#REF!</definedName>
    <definedName name="Gamadam_28" localSheetId="3">#REF!</definedName>
    <definedName name="Gamadam_28">#REF!</definedName>
    <definedName name="gamatc" localSheetId="11">#REF!</definedName>
    <definedName name="gamatc" localSheetId="3">#REF!</definedName>
    <definedName name="gamatc">#REF!</definedName>
    <definedName name="GanhHaoBacLieu" localSheetId="11">#REF!</definedName>
    <definedName name="GanhHaoBacLieu" localSheetId="3">#REF!</definedName>
    <definedName name="GanhHaoBacLieu">#REF!</definedName>
    <definedName name="gas" localSheetId="11">#REF!</definedName>
    <definedName name="gas" localSheetId="3">#REF!</definedName>
    <definedName name="gas">#REF!</definedName>
    <definedName name="gas_20" localSheetId="11">#REF!</definedName>
    <definedName name="gas_20" localSheetId="3">#REF!</definedName>
    <definedName name="gas_20">#REF!</definedName>
    <definedName name="gas_28" localSheetId="11">#REF!</definedName>
    <definedName name="gas_28" localSheetId="3">#REF!</definedName>
    <definedName name="gas_28">#REF!</definedName>
    <definedName name="Gb" localSheetId="11">#REF!</definedName>
    <definedName name="Gb" localSheetId="3">#REF!</definedName>
    <definedName name="Gb">#REF!</definedName>
    <definedName name="gbt" localSheetId="11">#REF!</definedName>
    <definedName name="gbt" localSheetId="3">#REF!</definedName>
    <definedName name="gbt">#REF!</definedName>
    <definedName name="gbt_20" localSheetId="11">#REF!</definedName>
    <definedName name="gbt_20" localSheetId="3">#REF!</definedName>
    <definedName name="gbt_20">#REF!</definedName>
    <definedName name="gbt_28" localSheetId="11">#REF!</definedName>
    <definedName name="gbt_28" localSheetId="3">#REF!</definedName>
    <definedName name="gbt_28">#REF!</definedName>
    <definedName name="gc" localSheetId="11">#REF!</definedName>
    <definedName name="gc" localSheetId="3">#REF!</definedName>
    <definedName name="gc">#REF!</definedName>
    <definedName name="GC_CT" localSheetId="11">#REF!</definedName>
    <definedName name="GC_CT" localSheetId="3">#REF!</definedName>
    <definedName name="GC_CT">#REF!</definedName>
    <definedName name="GC_CT_1" localSheetId="11">#REF!</definedName>
    <definedName name="GC_CT_1" localSheetId="3">#REF!</definedName>
    <definedName name="GC_CT_1">#REF!</definedName>
    <definedName name="GC_CT_2" localSheetId="11">#REF!</definedName>
    <definedName name="GC_CT_2" localSheetId="3">#REF!</definedName>
    <definedName name="GC_CT_2">#REF!</definedName>
    <definedName name="GC_CT_20" localSheetId="11">#REF!</definedName>
    <definedName name="GC_CT_20" localSheetId="3">#REF!</definedName>
    <definedName name="GC_CT_20">#REF!</definedName>
    <definedName name="GC_CT_25" localSheetId="11">#REF!</definedName>
    <definedName name="GC_CT_25" localSheetId="3">#REF!</definedName>
    <definedName name="GC_CT_25">#REF!</definedName>
    <definedName name="GC_CT_26" localSheetId="11">#REF!</definedName>
    <definedName name="GC_CT_26" localSheetId="3">#REF!</definedName>
    <definedName name="GC_CT_26">#REF!</definedName>
    <definedName name="GC_CT_28" localSheetId="11">#REF!</definedName>
    <definedName name="GC_CT_28" localSheetId="3">#REF!</definedName>
    <definedName name="GC_CT_28">#REF!</definedName>
    <definedName name="GC_CT_3" localSheetId="11">#REF!</definedName>
    <definedName name="GC_CT_3" localSheetId="3">#REF!</definedName>
    <definedName name="GC_CT_3">#REF!</definedName>
    <definedName name="GC_CT_3_1" localSheetId="11">#REF!</definedName>
    <definedName name="GC_CT_3_1" localSheetId="3">#REF!</definedName>
    <definedName name="GC_CT_3_1">#REF!</definedName>
    <definedName name="GC_CT_3_2" localSheetId="11">#REF!</definedName>
    <definedName name="GC_CT_3_2" localSheetId="3">#REF!</definedName>
    <definedName name="GC_CT_3_2">#REF!</definedName>
    <definedName name="GC_CT_3_20" localSheetId="11">#REF!</definedName>
    <definedName name="GC_CT_3_20" localSheetId="3">#REF!</definedName>
    <definedName name="GC_CT_3_20">#REF!</definedName>
    <definedName name="GC_CT_3_25" localSheetId="11">#REF!</definedName>
    <definedName name="GC_CT_3_25" localSheetId="3">#REF!</definedName>
    <definedName name="GC_CT_3_25">#REF!</definedName>
    <definedName name="GC_CT1" localSheetId="11">#REF!</definedName>
    <definedName name="GC_CT1" localSheetId="3">#REF!</definedName>
    <definedName name="GC_CT1">#REF!</definedName>
    <definedName name="GC_CT1_1" localSheetId="11">#REF!</definedName>
    <definedName name="GC_CT1_1" localSheetId="3">#REF!</definedName>
    <definedName name="GC_CT1_1">#REF!</definedName>
    <definedName name="GC_CT1_2" localSheetId="11">#REF!</definedName>
    <definedName name="GC_CT1_2" localSheetId="3">#REF!</definedName>
    <definedName name="GC_CT1_2">#REF!</definedName>
    <definedName name="GC_CT1_20" localSheetId="11">#REF!</definedName>
    <definedName name="GC_CT1_20" localSheetId="3">#REF!</definedName>
    <definedName name="GC_CT1_20">#REF!</definedName>
    <definedName name="GC_CT1_25" localSheetId="11">#REF!</definedName>
    <definedName name="GC_CT1_25" localSheetId="3">#REF!</definedName>
    <definedName name="GC_CT1_25">#REF!</definedName>
    <definedName name="GC_CT1_26" localSheetId="11">#REF!</definedName>
    <definedName name="GC_CT1_26" localSheetId="3">#REF!</definedName>
    <definedName name="GC_CT1_26">#REF!</definedName>
    <definedName name="GC_CT1_28" localSheetId="11">#REF!</definedName>
    <definedName name="GC_CT1_28" localSheetId="3">#REF!</definedName>
    <definedName name="GC_CT1_28">#REF!</definedName>
    <definedName name="GC_CT1_3" localSheetId="11">#REF!</definedName>
    <definedName name="GC_CT1_3" localSheetId="3">#REF!</definedName>
    <definedName name="GC_CT1_3">#REF!</definedName>
    <definedName name="GC_CT1_3_1" localSheetId="11">#REF!</definedName>
    <definedName name="GC_CT1_3_1" localSheetId="3">#REF!</definedName>
    <definedName name="GC_CT1_3_1">#REF!</definedName>
    <definedName name="GC_CT1_3_2" localSheetId="11">#REF!</definedName>
    <definedName name="GC_CT1_3_2" localSheetId="3">#REF!</definedName>
    <definedName name="GC_CT1_3_2">#REF!</definedName>
    <definedName name="GC_CT1_3_20" localSheetId="11">#REF!</definedName>
    <definedName name="GC_CT1_3_20" localSheetId="3">#REF!</definedName>
    <definedName name="GC_CT1_3_20">#REF!</definedName>
    <definedName name="GC_CT1_3_25" localSheetId="11">#REF!</definedName>
    <definedName name="GC_CT1_3_25" localSheetId="3">#REF!</definedName>
    <definedName name="GC_CT1_3_25">#REF!</definedName>
    <definedName name="GC_DN" localSheetId="11">#REF!</definedName>
    <definedName name="GC_DN" localSheetId="3">#REF!</definedName>
    <definedName name="GC_DN">#REF!</definedName>
    <definedName name="GC_DN_20" localSheetId="11">#REF!</definedName>
    <definedName name="GC_DN_20" localSheetId="3">#REF!</definedName>
    <definedName name="GC_DN_20">#REF!</definedName>
    <definedName name="GC_DN_28" localSheetId="11">#REF!</definedName>
    <definedName name="GC_DN_28" localSheetId="3">#REF!</definedName>
    <definedName name="GC_DN_28">#REF!</definedName>
    <definedName name="GC_HT" localSheetId="11">#REF!</definedName>
    <definedName name="GC_HT" localSheetId="3">#REF!</definedName>
    <definedName name="GC_HT">#REF!</definedName>
    <definedName name="GC_HT_20" localSheetId="11">#REF!</definedName>
    <definedName name="GC_HT_20" localSheetId="3">#REF!</definedName>
    <definedName name="GC_HT_20">#REF!</definedName>
    <definedName name="GC_HT_28" localSheetId="11">#REF!</definedName>
    <definedName name="GC_HT_28" localSheetId="3">#REF!</definedName>
    <definedName name="GC_HT_28">#REF!</definedName>
    <definedName name="GC_TD" localSheetId="11">#REF!</definedName>
    <definedName name="GC_TD" localSheetId="3">#REF!</definedName>
    <definedName name="GC_TD">#REF!</definedName>
    <definedName name="GC_TD_20" localSheetId="11">#REF!</definedName>
    <definedName name="GC_TD_20" localSheetId="3">#REF!</definedName>
    <definedName name="GC_TD_20">#REF!</definedName>
    <definedName name="GC_TD_28" localSheetId="11">#REF!</definedName>
    <definedName name="GC_TD_28" localSheetId="3">#REF!</definedName>
    <definedName name="GC_TD_28">#REF!</definedName>
    <definedName name="gcE" localSheetId="11">#REF!</definedName>
    <definedName name="gcE" localSheetId="3">#REF!</definedName>
    <definedName name="gcE">#REF!</definedName>
    <definedName name="gcE_20" localSheetId="11">#REF!</definedName>
    <definedName name="gcE_20" localSheetId="3">#REF!</definedName>
    <definedName name="gcE_20">#REF!</definedName>
    <definedName name="gcE_28" localSheetId="11">#REF!</definedName>
    <definedName name="gcE_28" localSheetId="3">#REF!</definedName>
    <definedName name="gcE_28">#REF!</definedName>
    <definedName name="gchi" localSheetId="11">#REF!</definedName>
    <definedName name="gchi" localSheetId="3">#REF!</definedName>
    <definedName name="gchi">#REF!</definedName>
    <definedName name="gchi_20" localSheetId="11">#REF!</definedName>
    <definedName name="gchi_20" localSheetId="3">#REF!</definedName>
    <definedName name="gchi_20">#REF!</definedName>
    <definedName name="gchi_28" localSheetId="11">#REF!</definedName>
    <definedName name="gchi_28" localSheetId="3">#REF!</definedName>
    <definedName name="gchi_28">#REF!</definedName>
    <definedName name="gchong" localSheetId="11">#REF!</definedName>
    <definedName name="gchong" localSheetId="3">#REF!</definedName>
    <definedName name="gchong">#REF!</definedName>
    <definedName name="gchong_20" localSheetId="11">#REF!</definedName>
    <definedName name="gchong_20" localSheetId="3">#REF!</definedName>
    <definedName name="gchong_20">#REF!</definedName>
    <definedName name="gchong_28" localSheetId="11">#REF!</definedName>
    <definedName name="gchong_28" localSheetId="3">#REF!</definedName>
    <definedName name="gchong_28">#REF!</definedName>
    <definedName name="gcHT" localSheetId="11">#REF!</definedName>
    <definedName name="gcHT" localSheetId="3">#REF!</definedName>
    <definedName name="gcHT">#REF!</definedName>
    <definedName name="GCM" localSheetId="11">#REF!</definedName>
    <definedName name="GCM" localSheetId="3">#REF!</definedName>
    <definedName name="GCM">#REF!</definedName>
    <definedName name="GCP" localSheetId="11">#REF!</definedName>
    <definedName name="GCP" localSheetId="3">#REF!</definedName>
    <definedName name="GCP">#REF!</definedName>
    <definedName name="GCP_28" localSheetId="11">#REF!</definedName>
    <definedName name="GCP_28" localSheetId="3">#REF!</definedName>
    <definedName name="GCP_28">#REF!</definedName>
    <definedName name="GCS" localSheetId="11">#REF!</definedName>
    <definedName name="GCS" localSheetId="3">#REF!</definedName>
    <definedName name="GCS">#REF!</definedName>
    <definedName name="gd" localSheetId="11">#REF!</definedName>
    <definedName name="gd" localSheetId="3">#REF!</definedName>
    <definedName name="gd">#REF!</definedName>
    <definedName name="gd_20" localSheetId="11">#REF!</definedName>
    <definedName name="gd_20" localSheetId="3">#REF!</definedName>
    <definedName name="gd_20">#REF!</definedName>
    <definedName name="gd_28" localSheetId="11">#REF!</definedName>
    <definedName name="gd_28" localSheetId="3">#REF!</definedName>
    <definedName name="gd_28">#REF!</definedName>
    <definedName name="gdc" localSheetId="11">#REF!</definedName>
    <definedName name="gdc" localSheetId="3">#REF!</definedName>
    <definedName name="gdc">#REF!</definedName>
    <definedName name="gdcf" localSheetId="11">#REF!</definedName>
    <definedName name="gdcf" localSheetId="3">#REF!</definedName>
    <definedName name="gdcf">#REF!</definedName>
    <definedName name="gdcf1" localSheetId="11">#REF!</definedName>
    <definedName name="gdcf1" localSheetId="3">#REF!</definedName>
    <definedName name="gdcf1">#REF!</definedName>
    <definedName name="gdcs" localSheetId="11">#REF!</definedName>
    <definedName name="gdcs" localSheetId="3">#REF!</definedName>
    <definedName name="gdcs">#REF!</definedName>
    <definedName name="gdkcn25" localSheetId="11">#REF!</definedName>
    <definedName name="gdkcn25" localSheetId="3">#REF!</definedName>
    <definedName name="gdkcn25">#REF!</definedName>
    <definedName name="GDL" localSheetId="11">#REF!</definedName>
    <definedName name="GDL" localSheetId="3">#REF!</definedName>
    <definedName name="GDL">#REF!</definedName>
    <definedName name="GDL_20" localSheetId="11">#REF!</definedName>
    <definedName name="GDL_20" localSheetId="3">#REF!</definedName>
    <definedName name="GDL_20">#REF!</definedName>
    <definedName name="GDL_28" localSheetId="11">#REF!</definedName>
    <definedName name="GDL_28" localSheetId="3">#REF!</definedName>
    <definedName name="GDL_28">#REF!</definedName>
    <definedName name="gdlc25" localSheetId="11">#REF!</definedName>
    <definedName name="gdlc25" localSheetId="3">#REF!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#REF!</definedName>
    <definedName name="gdtt25" localSheetId="11">#REF!</definedName>
    <definedName name="gdtt25" localSheetId="3">#REF!</definedName>
    <definedName name="gdtt25">#REF!</definedName>
    <definedName name="gdw" localSheetId="11">#REF!</definedName>
    <definedName name="gdw" localSheetId="3">#REF!</definedName>
    <definedName name="gdw">#REF!</definedName>
    <definedName name="gdwf" localSheetId="11">#REF!</definedName>
    <definedName name="gdwf" localSheetId="3">#REF!</definedName>
    <definedName name="gdwf">#REF!</definedName>
    <definedName name="gdxm25" localSheetId="11">#REF!</definedName>
    <definedName name="gdxm25" localSheetId="3">#REF!</definedName>
    <definedName name="gdxm25">#REF!</definedName>
    <definedName name="ge" localSheetId="11">#REF!</definedName>
    <definedName name="ge" localSheetId="3">#REF!</definedName>
    <definedName name="ge">#REF!</definedName>
    <definedName name="ge_28" localSheetId="11">#REF!</definedName>
    <definedName name="ge_28" localSheetId="3">#REF!</definedName>
    <definedName name="ge_28">#REF!</definedName>
    <definedName name="geff" localSheetId="11">#REF!</definedName>
    <definedName name="geff" localSheetId="3">#REF!</definedName>
    <definedName name="geff">#REF!</definedName>
    <definedName name="geff_20" localSheetId="11">#REF!</definedName>
    <definedName name="geff_20" localSheetId="3">#REF!</definedName>
    <definedName name="geff_20">#REF!</definedName>
    <definedName name="geff_28" localSheetId="11">#REF!</definedName>
    <definedName name="geff_28" localSheetId="3">#REF!</definedName>
    <definedName name="geff_28">#REF!</definedName>
    <definedName name="geo" localSheetId="11">#REF!</definedName>
    <definedName name="geo" localSheetId="3">#REF!</definedName>
    <definedName name="geo">#REF!</definedName>
    <definedName name="geo_20" localSheetId="11">#REF!</definedName>
    <definedName name="geo_20" localSheetId="3">#REF!</definedName>
    <definedName name="geo_20">#REF!</definedName>
    <definedName name="geo_28" localSheetId="11">#REF!</definedName>
    <definedName name="geo_28" localSheetId="3">#REF!</definedName>
    <definedName name="geo_28">#REF!</definedName>
    <definedName name="ges" localSheetId="11">#REF!</definedName>
    <definedName name="ges" localSheetId="3">#REF!</definedName>
    <definedName name="ges">#REF!</definedName>
    <definedName name="gesf" localSheetId="11">#REF!</definedName>
    <definedName name="gesf" localSheetId="3">#REF!</definedName>
    <definedName name="gesf">#REF!</definedName>
    <definedName name="GETVAR" localSheetId="11">#REF!</definedName>
    <definedName name="GETVAR" localSheetId="3">#REF!</definedName>
    <definedName name="GETVAR">#REF!</definedName>
    <definedName name="gf" localSheetId="11">#REF!</definedName>
    <definedName name="gf" localSheetId="3">#REF!</definedName>
    <definedName name="gf">#REF!</definedName>
    <definedName name="gf_28" localSheetId="11">#REF!</definedName>
    <definedName name="gf_28" localSheetId="3">#REF!</definedName>
    <definedName name="gf_28">#REF!</definedName>
    <definedName name="gg" localSheetId="11">#REF!</definedName>
    <definedName name="gg" localSheetId="3">#REF!</definedName>
    <definedName name="gg">#REF!</definedName>
    <definedName name="gg_28" localSheetId="11">#REF!</definedName>
    <definedName name="gg_28" localSheetId="3">#REF!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#REF!</definedName>
    <definedName name="ggh_1" localSheetId="11">#REF!</definedName>
    <definedName name="ggh_1" localSheetId="3">#REF!</definedName>
    <definedName name="ggh_1">#REF!</definedName>
    <definedName name="ggh_2" localSheetId="11">#REF!</definedName>
    <definedName name="ggh_2" localSheetId="3">#REF!</definedName>
    <definedName name="ggh_2">#REF!</definedName>
    <definedName name="ggh_20" localSheetId="11">#REF!</definedName>
    <definedName name="ggh_20" localSheetId="3">#REF!</definedName>
    <definedName name="ggh_20">#REF!</definedName>
    <definedName name="ggh_25" localSheetId="11">#REF!</definedName>
    <definedName name="ggh_25" localSheetId="3">#REF!</definedName>
    <definedName name="ggh_25">#REF!</definedName>
    <definedName name="ghichu" localSheetId="11">#REF!</definedName>
    <definedName name="ghichu" localSheetId="3">#REF!</definedName>
    <definedName name="ghichu">#REF!</definedName>
    <definedName name="ghichu_20" localSheetId="11">#REF!</definedName>
    <definedName name="ghichu_20" localSheetId="3">#REF!</definedName>
    <definedName name="ghichu_20">#REF!</definedName>
    <definedName name="ghichu_28" localSheetId="11">#REF!</definedName>
    <definedName name="ghichu_28" localSheetId="3">#REF!</definedName>
    <definedName name="ghichu_28">#REF!</definedName>
    <definedName name="ghip" localSheetId="11">#REF!</definedName>
    <definedName name="ghip" localSheetId="3">#REF!</definedName>
    <definedName name="ghip">#REF!</definedName>
    <definedName name="ghip_28" localSheetId="11">#REF!</definedName>
    <definedName name="ghip_28" localSheetId="3">#REF!</definedName>
    <definedName name="ghip_28">#REF!</definedName>
    <definedName name="Ghip_GN3" localSheetId="11">#REF!</definedName>
    <definedName name="Ghip_GN3" localSheetId="3">#REF!</definedName>
    <definedName name="Ghip_GN3">#REF!</definedName>
    <definedName name="Ghip_GN3_20" localSheetId="11">#REF!</definedName>
    <definedName name="Ghip_GN3_20" localSheetId="3">#REF!</definedName>
    <definedName name="Ghip_GN3_20">#REF!</definedName>
    <definedName name="Ghipnoi" localSheetId="11">#REF!</definedName>
    <definedName name="Ghipnoi" localSheetId="3">#REF!</definedName>
    <definedName name="Ghipnoi">#REF!</definedName>
    <definedName name="Ghipnoi_20" localSheetId="11">#REF!</definedName>
    <definedName name="Ghipnoi_20" localSheetId="3">#REF!</definedName>
    <definedName name="Ghipnoi_20">#REF!</definedName>
    <definedName name="Ghipnoi_28" localSheetId="11">#REF!</definedName>
    <definedName name="Ghipnoi_28" localSheetId="3">#REF!</definedName>
    <definedName name="Ghipnoi_28">#REF!</definedName>
    <definedName name="Ghipnoi_N4" localSheetId="11">#REF!</definedName>
    <definedName name="Ghipnoi_N4" localSheetId="3">#REF!</definedName>
    <definedName name="Ghipnoi_N4">#REF!</definedName>
    <definedName name="Ghipnoi_N4_20" localSheetId="11">#REF!</definedName>
    <definedName name="Ghipnoi_N4_20" localSheetId="3">#REF!</definedName>
    <definedName name="Ghipnoi_N4_20">#REF!</definedName>
    <definedName name="Ghipnoi_N4_28" localSheetId="11">#REF!</definedName>
    <definedName name="Ghipnoi_N4_28" localSheetId="3">#REF!</definedName>
    <definedName name="Ghipnoi_N4_28">#REF!</definedName>
    <definedName name="gia" localSheetId="11">#REF!</definedName>
    <definedName name="gia" localSheetId="3">#REF!</definedName>
    <definedName name="gia">#REF!</definedName>
    <definedName name="Gia_ban_dien_sc" localSheetId="11">#REF!</definedName>
    <definedName name="Gia_ban_dien_sc" localSheetId="3">#REF!</definedName>
    <definedName name="Gia_ban_dien_sc">#REF!</definedName>
    <definedName name="Gia_ban_dien_tc" localSheetId="11">#REF!</definedName>
    <definedName name="Gia_ban_dien_tc" localSheetId="3">#REF!</definedName>
    <definedName name="Gia_ban_dien_tc">#REF!</definedName>
    <definedName name="Gia_CT" localSheetId="11">#REF!</definedName>
    <definedName name="Gia_CT" localSheetId="3">#REF!</definedName>
    <definedName name="Gia_CT">#REF!</definedName>
    <definedName name="Gia_CT_20" localSheetId="11">#REF!</definedName>
    <definedName name="Gia_CT_20" localSheetId="3">#REF!</definedName>
    <definedName name="Gia_CT_20">#REF!</definedName>
    <definedName name="Gia_CT_28" localSheetId="11">#REF!</definedName>
    <definedName name="Gia_CT_28" localSheetId="3">#REF!</definedName>
    <definedName name="Gia_CT_28">#REF!</definedName>
    <definedName name="GIA_LANGSON" localSheetId="11">#REF!</definedName>
    <definedName name="GIA_LANGSON" localSheetId="3">#REF!</definedName>
    <definedName name="GIA_LANGSON">#REF!</definedName>
    <definedName name="gia_tien" localSheetId="11">#REF!</definedName>
    <definedName name="gia_tien" localSheetId="3">#REF!</definedName>
    <definedName name="gia_tien">#REF!</definedName>
    <definedName name="gia_tien_1" localSheetId="11">#REF!</definedName>
    <definedName name="gia_tien_1" localSheetId="3">#REF!</definedName>
    <definedName name="gia_tien_1">#REF!</definedName>
    <definedName name="gia_tien_2" localSheetId="11">#REF!</definedName>
    <definedName name="gia_tien_2" localSheetId="3">#REF!</definedName>
    <definedName name="gia_tien_2">#REF!</definedName>
    <definedName name="gia_tien_20" localSheetId="11">#REF!</definedName>
    <definedName name="gia_tien_20" localSheetId="3">#REF!</definedName>
    <definedName name="gia_tien_20">#REF!</definedName>
    <definedName name="gia_tien_3" localSheetId="11">#REF!</definedName>
    <definedName name="gia_tien_3" localSheetId="3">#REF!</definedName>
    <definedName name="gia_tien_3">#REF!</definedName>
    <definedName name="gia_tien_BTN" localSheetId="11">#REF!</definedName>
    <definedName name="gia_tien_BTN" localSheetId="3">#REF!</definedName>
    <definedName name="gia_tien_BTN">#REF!</definedName>
    <definedName name="gia_tien_BTN_20" localSheetId="11">#REF!</definedName>
    <definedName name="gia_tien_BTN_20" localSheetId="3">#REF!</definedName>
    <definedName name="gia_tien_BTN_20">#REF!</definedName>
    <definedName name="gia_tien_BTN_28" localSheetId="11">#REF!</definedName>
    <definedName name="gia_tien_BTN_28" localSheetId="3">#REF!</definedName>
    <definedName name="gia_tien_BTN_28">#REF!</definedName>
    <definedName name="gia_tri_1" localSheetId="11">#REF!</definedName>
    <definedName name="gia_tri_1" localSheetId="3">#REF!</definedName>
    <definedName name="gia_tri_1">#REF!</definedName>
    <definedName name="gia_tri_1_20" localSheetId="11">#REF!</definedName>
    <definedName name="gia_tri_1_20" localSheetId="3">#REF!</definedName>
    <definedName name="gia_tri_1_20">#REF!</definedName>
    <definedName name="gia_tri_1_28" localSheetId="11">#REF!</definedName>
    <definedName name="gia_tri_1_28" localSheetId="3">#REF!</definedName>
    <definedName name="gia_tri_1_28">#REF!</definedName>
    <definedName name="gia_tri_1_BTN" localSheetId="11">#REF!</definedName>
    <definedName name="gia_tri_1_BTN" localSheetId="3">#REF!</definedName>
    <definedName name="gia_tri_1_BTN">#REF!</definedName>
    <definedName name="gia_tri_1_BTN_20" localSheetId="11">#REF!</definedName>
    <definedName name="gia_tri_1_BTN_20" localSheetId="3">#REF!</definedName>
    <definedName name="gia_tri_1_BTN_20">#REF!</definedName>
    <definedName name="gia_tri_1_BTN_28" localSheetId="11">#REF!</definedName>
    <definedName name="gia_tri_1_BTN_28" localSheetId="3">#REF!</definedName>
    <definedName name="gia_tri_1_BTN_28">#REF!</definedName>
    <definedName name="gia_tri_1BTN" localSheetId="11">#REF!</definedName>
    <definedName name="gia_tri_1BTN" localSheetId="3">#REF!</definedName>
    <definedName name="gia_tri_1BTN">#REF!</definedName>
    <definedName name="gia_tri_1BTN_20" localSheetId="11">#REF!</definedName>
    <definedName name="gia_tri_1BTN_20" localSheetId="3">#REF!</definedName>
    <definedName name="gia_tri_1BTN_20">#REF!</definedName>
    <definedName name="gia_tri_1BTN_28" localSheetId="11">#REF!</definedName>
    <definedName name="gia_tri_1BTN_28" localSheetId="3">#REF!</definedName>
    <definedName name="gia_tri_1BTN_28">#REF!</definedName>
    <definedName name="gia_tri_2" localSheetId="11">#REF!</definedName>
    <definedName name="gia_tri_2" localSheetId="3">#REF!</definedName>
    <definedName name="gia_tri_2">#REF!</definedName>
    <definedName name="gia_tri_2_20" localSheetId="11">#REF!</definedName>
    <definedName name="gia_tri_2_20" localSheetId="3">#REF!</definedName>
    <definedName name="gia_tri_2_20">#REF!</definedName>
    <definedName name="gia_tri_2_28" localSheetId="11">#REF!</definedName>
    <definedName name="gia_tri_2_28" localSheetId="3">#REF!</definedName>
    <definedName name="gia_tri_2_28">#REF!</definedName>
    <definedName name="gia_tri_2_BTN" localSheetId="11">#REF!</definedName>
    <definedName name="gia_tri_2_BTN" localSheetId="3">#REF!</definedName>
    <definedName name="gia_tri_2_BTN">#REF!</definedName>
    <definedName name="gia_tri_2_BTN_20" localSheetId="11">#REF!</definedName>
    <definedName name="gia_tri_2_BTN_20" localSheetId="3">#REF!</definedName>
    <definedName name="gia_tri_2_BTN_20">#REF!</definedName>
    <definedName name="gia_tri_2_BTN_28" localSheetId="11">#REF!</definedName>
    <definedName name="gia_tri_2_BTN_28" localSheetId="3">#REF!</definedName>
    <definedName name="gia_tri_2_BTN_28">#REF!</definedName>
    <definedName name="gia_tri_2BTN" localSheetId="11">#REF!</definedName>
    <definedName name="gia_tri_2BTN" localSheetId="3">#REF!</definedName>
    <definedName name="gia_tri_2BTN">#REF!</definedName>
    <definedName name="gia_tri_2BTN_20" localSheetId="11">#REF!</definedName>
    <definedName name="gia_tri_2BTN_20" localSheetId="3">#REF!</definedName>
    <definedName name="gia_tri_2BTN_20">#REF!</definedName>
    <definedName name="gia_tri_2BTN_28" localSheetId="11">#REF!</definedName>
    <definedName name="gia_tri_2BTN_28" localSheetId="3">#REF!</definedName>
    <definedName name="gia_tri_2BTN_28">#REF!</definedName>
    <definedName name="gia_tri_3" localSheetId="11">#REF!</definedName>
    <definedName name="gia_tri_3" localSheetId="3">#REF!</definedName>
    <definedName name="gia_tri_3">#REF!</definedName>
    <definedName name="gia_tri_3_20" localSheetId="11">#REF!</definedName>
    <definedName name="gia_tri_3_20" localSheetId="3">#REF!</definedName>
    <definedName name="gia_tri_3_20">#REF!</definedName>
    <definedName name="gia_tri_3_28" localSheetId="11">#REF!</definedName>
    <definedName name="gia_tri_3_28" localSheetId="3">#REF!</definedName>
    <definedName name="gia_tri_3_28">#REF!</definedName>
    <definedName name="gia_tri_3_BTN" localSheetId="11">#REF!</definedName>
    <definedName name="gia_tri_3_BTN" localSheetId="3">#REF!</definedName>
    <definedName name="gia_tri_3_BTN">#REF!</definedName>
    <definedName name="gia_tri_3_BTN_20" localSheetId="11">#REF!</definedName>
    <definedName name="gia_tri_3_BTN_20" localSheetId="3">#REF!</definedName>
    <definedName name="gia_tri_3_BTN_20">#REF!</definedName>
    <definedName name="gia_tri_3_BTN_28" localSheetId="11">#REF!</definedName>
    <definedName name="gia_tri_3_BTN_28" localSheetId="3">#REF!</definedName>
    <definedName name="gia_tri_3_BTN_28">#REF!</definedName>
    <definedName name="gia_tri_3BTN" localSheetId="11">#REF!</definedName>
    <definedName name="gia_tri_3BTN" localSheetId="3">#REF!</definedName>
    <definedName name="gia_tri_3BTN">#REF!</definedName>
    <definedName name="gia_tri_3BTN_20" localSheetId="11">#REF!</definedName>
    <definedName name="gia_tri_3BTN_20" localSheetId="3">#REF!</definedName>
    <definedName name="gia_tri_3BTN_20">#REF!</definedName>
    <definedName name="gia_tri_3BTN_28" localSheetId="11">#REF!</definedName>
    <definedName name="gia_tri_3BTN_28" localSheetId="3">#REF!</definedName>
    <definedName name="gia_tri_3BTN_28">#REF!</definedName>
    <definedName name="Gia_VT" localSheetId="11">#REF!</definedName>
    <definedName name="Gia_VT" localSheetId="3">#REF!</definedName>
    <definedName name="Gia_VT">#REF!</definedName>
    <definedName name="Gia_VT_20" localSheetId="11">#REF!</definedName>
    <definedName name="Gia_VT_20" localSheetId="3">#REF!</definedName>
    <definedName name="Gia_VT_20">#REF!</definedName>
    <definedName name="Gia_VT_28" localSheetId="11">#REF!</definedName>
    <definedName name="Gia_VT_28" localSheetId="3">#REF!</definedName>
    <definedName name="Gia_VT_28">#REF!</definedName>
    <definedName name="GIA_XEPANGHIENG_Q" localSheetId="11">#REF!</definedName>
    <definedName name="GIA_XEPANGHIENG_Q" localSheetId="3">#REF!</definedName>
    <definedName name="GIA_XEPANGHIENG_Q">#REF!</definedName>
    <definedName name="GIABAN" localSheetId="11">#REF!</definedName>
    <definedName name="GIABAN" localSheetId="3">#REF!</definedName>
    <definedName name="GIABAN">#REF!</definedName>
    <definedName name="giaca" localSheetId="11">#REF!</definedName>
    <definedName name="giaca" localSheetId="3">#REF!</definedName>
    <definedName name="giaca">#REF!</definedName>
    <definedName name="GiaCaMay" localSheetId="11">#REF!</definedName>
    <definedName name="GiaCaMay" localSheetId="3">#REF!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#REF!</definedName>
    <definedName name="GiacapAvanxoanLVABCXLPE_28" localSheetId="11">#REF!</definedName>
    <definedName name="GiacapAvanxoanLVABCXLPE_28" localSheetId="3">#REF!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#REF!</definedName>
    <definedName name="GiacapbocCuXLPEPVCloaiCEV_28" localSheetId="11">#REF!</definedName>
    <definedName name="GiacapbocCuXLPEPVCloaiCEV_28" localSheetId="3">#REF!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#REF!</definedName>
    <definedName name="giacong_28" localSheetId="11">#REF!</definedName>
    <definedName name="giacong_28" localSheetId="3">#REF!</definedName>
    <definedName name="giacong_28">#REF!</definedName>
    <definedName name="Giacuoc" localSheetId="11">#REF!</definedName>
    <definedName name="Giacuoc" localSheetId="3">#REF!</definedName>
    <definedName name="Giacuoc">#REF!</definedName>
    <definedName name="Giacuoc_20" localSheetId="11">#REF!</definedName>
    <definedName name="Giacuoc_20" localSheetId="3">#REF!</definedName>
    <definedName name="Giacuoc_20">#REF!</definedName>
    <definedName name="Giacuoc_28" localSheetId="11">#REF!</definedName>
    <definedName name="Giacuoc_28" localSheetId="3">#REF!</definedName>
    <definedName name="Giacuoc_28">#REF!</definedName>
    <definedName name="GiadayACbocPVC">"$#REF!.$B$208:$D$222"</definedName>
    <definedName name="GiadayACbocPVC_26" localSheetId="11">#REF!</definedName>
    <definedName name="GiadayACbocPVC_26" localSheetId="3">#REF!</definedName>
    <definedName name="GiadayACbocPVC_26">#REF!</definedName>
    <definedName name="GiadayACbocPVC_28" localSheetId="11">#REF!</definedName>
    <definedName name="GiadayACbocPVC_28" localSheetId="3">#REF!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#REF!</definedName>
    <definedName name="GiadayAS_28" localSheetId="11">#REF!</definedName>
    <definedName name="GiadayAS_28" localSheetId="3">#REF!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#REF!</definedName>
    <definedName name="GiadayAtran_28" localSheetId="11">#REF!</definedName>
    <definedName name="GiadayAtran_28" localSheetId="3">#REF!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#REF!</definedName>
    <definedName name="GiadayAV_28" localSheetId="11">#REF!</definedName>
    <definedName name="GiadayAV_28" localSheetId="3">#REF!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#REF!</definedName>
    <definedName name="GiadayAXLPE1kVlkyhieuAE_28" localSheetId="11">#REF!</definedName>
    <definedName name="GiadayAXLPE1kVlkyhieuAE_28" localSheetId="3">#REF!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#REF!</definedName>
    <definedName name="GiadaycapCEV_28" localSheetId="11">#REF!</definedName>
    <definedName name="GiadaycapCEV_28" localSheetId="3">#REF!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#REF!</definedName>
    <definedName name="GiadaycapCuPVC600V_28" localSheetId="11">#REF!</definedName>
    <definedName name="GiadaycapCuPVC600V_28" localSheetId="3">#REF!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#REF!</definedName>
    <definedName name="GiadayCVV_28" localSheetId="11">#REF!</definedName>
    <definedName name="GiadayCVV_28" localSheetId="3">#REF!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#REF!</definedName>
    <definedName name="GiadayMtran_28" localSheetId="11">#REF!</definedName>
    <definedName name="GiadayMtran_28" localSheetId="3">#REF!</definedName>
    <definedName name="GiadayMtran_28">#REF!</definedName>
    <definedName name="GiadayMtran_3">"$#REF!.$B$258:$D$269"</definedName>
    <definedName name="GiaHaNoiT2_2002_Q" localSheetId="11">#REF!</definedName>
    <definedName name="GiaHaNoiT2_2002_Q" localSheetId="3">#REF!</definedName>
    <definedName name="GiaHaNoiT2_2002_Q">#REF!</definedName>
    <definedName name="GIAMUA" localSheetId="11">#REF!</definedName>
    <definedName name="GIAMUA" localSheetId="3">#REF!</definedName>
    <definedName name="GIAMUA">#REF!</definedName>
    <definedName name="Giasatthep">"$#REF!.$B$193:$D$195"</definedName>
    <definedName name="Giasatthep_26" localSheetId="11">#REF!</definedName>
    <definedName name="Giasatthep_26" localSheetId="3">#REF!</definedName>
    <definedName name="Giasatthep_26">#REF!</definedName>
    <definedName name="Giasatthep_28" localSheetId="11">#REF!</definedName>
    <definedName name="Giasatthep_28" localSheetId="3">#REF!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#REF!</definedName>
    <definedName name="Giavatlieukhac_28" localSheetId="11">#REF!</definedName>
    <definedName name="Giavatlieukhac_28" localSheetId="3">#REF!</definedName>
    <definedName name="Giavatlieukhac_28">#REF!</definedName>
    <definedName name="Giavatlieukhac_3">"$#REF!.$B$69:$D$77"</definedName>
    <definedName name="GIAVL_KHECAC" localSheetId="11">#REF!</definedName>
    <definedName name="GIAVL_KHECAC" localSheetId="3">#REF!</definedName>
    <definedName name="GIAVL_KHECAC">#REF!</definedName>
    <definedName name="GIAVL_TRALY" localSheetId="11">#REF!</definedName>
    <definedName name="GIAVL_TRALY" localSheetId="3">#REF!</definedName>
    <definedName name="GIAVL_TRALY">#REF!</definedName>
    <definedName name="GIAVLIEUTN" localSheetId="11">#REF!</definedName>
    <definedName name="GIAVLIEUTN" localSheetId="3">#REF!</definedName>
    <definedName name="GIAVLIEUTN">#REF!</definedName>
    <definedName name="GIAVLIEUTN_20" localSheetId="11">#REF!</definedName>
    <definedName name="GIAVLIEUTN_20" localSheetId="3">#REF!</definedName>
    <definedName name="GIAVLIEUTN_20">#REF!</definedName>
    <definedName name="GIAVLIEUTN_28" localSheetId="11">#REF!</definedName>
    <definedName name="GIAVLIEUTN_28" localSheetId="3">#REF!</definedName>
    <definedName name="GIAVLIEUTN_28">#REF!</definedName>
    <definedName name="giaVLxhien" localSheetId="11">#REF!</definedName>
    <definedName name="giaVLxhien" localSheetId="3">#REF!</definedName>
    <definedName name="giaVLxhien">#REF!</definedName>
    <definedName name="gica_bq" localSheetId="11">#REF!</definedName>
    <definedName name="gica_bq" localSheetId="3">#REF!</definedName>
    <definedName name="gica_bq">#REF!</definedName>
    <definedName name="gica_bv" localSheetId="11">#REF!</definedName>
    <definedName name="gica_bv" localSheetId="3">#REF!</definedName>
    <definedName name="gica_bv">#REF!</definedName>
    <definedName name="gica_ck" localSheetId="11">#REF!</definedName>
    <definedName name="gica_ck" localSheetId="3">#REF!</definedName>
    <definedName name="gica_ck">#REF!</definedName>
    <definedName name="gica_d1" localSheetId="11">#REF!</definedName>
    <definedName name="gica_d1" localSheetId="3">#REF!</definedName>
    <definedName name="gica_d1">#REF!</definedName>
    <definedName name="gica_d2" localSheetId="11">#REF!</definedName>
    <definedName name="gica_d2" localSheetId="3">#REF!</definedName>
    <definedName name="gica_d2">#REF!</definedName>
    <definedName name="gica_d3" localSheetId="11">#REF!</definedName>
    <definedName name="gica_d3" localSheetId="3">#REF!</definedName>
    <definedName name="gica_d3">#REF!</definedName>
    <definedName name="gica_dl" localSheetId="11">#REF!</definedName>
    <definedName name="gica_dl" localSheetId="3">#REF!</definedName>
    <definedName name="gica_dl">#REF!</definedName>
    <definedName name="gica_kcs" localSheetId="11">#REF!</definedName>
    <definedName name="gica_kcs" localSheetId="3">#REF!</definedName>
    <definedName name="gica_kcs">#REF!</definedName>
    <definedName name="gica_nb" localSheetId="11">#REF!</definedName>
    <definedName name="gica_nb" localSheetId="3">#REF!</definedName>
    <definedName name="gica_nb">#REF!</definedName>
    <definedName name="gica_ngio" localSheetId="11">#REF!</definedName>
    <definedName name="gica_ngio" localSheetId="3">#REF!</definedName>
    <definedName name="gica_ngio">#REF!</definedName>
    <definedName name="gica_nv" localSheetId="11">#REF!</definedName>
    <definedName name="gica_nv" localSheetId="3">#REF!</definedName>
    <definedName name="gica_nv">#REF!</definedName>
    <definedName name="gica_t3" localSheetId="11">#REF!</definedName>
    <definedName name="gica_t3" localSheetId="3">#REF!</definedName>
    <definedName name="gica_t3">#REF!</definedName>
    <definedName name="gica_t4" localSheetId="11">#REF!</definedName>
    <definedName name="gica_t4" localSheetId="3">#REF!</definedName>
    <definedName name="gica_t4">#REF!</definedName>
    <definedName name="gica_t5" localSheetId="11">#REF!</definedName>
    <definedName name="gica_t5" localSheetId="3">#REF!</definedName>
    <definedName name="gica_t5">#REF!</definedName>
    <definedName name="gica_t6" localSheetId="11">#REF!</definedName>
    <definedName name="gica_t6" localSheetId="3">#REF!</definedName>
    <definedName name="gica_t6">#REF!</definedName>
    <definedName name="gica_tc" localSheetId="11">#REF!</definedName>
    <definedName name="gica_tc" localSheetId="3">#REF!</definedName>
    <definedName name="gica_tc">#REF!</definedName>
    <definedName name="gica_tm" localSheetId="11">#REF!</definedName>
    <definedName name="gica_tm" localSheetId="3">#REF!</definedName>
    <definedName name="gica_tm">#REF!</definedName>
    <definedName name="gica_vs" localSheetId="11">#REF!</definedName>
    <definedName name="gica_vs" localSheetId="3">#REF!</definedName>
    <definedName name="gica_vs">#REF!</definedName>
    <definedName name="gica_xh" localSheetId="11">#REF!</definedName>
    <definedName name="gica_xh" localSheetId="3">#REF!</definedName>
    <definedName name="gica_xh">#REF!</definedName>
    <definedName name="GID1_1" localSheetId="11">#REF!</definedName>
    <definedName name="GID1_1" localSheetId="3">#REF!</definedName>
    <definedName name="GID1_1">#REF!</definedName>
    <definedName name="GID1_2" localSheetId="11">#REF!</definedName>
    <definedName name="GID1_2" localSheetId="3">#REF!</definedName>
    <definedName name="GID1_2">#REF!</definedName>
    <definedName name="GID1_20" localSheetId="11">#REF!</definedName>
    <definedName name="GID1_20" localSheetId="3">#REF!</definedName>
    <definedName name="GID1_20">#REF!</definedName>
    <definedName name="GID1_25" localSheetId="11">#REF!</definedName>
    <definedName name="GID1_25" localSheetId="3">#REF!</definedName>
    <definedName name="GID1_25">#REF!</definedName>
    <definedName name="GID1_26" localSheetId="11">#REF!</definedName>
    <definedName name="GID1_26" localSheetId="3">#REF!</definedName>
    <definedName name="GID1_26">#REF!</definedName>
    <definedName name="GID1_28" localSheetId="11">#REF!</definedName>
    <definedName name="GID1_28" localSheetId="3">#REF!</definedName>
    <definedName name="GID1_28">#REF!</definedName>
    <definedName name="GID1_3" localSheetId="11">#REF!</definedName>
    <definedName name="GID1_3" localSheetId="3">#REF!</definedName>
    <definedName name="GID1_3">#REF!</definedName>
    <definedName name="GID1_3_1" localSheetId="11">#REF!</definedName>
    <definedName name="GID1_3_1" localSheetId="3">#REF!</definedName>
    <definedName name="GID1_3_1">#REF!</definedName>
    <definedName name="GID1_3_2" localSheetId="11">#REF!</definedName>
    <definedName name="GID1_3_2" localSheetId="3">#REF!</definedName>
    <definedName name="GID1_3_2">#REF!</definedName>
    <definedName name="GID1_3_20" localSheetId="11">#REF!</definedName>
    <definedName name="GID1_3_20" localSheetId="3">#REF!</definedName>
    <definedName name="GID1_3_20">#REF!</definedName>
    <definedName name="GID1_3_25" localSheetId="11">#REF!</definedName>
    <definedName name="GID1_3_25" localSheetId="3">#REF!</definedName>
    <definedName name="GID1_3_25">#REF!</definedName>
    <definedName name="gielau" localSheetId="11">#REF!</definedName>
    <definedName name="gielau" localSheetId="3">#REF!</definedName>
    <definedName name="gielau">#REF!</definedName>
    <definedName name="gIItc" localSheetId="11">#REF!</definedName>
    <definedName name="gIItc" localSheetId="3">#REF!</definedName>
    <definedName name="gIItc">#REF!</definedName>
    <definedName name="gIItc_20" localSheetId="11">#REF!</definedName>
    <definedName name="gIItc_20" localSheetId="3">#REF!</definedName>
    <definedName name="gIItc_20">#REF!</definedName>
    <definedName name="gIItc_28" localSheetId="11">#REF!</definedName>
    <definedName name="gIItc_28" localSheetId="3">#REF!</definedName>
    <definedName name="gIItc_28">#REF!</definedName>
    <definedName name="gIItt" localSheetId="11">#REF!</definedName>
    <definedName name="gIItt" localSheetId="3">#REF!</definedName>
    <definedName name="gIItt">#REF!</definedName>
    <definedName name="gIItt_20" localSheetId="11">#REF!</definedName>
    <definedName name="gIItt_20" localSheetId="3">#REF!</definedName>
    <definedName name="gIItt_20">#REF!</definedName>
    <definedName name="gIItt_28" localSheetId="11">#REF!</definedName>
    <definedName name="gIItt_28" localSheetId="3">#REF!</definedName>
    <definedName name="gIItt_28">#REF!</definedName>
    <definedName name="gio_bq" localSheetId="11">#REF!</definedName>
    <definedName name="gio_bq" localSheetId="3">#REF!</definedName>
    <definedName name="gio_bq">#REF!</definedName>
    <definedName name="gio_d1" localSheetId="11">#REF!</definedName>
    <definedName name="gio_d1" localSheetId="3">#REF!</definedName>
    <definedName name="gio_d1">#REF!</definedName>
    <definedName name="gio_d2" localSheetId="11">#REF!</definedName>
    <definedName name="gio_d2" localSheetId="3">#REF!</definedName>
    <definedName name="gio_d2">#REF!</definedName>
    <definedName name="gio_d3" localSheetId="11">#REF!</definedName>
    <definedName name="gio_d3" localSheetId="3">#REF!</definedName>
    <definedName name="gio_d3">#REF!</definedName>
    <definedName name="gio_dl" localSheetId="11">#REF!</definedName>
    <definedName name="gio_dl" localSheetId="3">#REF!</definedName>
    <definedName name="gio_dl">#REF!</definedName>
    <definedName name="gio_kcs" localSheetId="11">#REF!</definedName>
    <definedName name="gio_kcs" localSheetId="3">#REF!</definedName>
    <definedName name="gio_kcs">#REF!</definedName>
    <definedName name="gio_ngio" localSheetId="11">#REF!</definedName>
    <definedName name="gio_ngio" localSheetId="3">#REF!</definedName>
    <definedName name="gio_ngio">#REF!</definedName>
    <definedName name="gio_t3" localSheetId="11">#REF!</definedName>
    <definedName name="gio_t3" localSheetId="3">#REF!</definedName>
    <definedName name="gio_t3">#REF!</definedName>
    <definedName name="gio_t4" localSheetId="11">#REF!</definedName>
    <definedName name="gio_t4" localSheetId="3">#REF!</definedName>
    <definedName name="gio_t4">#REF!</definedName>
    <definedName name="gio_t5" localSheetId="11">#REF!</definedName>
    <definedName name="gio_t5" localSheetId="3">#REF!</definedName>
    <definedName name="gio_t5">#REF!</definedName>
    <definedName name="gio_t6" localSheetId="11">#REF!</definedName>
    <definedName name="gio_t6" localSheetId="3">#REF!</definedName>
    <definedName name="gio_t6">#REF!</definedName>
    <definedName name="gio_vs" localSheetId="11">#REF!</definedName>
    <definedName name="gio_vs" localSheetId="3">#REF!</definedName>
    <definedName name="gio_vs">#REF!</definedName>
    <definedName name="gio_xh" localSheetId="11">#REF!</definedName>
    <definedName name="gio_xh" localSheetId="3">#REF!</definedName>
    <definedName name="gio_xh">#REF!</definedName>
    <definedName name="Giocong" localSheetId="11">#REF!</definedName>
    <definedName name="Giocong" localSheetId="3">#REF!</definedName>
    <definedName name="Giocong">#REF!</definedName>
    <definedName name="Giocong_20" localSheetId="11">#REF!</definedName>
    <definedName name="Giocong_20" localSheetId="3">#REF!</definedName>
    <definedName name="Giocong_20">#REF!</definedName>
    <definedName name="Giocong_28" localSheetId="11">#REF!</definedName>
    <definedName name="Giocong_28" localSheetId="3">#REF!</definedName>
    <definedName name="Giocong_28">#REF!</definedName>
    <definedName name="giom" localSheetId="11">#REF!</definedName>
    <definedName name="giom" localSheetId="3">#REF!</definedName>
    <definedName name="giom">#REF!</definedName>
    <definedName name="giom_20" localSheetId="11">#REF!</definedName>
    <definedName name="giom_20" localSheetId="3">#REF!</definedName>
    <definedName name="giom_20">#REF!</definedName>
    <definedName name="giom_28" localSheetId="11">#REF!</definedName>
    <definedName name="giom_28" localSheetId="3">#REF!</definedName>
    <definedName name="giom_28">#REF!</definedName>
    <definedName name="giomoi" localSheetId="11">#REF!</definedName>
    <definedName name="giomoi" localSheetId="3">#REF!</definedName>
    <definedName name="giomoi">#REF!</definedName>
    <definedName name="giomoi_20" localSheetId="11">#REF!</definedName>
    <definedName name="giomoi_20" localSheetId="3">#REF!</definedName>
    <definedName name="giomoi_20">#REF!</definedName>
    <definedName name="giomoi_28" localSheetId="11">#REF!</definedName>
    <definedName name="giomoi_28" localSheetId="3">#REF!</definedName>
    <definedName name="giomoi_28">#REF!</definedName>
    <definedName name="gipa5" localSheetId="11">#REF!</definedName>
    <definedName name="gipa5" localSheetId="3">#REF!</definedName>
    <definedName name="gipa5">#REF!</definedName>
    <definedName name="gipa5_28" localSheetId="11">#REF!</definedName>
    <definedName name="gipa5_28" localSheetId="3">#REF!</definedName>
    <definedName name="gipa5_28">#REF!</definedName>
    <definedName name="gk" localSheetId="11">#REF!</definedName>
    <definedName name="gk" localSheetId="3">#REF!</definedName>
    <definedName name="gk">#REF!</definedName>
    <definedName name="gk_28" localSheetId="11">#REF!</definedName>
    <definedName name="gk_28" localSheetId="3">#REF!</definedName>
    <definedName name="gk_28">#REF!</definedName>
    <definedName name="gkcn" localSheetId="11">#REF!</definedName>
    <definedName name="gkcn" localSheetId="3">#REF!</definedName>
    <definedName name="gkcn">#REF!</definedName>
    <definedName name="gkcn_20" localSheetId="11">#REF!</definedName>
    <definedName name="gkcn_20" localSheetId="3">#REF!</definedName>
    <definedName name="gkcn_20">#REF!</definedName>
    <definedName name="gkcn_28" localSheetId="11">#REF!</definedName>
    <definedName name="gkcn_28" localSheetId="3">#REF!</definedName>
    <definedName name="gkcn_28">#REF!</definedName>
    <definedName name="gkGTGT" localSheetId="11">#REF!</definedName>
    <definedName name="gkGTGT" localSheetId="3">#REF!</definedName>
    <definedName name="gkGTGT">#REF!</definedName>
    <definedName name="gkGTGT_20" localSheetId="11">#REF!</definedName>
    <definedName name="gkGTGT_20" localSheetId="3">#REF!</definedName>
    <definedName name="gkGTGT_20">#REF!</definedName>
    <definedName name="gl3p">"$#REF!.$D$10"</definedName>
    <definedName name="gl3p_26" localSheetId="11">#REF!</definedName>
    <definedName name="gl3p_26" localSheetId="3">#REF!</definedName>
    <definedName name="gl3p_26">#REF!</definedName>
    <definedName name="gl3p_28" localSheetId="11">#REF!</definedName>
    <definedName name="gl3p_28" localSheetId="3">#REF!</definedName>
    <definedName name="gl3p_28">#REF!</definedName>
    <definedName name="gl3p_3">"$#REF!.$D$10"</definedName>
    <definedName name="Glazing" localSheetId="11">#REF!</definedName>
    <definedName name="Glazing" localSheetId="3">#REF!</definedName>
    <definedName name="Glazing">#REF!</definedName>
    <definedName name="Glazing_28" localSheetId="11">#REF!</definedName>
    <definedName name="Glazing_28" localSheetId="3">#REF!</definedName>
    <definedName name="Glazing_28">#REF!</definedName>
    <definedName name="glc" localSheetId="11">#REF!</definedName>
    <definedName name="glc" localSheetId="3">#REF!</definedName>
    <definedName name="glc">#REF!</definedName>
    <definedName name="gld" localSheetId="11">#REF!</definedName>
    <definedName name="gld" localSheetId="3">#REF!</definedName>
    <definedName name="gld">#REF!</definedName>
    <definedName name="gld_20" localSheetId="11">#REF!</definedName>
    <definedName name="gld_20" localSheetId="3">#REF!</definedName>
    <definedName name="gld_20">#REF!</definedName>
    <definedName name="gld_28" localSheetId="11">#REF!</definedName>
    <definedName name="gld_28" localSheetId="3">#REF!</definedName>
    <definedName name="gld_28">#REF!</definedName>
    <definedName name="GLL" localSheetId="11">#REF!</definedName>
    <definedName name="GLL" localSheetId="3">#REF!</definedName>
    <definedName name="GLL">#REF!</definedName>
    <definedName name="GLL_20" localSheetId="11">#REF!</definedName>
    <definedName name="GLL_20" localSheetId="3">#REF!</definedName>
    <definedName name="GLL_20">#REF!</definedName>
    <definedName name="GLL_28" localSheetId="11">#REF!</definedName>
    <definedName name="GLL_28" localSheetId="3">#REF!</definedName>
    <definedName name="GLL_28">#REF!</definedName>
    <definedName name="gllf" localSheetId="11">#REF!</definedName>
    <definedName name="gllf" localSheetId="3">#REF!</definedName>
    <definedName name="gllf">#REF!</definedName>
    <definedName name="glls" localSheetId="11">#REF!</definedName>
    <definedName name="glls" localSheetId="3">#REF!</definedName>
    <definedName name="glls">#REF!</definedName>
    <definedName name="gm" localSheetId="11">#REF!</definedName>
    <definedName name="gm" localSheetId="3">#REF!</definedName>
    <definedName name="gm">#REF!</definedName>
    <definedName name="gm_20" localSheetId="11">#REF!</definedName>
    <definedName name="gm_20" localSheetId="3">#REF!</definedName>
    <definedName name="gm_20">#REF!</definedName>
    <definedName name="gm_28" localSheetId="11">#REF!</definedName>
    <definedName name="gm_28" localSheetId="3">#REF!</definedName>
    <definedName name="gm_28">#REF!</definedName>
    <definedName name="gn" localSheetId="11">#REF!</definedName>
    <definedName name="gn" localSheetId="3">#REF!</definedName>
    <definedName name="gn">#REF!</definedName>
    <definedName name="gn_28" localSheetId="11">#REF!</definedName>
    <definedName name="gn_28" localSheetId="3">#REF!</definedName>
    <definedName name="gn_28">#REF!</definedName>
    <definedName name="gnc" localSheetId="11">#REF!</definedName>
    <definedName name="gnc" localSheetId="3">#REF!</definedName>
    <definedName name="gnc">#REF!</definedName>
    <definedName name="Gnd" localSheetId="11">#REF!</definedName>
    <definedName name="Gnd" localSheetId="3">#REF!</definedName>
    <definedName name="Gnd">#REF!</definedName>
    <definedName name="gnkcn25" localSheetId="11">#REF!</definedName>
    <definedName name="gnkcn25" localSheetId="3">#REF!</definedName>
    <definedName name="gnkcn25">#REF!</definedName>
    <definedName name="gnlc25" localSheetId="11">#REF!</definedName>
    <definedName name="gnlc25" localSheetId="3">#REF!</definedName>
    <definedName name="gnlc25">#REF!</definedName>
    <definedName name="gntt25" localSheetId="11">#REF!</definedName>
    <definedName name="gntt25" localSheetId="3">#REF!</definedName>
    <definedName name="gntt25">#REF!</definedName>
    <definedName name="gnxm25" localSheetId="11">#REF!</definedName>
    <definedName name="gnxm25" localSheetId="3">#REF!</definedName>
    <definedName name="gnxm25">#REF!</definedName>
    <definedName name="Go">NA()</definedName>
    <definedName name="Go_26" localSheetId="11">#REF!</definedName>
    <definedName name="Go_26" localSheetId="3">#REF!</definedName>
    <definedName name="Go_26">#REF!</definedName>
    <definedName name="Go_28" localSheetId="11">#REF!</definedName>
    <definedName name="Go_28" localSheetId="3">#REF!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#REF!</definedName>
    <definedName name="goc_28" localSheetId="11">#REF!</definedName>
    <definedName name="goc_28" localSheetId="0">#REF!</definedName>
    <definedName name="goc_28" localSheetId="3">#REF!</definedName>
    <definedName name="goc_28">#REF!</definedName>
    <definedName name="Goc32x3">"$#REF!.$K$19"</definedName>
    <definedName name="Goc32x3_26" localSheetId="11">#REF!</definedName>
    <definedName name="Goc32x3_26" localSheetId="3">#REF!</definedName>
    <definedName name="Goc32x3_26">#REF!</definedName>
    <definedName name="Goc32x3_28" localSheetId="11">#REF!</definedName>
    <definedName name="Goc32x3_28" localSheetId="3">#REF!</definedName>
    <definedName name="Goc32x3_28">#REF!</definedName>
    <definedName name="Goc32x3_3">"$#REF!.$K$19"</definedName>
    <definedName name="Goc35x3">"$#REF!.$K$15"</definedName>
    <definedName name="Goc35x3_26" localSheetId="11">#REF!</definedName>
    <definedName name="Goc35x3_26" localSheetId="3">#REF!</definedName>
    <definedName name="Goc35x3_26">#REF!</definedName>
    <definedName name="Goc35x3_28" localSheetId="11">#REF!</definedName>
    <definedName name="Goc35x3_28" localSheetId="3">#REF!</definedName>
    <definedName name="Goc35x3_28">#REF!</definedName>
    <definedName name="Goc35x3_3">"$#REF!.$K$15"</definedName>
    <definedName name="Goc40x4">"$#REF!.$K$20"</definedName>
    <definedName name="Goc40x4_26" localSheetId="11">#REF!</definedName>
    <definedName name="Goc40x4_26" localSheetId="3">#REF!</definedName>
    <definedName name="Goc40x4_26">#REF!</definedName>
    <definedName name="Goc40x4_28" localSheetId="11">#REF!</definedName>
    <definedName name="Goc40x4_28" localSheetId="3">#REF!</definedName>
    <definedName name="Goc40x4_28">#REF!</definedName>
    <definedName name="Goc40x4_3">"$#REF!.$K$20"</definedName>
    <definedName name="Goc45x4">"$#REF!.$K$18"</definedName>
    <definedName name="Goc45x4_26" localSheetId="11">#REF!</definedName>
    <definedName name="Goc45x4_26" localSheetId="3">#REF!</definedName>
    <definedName name="Goc45x4_26">#REF!</definedName>
    <definedName name="Goc45x4_28" localSheetId="11">#REF!</definedName>
    <definedName name="Goc45x4_28" localSheetId="3">#REF!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#REF!</definedName>
    <definedName name="Goc50x5_28" localSheetId="11">#REF!</definedName>
    <definedName name="Goc50x5_28" localSheetId="3">#REF!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#REF!</definedName>
    <definedName name="Goc63x6_28" localSheetId="11">#REF!</definedName>
    <definedName name="Goc63x6_28" localSheetId="3">#REF!</definedName>
    <definedName name="Goc63x6_28">#REF!</definedName>
    <definedName name="Goc63x6_3">"$#REF!.$K$17"</definedName>
    <definedName name="Goc75x6">"$#REF!.$K$16"</definedName>
    <definedName name="Goc75x6_26" localSheetId="11">#REF!</definedName>
    <definedName name="Goc75x6_26" localSheetId="3">#REF!</definedName>
    <definedName name="Goc75x6_26">#REF!</definedName>
    <definedName name="Goc75x6_28" localSheetId="11">#REF!</definedName>
    <definedName name="Goc75x6_28" localSheetId="3">#REF!</definedName>
    <definedName name="Goc75x6_28">#REF!</definedName>
    <definedName name="Goc75x6_3">"$#REF!.$K$16"</definedName>
    <definedName name="gochong" localSheetId="11">#REF!</definedName>
    <definedName name="gochong" localSheetId="3">#REF!</definedName>
    <definedName name="gochong">#REF!</definedName>
    <definedName name="gochong_20" localSheetId="11">#REF!</definedName>
    <definedName name="gochong_20" localSheetId="3">#REF!</definedName>
    <definedName name="gochong_20">#REF!</definedName>
    <definedName name="gochongcay" localSheetId="11">#REF!</definedName>
    <definedName name="gochongcay" localSheetId="3">#REF!</definedName>
    <definedName name="gochongcay">#REF!</definedName>
    <definedName name="gochongcay_20" localSheetId="11">#REF!</definedName>
    <definedName name="gochongcay_20" localSheetId="3">#REF!</definedName>
    <definedName name="gochongcay_20">#REF!</definedName>
    <definedName name="gochongcay_28" localSheetId="11">#REF!</definedName>
    <definedName name="gochongcay_28" localSheetId="3">#REF!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#REF!</definedName>
    <definedName name="gon4_28" localSheetId="11">#REF!</definedName>
    <definedName name="gon4_28" localSheetId="0">#REF!</definedName>
    <definedName name="gon4_28" localSheetId="3">#REF!</definedName>
    <definedName name="gon4_28">#REF!</definedName>
    <definedName name="gonep" localSheetId="11">#REF!</definedName>
    <definedName name="gonep" localSheetId="0">#REF!</definedName>
    <definedName name="gonep" localSheetId="3">#REF!</definedName>
    <definedName name="gonep">#REF!</definedName>
    <definedName name="gonep_20" localSheetId="11">#REF!</definedName>
    <definedName name="gonep_20" localSheetId="3">#REF!</definedName>
    <definedName name="gonep_20">#REF!</definedName>
    <definedName name="gonep_28" localSheetId="11">#REF!</definedName>
    <definedName name="gonep_28" localSheetId="3">#REF!</definedName>
    <definedName name="gonep_28">#REF!</definedName>
    <definedName name="govan" localSheetId="11">#REF!</definedName>
    <definedName name="govan" localSheetId="3">#REF!</definedName>
    <definedName name="govan">#REF!</definedName>
    <definedName name="govan_20" localSheetId="11">#REF!</definedName>
    <definedName name="govan_20" localSheetId="3">#REF!</definedName>
    <definedName name="govan_20">#REF!</definedName>
    <definedName name="govan_28" localSheetId="11">#REF!</definedName>
    <definedName name="govan_28" localSheetId="3">#REF!</definedName>
    <definedName name="govan_28">#REF!</definedName>
    <definedName name="GP" localSheetId="11">#REF!</definedName>
    <definedName name="GP" localSheetId="3">#REF!</definedName>
    <definedName name="GP">#REF!</definedName>
    <definedName name="GP_28" localSheetId="11">#REF!</definedName>
    <definedName name="GP_28" localSheetId="3">#REF!</definedName>
    <definedName name="GP_28">#REF!</definedName>
    <definedName name="gps" localSheetId="11">#REF!</definedName>
    <definedName name="gps" localSheetId="3">#REF!</definedName>
    <definedName name="gps">#REF!</definedName>
    <definedName name="gps_28" localSheetId="11">#REF!</definedName>
    <definedName name="gps_28" localSheetId="3">#REF!</definedName>
    <definedName name="gps_28">#REF!</definedName>
    <definedName name="GPT_GROUNDING_PT">NA()</definedName>
    <definedName name="GPT_GROUNDING_PT_26" localSheetId="11">#REF!</definedName>
    <definedName name="GPT_GROUNDING_PT_26" localSheetId="3">#REF!</definedName>
    <definedName name="GPT_GROUNDING_PT_26">#REF!</definedName>
    <definedName name="GPT_GROUNDING_PT_28" localSheetId="11">#REF!</definedName>
    <definedName name="GPT_GROUNDING_PT_28" localSheetId="3">#REF!</definedName>
    <definedName name="GPT_GROUNDING_PT_28">#REF!</definedName>
    <definedName name="GPT_GROUNDING_PT_3">NA()</definedName>
    <definedName name="grB" localSheetId="11">#REF!</definedName>
    <definedName name="grB" localSheetId="3">#REF!</definedName>
    <definedName name="grB">#REF!</definedName>
    <definedName name="grB_20" localSheetId="11">#REF!</definedName>
    <definedName name="grB_20" localSheetId="3">#REF!</definedName>
    <definedName name="grB_20">#REF!</definedName>
    <definedName name="grB_28" localSheetId="11">#REF!</definedName>
    <definedName name="grB_28" localSheetId="3">#REF!</definedName>
    <definedName name="grB_28">#REF!</definedName>
    <definedName name="grC" localSheetId="11">#REF!</definedName>
    <definedName name="grC" localSheetId="3">#REF!</definedName>
    <definedName name="grC">#REF!</definedName>
    <definedName name="grC_20" localSheetId="11">#REF!</definedName>
    <definedName name="grC_20" localSheetId="3">#REF!</definedName>
    <definedName name="grC_20">#REF!</definedName>
    <definedName name="grC_28" localSheetId="11">#REF!</definedName>
    <definedName name="grC_28" localSheetId="3">#REF!</definedName>
    <definedName name="grC_28">#REF!</definedName>
    <definedName name="grD" localSheetId="11">#REF!</definedName>
    <definedName name="grD" localSheetId="3">#REF!</definedName>
    <definedName name="grD">#REF!</definedName>
    <definedName name="grD_20" localSheetId="11">#REF!</definedName>
    <definedName name="grD_20" localSheetId="3">#REF!</definedName>
    <definedName name="grD_20">#REF!</definedName>
    <definedName name="grD_28" localSheetId="11">#REF!</definedName>
    <definedName name="grD_28" localSheetId="3">#REF!</definedName>
    <definedName name="grD_28">#REF!</definedName>
    <definedName name="GRID" localSheetId="11">#REF!</definedName>
    <definedName name="GRID" localSheetId="3">#REF!</definedName>
    <definedName name="GRID">#REF!</definedName>
    <definedName name="GRID_20" localSheetId="11">#REF!</definedName>
    <definedName name="GRID_20" localSheetId="3">#REF!</definedName>
    <definedName name="GRID_20">#REF!</definedName>
    <definedName name="GRID_28" localSheetId="11">#REF!</definedName>
    <definedName name="GRID_28" localSheetId="3">#REF!</definedName>
    <definedName name="GRID_28">#REF!</definedName>
    <definedName name="grst" localSheetId="11">#REF!</definedName>
    <definedName name="grst" localSheetId="3">#REF!</definedName>
    <definedName name="grst">#REF!</definedName>
    <definedName name="grstf" localSheetId="11">#REF!</definedName>
    <definedName name="grstf" localSheetId="3">#REF!</definedName>
    <definedName name="grstf">#REF!</definedName>
    <definedName name="gs" localSheetId="11">#REF!</definedName>
    <definedName name="gs" localSheetId="3">#REF!</definedName>
    <definedName name="gs">#REF!</definedName>
    <definedName name="gs_20" localSheetId="11">#REF!</definedName>
    <definedName name="gs_20" localSheetId="3">#REF!</definedName>
    <definedName name="gs_20">#REF!</definedName>
    <definedName name="gs_28" localSheetId="11">#REF!</definedName>
    <definedName name="gs_28" localSheetId="3">#REF!</definedName>
    <definedName name="gs_28">#REF!</definedName>
    <definedName name="gse" localSheetId="11">#REF!</definedName>
    <definedName name="gse" localSheetId="3">#REF!</definedName>
    <definedName name="gse">#REF!</definedName>
    <definedName name="gse_20" localSheetId="11">#REF!</definedName>
    <definedName name="gse_20" localSheetId="3">#REF!</definedName>
    <definedName name="gse_20">#REF!</definedName>
    <definedName name="gse_28" localSheetId="11">#REF!</definedName>
    <definedName name="gse_28" localSheetId="3">#REF!</definedName>
    <definedName name="gse_28">#REF!</definedName>
    <definedName name="gsktxd" localSheetId="11">#N/A</definedName>
    <definedName name="gsktxd" localSheetId="0">'60 TT342'!gsktxd</definedName>
    <definedName name="gsktxd" localSheetId="3">#N/A</definedName>
    <definedName name="gsktxd">'60 TT342'!gsktxd</definedName>
    <definedName name="gst" localSheetId="11">#REF!</definedName>
    <definedName name="gst" localSheetId="0">#REF!</definedName>
    <definedName name="gst" localSheetId="3">#REF!</definedName>
    <definedName name="gst">#REF!</definedName>
    <definedName name="gst_20" localSheetId="11">#REF!</definedName>
    <definedName name="gst_20" localSheetId="0">#REF!</definedName>
    <definedName name="gst_20" localSheetId="3">#REF!</definedName>
    <definedName name="gst_20">#REF!</definedName>
    <definedName name="gt" localSheetId="11">#REF!</definedName>
    <definedName name="gt" localSheetId="0">#REF!</definedName>
    <definedName name="gt" localSheetId="3">#REF!</definedName>
    <definedName name="gt">#REF!</definedName>
    <definedName name="Gtb" localSheetId="11">#REF!</definedName>
    <definedName name="Gtb" localSheetId="3">#REF!</definedName>
    <definedName name="Gtb">#REF!</definedName>
    <definedName name="Gtb_20" localSheetId="11">#REF!</definedName>
    <definedName name="Gtb_20" localSheetId="3">#REF!</definedName>
    <definedName name="Gtb_20">#REF!</definedName>
    <definedName name="Gtb_28" localSheetId="11">#REF!</definedName>
    <definedName name="Gtb_28" localSheetId="3">#REF!</definedName>
    <definedName name="Gtb_28">#REF!</definedName>
    <definedName name="gtbtt" localSheetId="11">#REF!</definedName>
    <definedName name="gtbtt" localSheetId="3">#REF!</definedName>
    <definedName name="gtbtt">#REF!</definedName>
    <definedName name="gtbtt_20" localSheetId="11">#REF!</definedName>
    <definedName name="gtbtt_20" localSheetId="3">#REF!</definedName>
    <definedName name="gtbtt_20">#REF!</definedName>
    <definedName name="gtbtt_28" localSheetId="11">#REF!</definedName>
    <definedName name="gtbtt_28" localSheetId="3">#REF!</definedName>
    <definedName name="gtbtt_28">#REF!</definedName>
    <definedName name="gtc" localSheetId="11">#REF!</definedName>
    <definedName name="gtc" localSheetId="3">#REF!</definedName>
    <definedName name="gtc">#REF!</definedName>
    <definedName name="gtc_20" localSheetId="11">#REF!</definedName>
    <definedName name="gtc_20" localSheetId="3">#REF!</definedName>
    <definedName name="gtc_20">#REF!</definedName>
    <definedName name="gtc_28" localSheetId="11">#REF!</definedName>
    <definedName name="gtc_28" localSheetId="3">#REF!</definedName>
    <definedName name="gtc_28">#REF!</definedName>
    <definedName name="GTRI" localSheetId="11">#REF!</definedName>
    <definedName name="GTRI" localSheetId="3">#REF!</definedName>
    <definedName name="GTRI">#REF!</definedName>
    <definedName name="GTRI_20" localSheetId="11">#REF!</definedName>
    <definedName name="GTRI_20" localSheetId="3">#REF!</definedName>
    <definedName name="GTRI_20">#REF!</definedName>
    <definedName name="GTRI_28" localSheetId="11">#REF!</definedName>
    <definedName name="GTRI_28" localSheetId="3">#REF!</definedName>
    <definedName name="GTRI_28">#REF!</definedName>
    <definedName name="gtron" localSheetId="11">#REF!</definedName>
    <definedName name="gtron" localSheetId="3">#REF!</definedName>
    <definedName name="gtron">#REF!</definedName>
    <definedName name="gtron_28" localSheetId="11">#REF!</definedName>
    <definedName name="gtron_28" localSheetId="3">#REF!</definedName>
    <definedName name="gtron_28">#REF!</definedName>
    <definedName name="GTTMC" localSheetId="11">#REF!</definedName>
    <definedName name="GTTMC" localSheetId="3">#REF!</definedName>
    <definedName name="GTTMC">#REF!</definedName>
    <definedName name="GTTMC_28" localSheetId="11">#REF!</definedName>
    <definedName name="GTTMC_28" localSheetId="3">#REF!</definedName>
    <definedName name="GTTMC_28">#REF!</definedName>
    <definedName name="GTTMCa" localSheetId="11">#REF!</definedName>
    <definedName name="GTTMCa" localSheetId="3">#REF!</definedName>
    <definedName name="GTTMCa">#REF!</definedName>
    <definedName name="GTTMCa_28" localSheetId="11">#REF!</definedName>
    <definedName name="GTTMCa_28" localSheetId="3">#REF!</definedName>
    <definedName name="GTTMCa_28">#REF!</definedName>
    <definedName name="GTXL" localSheetId="11">#REF!</definedName>
    <definedName name="GTXL" localSheetId="3">#REF!</definedName>
    <definedName name="GTXL">#REF!</definedName>
    <definedName name="GTXL_20" localSheetId="11">#REF!</definedName>
    <definedName name="GTXL_20" localSheetId="3">#REF!</definedName>
    <definedName name="GTXL_20">#REF!</definedName>
    <definedName name="gv" localSheetId="11">#REF!</definedName>
    <definedName name="gv" localSheetId="3">#REF!</definedName>
    <definedName name="gv">#REF!</definedName>
    <definedName name="gv_1" localSheetId="11">#REF!</definedName>
    <definedName name="gv_1" localSheetId="3">#REF!</definedName>
    <definedName name="gv_1">#REF!</definedName>
    <definedName name="gv_2" localSheetId="11">#REF!</definedName>
    <definedName name="gv_2" localSheetId="3">#REF!</definedName>
    <definedName name="gv_2">#REF!</definedName>
    <definedName name="gv_20" localSheetId="11">#REF!</definedName>
    <definedName name="gv_20" localSheetId="3">#REF!</definedName>
    <definedName name="gv_20">#REF!</definedName>
    <definedName name="gv_25" localSheetId="11">#REF!</definedName>
    <definedName name="gv_25" localSheetId="3">#REF!</definedName>
    <definedName name="gv_25">#REF!</definedName>
    <definedName name="gv_28" localSheetId="11">#REF!</definedName>
    <definedName name="gv_28" localSheetId="3">#REF!</definedName>
    <definedName name="gv_28">#REF!</definedName>
    <definedName name="gvan" localSheetId="11">#REF!</definedName>
    <definedName name="gvan" localSheetId="3">#REF!</definedName>
    <definedName name="gvan">#REF!</definedName>
    <definedName name="gvan_20" localSheetId="11">#REF!</definedName>
    <definedName name="gvan_20" localSheetId="3">#REF!</definedName>
    <definedName name="gvan_20">#REF!</definedName>
    <definedName name="gvan_28" localSheetId="11">#REF!</definedName>
    <definedName name="gvan_28" localSheetId="3">#REF!</definedName>
    <definedName name="gvan_28">#REF!</definedName>
    <definedName name="gvk" localSheetId="11">#REF!</definedName>
    <definedName name="gvk" localSheetId="3">#REF!</definedName>
    <definedName name="gvk">#REF!</definedName>
    <definedName name="gvl" localSheetId="11">#REF!</definedName>
    <definedName name="gvl" localSheetId="3">#REF!</definedName>
    <definedName name="gvl">#REF!</definedName>
    <definedName name="GVL_LDT" localSheetId="11">#REF!</definedName>
    <definedName name="GVL_LDT" localSheetId="3">#REF!</definedName>
    <definedName name="GVL_LDT">#REF!</definedName>
    <definedName name="gvt" localSheetId="11">#REF!</definedName>
    <definedName name="gvt" localSheetId="3">#REF!</definedName>
    <definedName name="gvt">#REF!</definedName>
    <definedName name="gwa" localSheetId="11">#REF!</definedName>
    <definedName name="gwa" localSheetId="3">#REF!</definedName>
    <definedName name="gwa">#REF!</definedName>
    <definedName name="gwaf" localSheetId="11">#REF!</definedName>
    <definedName name="gwaf" localSheetId="3">#REF!</definedName>
    <definedName name="gwaf">#REF!</definedName>
    <definedName name="gwas" localSheetId="11">#REF!</definedName>
    <definedName name="gwas" localSheetId="3">#REF!</definedName>
    <definedName name="gwas">#REF!</definedName>
    <definedName name="gwl" localSheetId="11">#REF!</definedName>
    <definedName name="gwl" localSheetId="3">#REF!</definedName>
    <definedName name="gwl">#REF!</definedName>
    <definedName name="gwlf" localSheetId="11">#REF!</definedName>
    <definedName name="gwlf" localSheetId="3">#REF!</definedName>
    <definedName name="gwlf">#REF!</definedName>
    <definedName name="gwls" localSheetId="11">#REF!</definedName>
    <definedName name="gwls" localSheetId="3">#REF!</definedName>
    <definedName name="gwls">#REF!</definedName>
    <definedName name="gws" localSheetId="11">#REF!</definedName>
    <definedName name="gws" localSheetId="3">#REF!</definedName>
    <definedName name="gws">#REF!</definedName>
    <definedName name="gwsf" localSheetId="11">#REF!</definedName>
    <definedName name="gwsf" localSheetId="3">#REF!</definedName>
    <definedName name="gwsf">#REF!</definedName>
    <definedName name="gwss" localSheetId="11">#REF!</definedName>
    <definedName name="gwss" localSheetId="3">#REF!</definedName>
    <definedName name="gwss">#REF!</definedName>
    <definedName name="Gxet" localSheetId="11">#REF!</definedName>
    <definedName name="Gxet" localSheetId="3">#REF!</definedName>
    <definedName name="Gxet">#REF!</definedName>
    <definedName name="Gxet_20" localSheetId="11">#REF!</definedName>
    <definedName name="Gxet_20" localSheetId="3">#REF!</definedName>
    <definedName name="Gxet_20">#REF!</definedName>
    <definedName name="Gxet_28" localSheetId="11">#REF!</definedName>
    <definedName name="Gxet_28" localSheetId="3">#REF!</definedName>
    <definedName name="Gxet_28">#REF!</definedName>
    <definedName name="Gxl" localSheetId="11">#REF!</definedName>
    <definedName name="Gxl" localSheetId="3">#REF!</definedName>
    <definedName name="Gxl">#REF!</definedName>
    <definedName name="Gxl_20" localSheetId="11">#REF!</definedName>
    <definedName name="Gxl_20" localSheetId="3">#REF!</definedName>
    <definedName name="Gxl_20">#REF!</definedName>
    <definedName name="Gxl_28" localSheetId="11">#REF!</definedName>
    <definedName name="Gxl_28" localSheetId="3">#REF!</definedName>
    <definedName name="Gxl_28">#REF!</definedName>
    <definedName name="GXLC" localSheetId="11">#REF!</definedName>
    <definedName name="GXLC" localSheetId="3">#REF!</definedName>
    <definedName name="GXLC">#REF!</definedName>
    <definedName name="gxltt" localSheetId="11">#REF!</definedName>
    <definedName name="gxltt" localSheetId="3">#REF!</definedName>
    <definedName name="gxltt">#REF!</definedName>
    <definedName name="gxltt_20" localSheetId="11">#REF!</definedName>
    <definedName name="gxltt_20" localSheetId="3">#REF!</definedName>
    <definedName name="gxltt_20">#REF!</definedName>
    <definedName name="gxltt_28" localSheetId="11">#REF!</definedName>
    <definedName name="gxltt_28" localSheetId="3">#REF!</definedName>
    <definedName name="gxltt_28">#REF!</definedName>
    <definedName name="gxm" localSheetId="11">#REF!</definedName>
    <definedName name="gxm" localSheetId="3">#REF!</definedName>
    <definedName name="gxm">#REF!</definedName>
    <definedName name="gxm_20" localSheetId="11">#REF!</definedName>
    <definedName name="gxm_20" localSheetId="3">#REF!</definedName>
    <definedName name="gxm_20">#REF!</definedName>
    <definedName name="gxm_28" localSheetId="11">#REF!</definedName>
    <definedName name="gxm_28" localSheetId="3">#REF!</definedName>
    <definedName name="gxm_28">#REF!</definedName>
    <definedName name="GXMAX" localSheetId="11">#REF!</definedName>
    <definedName name="GXMAX" localSheetId="3">#REF!</definedName>
    <definedName name="GXMAX">#REF!</definedName>
    <definedName name="GXMAX_20" localSheetId="11">#REF!</definedName>
    <definedName name="GXMAX_20" localSheetId="3">#REF!</definedName>
    <definedName name="GXMAX_20">#REF!</definedName>
    <definedName name="GXMAX_28" localSheetId="11">#REF!</definedName>
    <definedName name="GXMAX_28" localSheetId="3">#REF!</definedName>
    <definedName name="GXMAX_28">#REF!</definedName>
    <definedName name="GXMIN" localSheetId="11">#REF!</definedName>
    <definedName name="GXMIN" localSheetId="3">#REF!</definedName>
    <definedName name="GXMIN">#REF!</definedName>
    <definedName name="GXMIN_20" localSheetId="11">#REF!</definedName>
    <definedName name="GXMIN_20" localSheetId="3">#REF!</definedName>
    <definedName name="GXMIN_20">#REF!</definedName>
    <definedName name="GXMIN_28" localSheetId="11">#REF!</definedName>
    <definedName name="GXMIN_28" localSheetId="3">#REF!</definedName>
    <definedName name="GXMIN_28">#REF!</definedName>
    <definedName name="GYMAX" localSheetId="11">#REF!</definedName>
    <definedName name="GYMAX" localSheetId="3">#REF!</definedName>
    <definedName name="GYMAX">#REF!</definedName>
    <definedName name="GYMAX_20" localSheetId="11">#REF!</definedName>
    <definedName name="GYMAX_20" localSheetId="3">#REF!</definedName>
    <definedName name="GYMAX_20">#REF!</definedName>
    <definedName name="GYMAX_28" localSheetId="11">#REF!</definedName>
    <definedName name="GYMAX_28" localSheetId="3">#REF!</definedName>
    <definedName name="GYMAX_28">#REF!</definedName>
    <definedName name="GYMIN" localSheetId="11">#REF!</definedName>
    <definedName name="GYMIN" localSheetId="3">#REF!</definedName>
    <definedName name="GYMIN">#REF!</definedName>
    <definedName name="GYMIN_20" localSheetId="11">#REF!</definedName>
    <definedName name="GYMIN_20" localSheetId="3">#REF!</definedName>
    <definedName name="GYMIN_20">#REF!</definedName>
    <definedName name="GYMIN_28" localSheetId="11">#REF!</definedName>
    <definedName name="GYMIN_28" localSheetId="3">#REF!</definedName>
    <definedName name="GYMIN_28">#REF!</definedName>
    <definedName name="h">"$#REF!.$#REF!$#REF!:$#REF!$#REF!"</definedName>
    <definedName name="H." localSheetId="11">#REF!</definedName>
    <definedName name="H." localSheetId="3">#REF!</definedName>
    <definedName name="H.">#REF!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_" localSheetId="11">#REF!</definedName>
    <definedName name="h_" localSheetId="3">#REF!</definedName>
    <definedName name="h_">#REF!</definedName>
    <definedName name="h__" localSheetId="11">#REF!</definedName>
    <definedName name="h__" localSheetId="3">#REF!</definedName>
    <definedName name="h__">#REF!</definedName>
    <definedName name="h___20" localSheetId="11">#REF!</definedName>
    <definedName name="h___20" localSheetId="3">#REF!</definedName>
    <definedName name="h___20">#REF!</definedName>
    <definedName name="h___28" localSheetId="11">#REF!</definedName>
    <definedName name="h___28" localSheetId="3">#REF!</definedName>
    <definedName name="h___28">#REF!</definedName>
    <definedName name="h__20" localSheetId="11">#REF!</definedName>
    <definedName name="h__20" localSheetId="3">#REF!</definedName>
    <definedName name="h__20">#REF!</definedName>
    <definedName name="h__28" localSheetId="11">#REF!</definedName>
    <definedName name="h__28" localSheetId="3">#REF!</definedName>
    <definedName name="h__28">#REF!</definedName>
    <definedName name="h_0" localSheetId="11">#REF!</definedName>
    <definedName name="h_0" localSheetId="3">#REF!</definedName>
    <definedName name="h_0">#REF!</definedName>
    <definedName name="h_0_20" localSheetId="11">#REF!</definedName>
    <definedName name="h_0_20" localSheetId="3">#REF!</definedName>
    <definedName name="h_0_20">#REF!</definedName>
    <definedName name="h_0_28" localSheetId="11">#REF!</definedName>
    <definedName name="h_0_28" localSheetId="3">#REF!</definedName>
    <definedName name="h_0_28">#REF!</definedName>
    <definedName name="H_1" localSheetId="11">#REF!</definedName>
    <definedName name="H_1" localSheetId="3">#REF!</definedName>
    <definedName name="H_1">#REF!</definedName>
    <definedName name="H_1_20" localSheetId="11">#REF!</definedName>
    <definedName name="H_1_20" localSheetId="3">#REF!</definedName>
    <definedName name="H_1_20">#REF!</definedName>
    <definedName name="H_1_28" localSheetId="11">#REF!</definedName>
    <definedName name="H_1_28" localSheetId="3">#REF!</definedName>
    <definedName name="H_1_28">#REF!</definedName>
    <definedName name="H_2" localSheetId="11">#REF!</definedName>
    <definedName name="H_2" localSheetId="3">#REF!</definedName>
    <definedName name="H_2">#REF!</definedName>
    <definedName name="H_2_20" localSheetId="11">#REF!</definedName>
    <definedName name="H_2_20" localSheetId="3">#REF!</definedName>
    <definedName name="H_2_20">#REF!</definedName>
    <definedName name="H_2_28" localSheetId="11">#REF!</definedName>
    <definedName name="H_2_28" localSheetId="3">#REF!</definedName>
    <definedName name="H_2_28">#REF!</definedName>
    <definedName name="h_26" localSheetId="11">#REF!</definedName>
    <definedName name="h_26" localSheetId="3">#REF!</definedName>
    <definedName name="h_26">#REF!</definedName>
    <definedName name="H_3" localSheetId="11">#REF!</definedName>
    <definedName name="H_3" localSheetId="3">#REF!</definedName>
    <definedName name="H_3">#REF!</definedName>
    <definedName name="H_3_20" localSheetId="11">#REF!</definedName>
    <definedName name="H_3_20" localSheetId="3">#REF!</definedName>
    <definedName name="H_3_20">#REF!</definedName>
    <definedName name="H_3_28" localSheetId="11">#REF!</definedName>
    <definedName name="H_3_28" localSheetId="3">#REF!</definedName>
    <definedName name="H_3_28">#REF!</definedName>
    <definedName name="H_30" localSheetId="11">#REF!</definedName>
    <definedName name="H_30" localSheetId="3">#REF!</definedName>
    <definedName name="H_30">#REF!</definedName>
    <definedName name="H_30_20" localSheetId="11">#REF!</definedName>
    <definedName name="H_30_20" localSheetId="3">#REF!</definedName>
    <definedName name="H_30_20">#REF!</definedName>
    <definedName name="H_30_28" localSheetId="11">#REF!</definedName>
    <definedName name="H_30_28" localSheetId="3">#REF!</definedName>
    <definedName name="H_30_28">#REF!</definedName>
    <definedName name="H_8.5B" localSheetId="11">#REF!</definedName>
    <definedName name="H_8.5B" localSheetId="3">#REF!</definedName>
    <definedName name="H_8.5B">#REF!</definedName>
    <definedName name="H_8.5B_20" localSheetId="11">#REF!</definedName>
    <definedName name="H_8.5B_20" localSheetId="3">#REF!</definedName>
    <definedName name="H_8.5B_20">#REF!</definedName>
    <definedName name="H_Class1" localSheetId="11">#REF!</definedName>
    <definedName name="H_Class1" localSheetId="3">#REF!</definedName>
    <definedName name="H_Class1">#REF!</definedName>
    <definedName name="H_Class1_20" localSheetId="11">#REF!</definedName>
    <definedName name="H_Class1_20" localSheetId="3">#REF!</definedName>
    <definedName name="H_Class1_20">#REF!</definedName>
    <definedName name="H_Class1_28" localSheetId="11">#REF!</definedName>
    <definedName name="H_Class1_28" localSheetId="3">#REF!</definedName>
    <definedName name="H_Class1_28">#REF!</definedName>
    <definedName name="H_Class2" localSheetId="11">#REF!</definedName>
    <definedName name="H_Class2" localSheetId="3">#REF!</definedName>
    <definedName name="H_Class2">#REF!</definedName>
    <definedName name="H_Class2_20" localSheetId="11">#REF!</definedName>
    <definedName name="H_Class2_20" localSheetId="3">#REF!</definedName>
    <definedName name="H_Class2_20">#REF!</definedName>
    <definedName name="H_Class2_28" localSheetId="11">#REF!</definedName>
    <definedName name="H_Class2_28" localSheetId="3">#REF!</definedName>
    <definedName name="H_Class2_28">#REF!</definedName>
    <definedName name="H_Class3" localSheetId="11">#REF!</definedName>
    <definedName name="H_Class3" localSheetId="3">#REF!</definedName>
    <definedName name="H_Class3">#REF!</definedName>
    <definedName name="H_Class3_20" localSheetId="11">#REF!</definedName>
    <definedName name="H_Class3_20" localSheetId="3">#REF!</definedName>
    <definedName name="H_Class3_20">#REF!</definedName>
    <definedName name="H_Class3_28" localSheetId="11">#REF!</definedName>
    <definedName name="H_Class3_28" localSheetId="3">#REF!</definedName>
    <definedName name="H_Class3_28">#REF!</definedName>
    <definedName name="H_Class4" localSheetId="11">#REF!</definedName>
    <definedName name="H_Class4" localSheetId="3">#REF!</definedName>
    <definedName name="H_Class4">#REF!</definedName>
    <definedName name="H_Class4_20" localSheetId="11">#REF!</definedName>
    <definedName name="H_Class4_20" localSheetId="3">#REF!</definedName>
    <definedName name="H_Class4_20">#REF!</definedName>
    <definedName name="H_Class4_28" localSheetId="11">#REF!</definedName>
    <definedName name="H_Class4_28" localSheetId="3">#REF!</definedName>
    <definedName name="H_Class4_28">#REF!</definedName>
    <definedName name="H_Class5" localSheetId="11">#REF!</definedName>
    <definedName name="H_Class5" localSheetId="3">#REF!</definedName>
    <definedName name="H_Class5">#REF!</definedName>
    <definedName name="H_Class5_20" localSheetId="11">#REF!</definedName>
    <definedName name="H_Class5_20" localSheetId="3">#REF!</definedName>
    <definedName name="H_Class5_20">#REF!</definedName>
    <definedName name="H_Class5_28" localSheetId="11">#REF!</definedName>
    <definedName name="H_Class5_28" localSheetId="3">#REF!</definedName>
    <definedName name="H_Class5_28">#REF!</definedName>
    <definedName name="h_d" localSheetId="11">#REF!</definedName>
    <definedName name="h_d" localSheetId="3">#REF!</definedName>
    <definedName name="h_d">#REF!</definedName>
    <definedName name="h_d_20" localSheetId="11">#REF!</definedName>
    <definedName name="h_d_20" localSheetId="3">#REF!</definedName>
    <definedName name="h_d_20">#REF!</definedName>
    <definedName name="h_d_28" localSheetId="11">#REF!</definedName>
    <definedName name="h_d_28" localSheetId="3">#REF!</definedName>
    <definedName name="h_d_28">#REF!</definedName>
    <definedName name="h_Gi__trÞ_x_y_l_p_tr_íc_thuÕ___f___g" localSheetId="11">#REF!</definedName>
    <definedName name="h_Gi__trÞ_x_y_l_p_tr_íc_thuÕ___f___g" localSheetId="3">#REF!</definedName>
    <definedName name="h_Gi__trÞ_x_y_l_p_tr_íc_thuÕ___f___g">#REF!</definedName>
    <definedName name="H_ng_mòc_cáng_trÖnh" localSheetId="11">#REF!</definedName>
    <definedName name="H_ng_mòc_cáng_trÖnh" localSheetId="3">#REF!</definedName>
    <definedName name="H_ng_mòc_cáng_trÖnh">#REF!</definedName>
    <definedName name="H_ng_mòc_cáng_trÖnh_20" localSheetId="11">#REF!</definedName>
    <definedName name="H_ng_mòc_cáng_trÖnh_20" localSheetId="3">#REF!</definedName>
    <definedName name="H_ng_mòc_cáng_trÖnh_20">#REF!</definedName>
    <definedName name="H_ng_mòc_cáng_trÖnh_28" localSheetId="11">#REF!</definedName>
    <definedName name="H_ng_mòc_cáng_trÖnh_28" localSheetId="3">#REF!</definedName>
    <definedName name="H_ng_mòc_cáng_trÖnh_28">#REF!</definedName>
    <definedName name="H_THUCHTHH" localSheetId="11">#REF!</definedName>
    <definedName name="H_THUCHTHH" localSheetId="3">#REF!</definedName>
    <definedName name="H_THUCHTHH">#REF!</definedName>
    <definedName name="H_THUCHTHH_20" localSheetId="11">#REF!</definedName>
    <definedName name="H_THUCHTHH_20" localSheetId="3">#REF!</definedName>
    <definedName name="H_THUCHTHH_20">#REF!</definedName>
    <definedName name="H_THUCHTHH_28" localSheetId="11">#REF!</definedName>
    <definedName name="H_THUCHTHH_28" localSheetId="3">#REF!</definedName>
    <definedName name="H_THUCHTHH_28">#REF!</definedName>
    <definedName name="H_THUCTT" localSheetId="11">#REF!</definedName>
    <definedName name="H_THUCTT" localSheetId="3">#REF!</definedName>
    <definedName name="H_THUCTT">#REF!</definedName>
    <definedName name="H_THUCTT_20" localSheetId="11">#REF!</definedName>
    <definedName name="H_THUCTT_20" localSheetId="3">#REF!</definedName>
    <definedName name="H_THUCTT_20">#REF!</definedName>
    <definedName name="H_THUCTT_28" localSheetId="11">#REF!</definedName>
    <definedName name="H_THUCTT_28" localSheetId="3">#REF!</definedName>
    <definedName name="H_THUCTT_28">#REF!</definedName>
    <definedName name="H0.001" localSheetId="11">#REF!</definedName>
    <definedName name="H0.001" localSheetId="3">#REF!</definedName>
    <definedName name="H0.001">#REF!</definedName>
    <definedName name="H0.001_20" localSheetId="11">#REF!</definedName>
    <definedName name="H0.001_20" localSheetId="3">#REF!</definedName>
    <definedName name="H0.001_20">#REF!</definedName>
    <definedName name="H0.001_28" localSheetId="11">#REF!</definedName>
    <definedName name="H0.001_28" localSheetId="3">#REF!</definedName>
    <definedName name="H0.001_28">#REF!</definedName>
    <definedName name="H0.011" localSheetId="11">#REF!</definedName>
    <definedName name="H0.011" localSheetId="3">#REF!</definedName>
    <definedName name="H0.011">#REF!</definedName>
    <definedName name="H0.011_20" localSheetId="11">#REF!</definedName>
    <definedName name="H0.011_20" localSheetId="3">#REF!</definedName>
    <definedName name="H0.011_20">#REF!</definedName>
    <definedName name="H0.011_28" localSheetId="11">#REF!</definedName>
    <definedName name="H0.011_28" localSheetId="3">#REF!</definedName>
    <definedName name="H0.011_28">#REF!</definedName>
    <definedName name="H0.021" localSheetId="11">#REF!</definedName>
    <definedName name="H0.021" localSheetId="3">#REF!</definedName>
    <definedName name="H0.021">#REF!</definedName>
    <definedName name="H0.021_20" localSheetId="11">#REF!</definedName>
    <definedName name="H0.021_20" localSheetId="3">#REF!</definedName>
    <definedName name="H0.021_20">#REF!</definedName>
    <definedName name="H0.021_28" localSheetId="11">#REF!</definedName>
    <definedName name="H0.021_28" localSheetId="3">#REF!</definedName>
    <definedName name="H0.021_28">#REF!</definedName>
    <definedName name="H0.031" localSheetId="11">#REF!</definedName>
    <definedName name="H0.031" localSheetId="3">#REF!</definedName>
    <definedName name="H0.031">#REF!</definedName>
    <definedName name="H0.031_20" localSheetId="11">#REF!</definedName>
    <definedName name="H0.031_20" localSheetId="3">#REF!</definedName>
    <definedName name="H0.031_20">#REF!</definedName>
    <definedName name="H0.031_28" localSheetId="11">#REF!</definedName>
    <definedName name="H0.031_28" localSheetId="3">#REF!</definedName>
    <definedName name="H0.031_28">#REF!</definedName>
    <definedName name="H0.4" localSheetId="11">#REF!</definedName>
    <definedName name="H0.4" localSheetId="3">#REF!</definedName>
    <definedName name="H0.4">#REF!</definedName>
    <definedName name="H0.4_20" localSheetId="11">#REF!</definedName>
    <definedName name="H0.4_20" localSheetId="3">#REF!</definedName>
    <definedName name="H0.4_20">#REF!</definedName>
    <definedName name="H0.4_28" localSheetId="11">#REF!</definedName>
    <definedName name="H0.4_28" localSheetId="3">#REF!</definedName>
    <definedName name="H0.4_28">#REF!</definedName>
    <definedName name="h0.75" localSheetId="11">#REF!</definedName>
    <definedName name="h0.75" localSheetId="3">#REF!</definedName>
    <definedName name="h0.75">#REF!</definedName>
    <definedName name="h0.75_28" localSheetId="11">#REF!</definedName>
    <definedName name="h0.75_28" localSheetId="3">#REF!</definedName>
    <definedName name="h0.75_28">#REF!</definedName>
    <definedName name="h1." localSheetId="11">#REF!</definedName>
    <definedName name="h1." localSheetId="3">#REF!</definedName>
    <definedName name="h1.">#REF!</definedName>
    <definedName name="h1._28" localSheetId="11">#REF!</definedName>
    <definedName name="h1._28" localSheetId="3">#REF!</definedName>
    <definedName name="h1._28">#REF!</definedName>
    <definedName name="h1_" localSheetId="11">#REF!</definedName>
    <definedName name="h1_" localSheetId="3">#REF!</definedName>
    <definedName name="h1_">#REF!</definedName>
    <definedName name="h18x" localSheetId="11">#REF!</definedName>
    <definedName name="h18x" localSheetId="3">#REF!</definedName>
    <definedName name="h18x">#REF!</definedName>
    <definedName name="h18x_20" localSheetId="11">#REF!</definedName>
    <definedName name="h18x_20" localSheetId="3">#REF!</definedName>
    <definedName name="h18x_20">#REF!</definedName>
    <definedName name="h18x_28" localSheetId="11">#REF!</definedName>
    <definedName name="h18x_28" localSheetId="3">#REF!</definedName>
    <definedName name="h18x_28">#REF!</definedName>
    <definedName name="h1h" localSheetId="11">#REF!</definedName>
    <definedName name="h1h" localSheetId="3">#REF!</definedName>
    <definedName name="h1h">#REF!</definedName>
    <definedName name="h1h_20" localSheetId="11">#REF!</definedName>
    <definedName name="h1h_20" localSheetId="3">#REF!</definedName>
    <definedName name="h1h_20">#REF!</definedName>
    <definedName name="h1h_28" localSheetId="11">#REF!</definedName>
    <definedName name="h1h_28" localSheetId="3">#REF!</definedName>
    <definedName name="h1h_28">#REF!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2_" localSheetId="11">#REF!</definedName>
    <definedName name="h2_" localSheetId="3">#REF!</definedName>
    <definedName name="h2_">#REF!</definedName>
    <definedName name="h2h" localSheetId="11">#REF!</definedName>
    <definedName name="h2h" localSheetId="3">#REF!</definedName>
    <definedName name="h2h">#REF!</definedName>
    <definedName name="h2h_20" localSheetId="11">#REF!</definedName>
    <definedName name="h2h_20" localSheetId="3">#REF!</definedName>
    <definedName name="h2h_20">#REF!</definedName>
    <definedName name="h2h_28" localSheetId="11">#REF!</definedName>
    <definedName name="h2h_28" localSheetId="3">#REF!</definedName>
    <definedName name="h2h_28">#REF!</definedName>
    <definedName name="h3." localSheetId="11">#REF!</definedName>
    <definedName name="h3." localSheetId="3">#REF!</definedName>
    <definedName name="h3.">#REF!</definedName>
    <definedName name="h3._28" localSheetId="11">#REF!</definedName>
    <definedName name="h3._28" localSheetId="3">#REF!</definedName>
    <definedName name="h3._28">#REF!</definedName>
    <definedName name="h3_" localSheetId="11">#REF!</definedName>
    <definedName name="h3_" localSheetId="3">#REF!</definedName>
    <definedName name="h3_">#REF!</definedName>
    <definedName name="h30x" localSheetId="11">#REF!</definedName>
    <definedName name="h30x" localSheetId="3">#REF!</definedName>
    <definedName name="h30x">#REF!</definedName>
    <definedName name="h30x_20" localSheetId="11">#REF!</definedName>
    <definedName name="h30x_20" localSheetId="3">#REF!</definedName>
    <definedName name="h30x_20">#REF!</definedName>
    <definedName name="h30x_28" localSheetId="11">#REF!</definedName>
    <definedName name="h30x_28" localSheetId="3">#REF!</definedName>
    <definedName name="h30x_28">#REF!</definedName>
    <definedName name="h3h" localSheetId="11">#REF!</definedName>
    <definedName name="h3h" localSheetId="3">#REF!</definedName>
    <definedName name="h3h">#REF!</definedName>
    <definedName name="h3h_20" localSheetId="11">#REF!</definedName>
    <definedName name="h3h_20" localSheetId="3">#REF!</definedName>
    <definedName name="h3h_20">#REF!</definedName>
    <definedName name="h3h_28" localSheetId="11">#REF!</definedName>
    <definedName name="h3h_28" localSheetId="3">#REF!</definedName>
    <definedName name="h3h_28">#REF!</definedName>
    <definedName name="h4." localSheetId="11">#REF!</definedName>
    <definedName name="h4." localSheetId="3">#REF!</definedName>
    <definedName name="h4.">#REF!</definedName>
    <definedName name="h4._28" localSheetId="11">#REF!</definedName>
    <definedName name="h4._28" localSheetId="3">#REF!</definedName>
    <definedName name="h4._28">#REF!</definedName>
    <definedName name="h4_" localSheetId="11">#REF!</definedName>
    <definedName name="h4_" localSheetId="3">#REF!</definedName>
    <definedName name="h4_">#REF!</definedName>
    <definedName name="h4h" localSheetId="11">#REF!</definedName>
    <definedName name="h4h" localSheetId="3">#REF!</definedName>
    <definedName name="h4h">#REF!</definedName>
    <definedName name="h4h_20" localSheetId="11">#REF!</definedName>
    <definedName name="h4h_20" localSheetId="3">#REF!</definedName>
    <definedName name="h4h_20">#REF!</definedName>
    <definedName name="h4h_28" localSheetId="11">#REF!</definedName>
    <definedName name="h4h_28" localSheetId="3">#REF!</definedName>
    <definedName name="h4h_28">#REF!</definedName>
    <definedName name="h5." localSheetId="11">#REF!</definedName>
    <definedName name="h5." localSheetId="3">#REF!</definedName>
    <definedName name="h5.">#REF!</definedName>
    <definedName name="h5._28" localSheetId="11">#REF!</definedName>
    <definedName name="h5._28" localSheetId="3">#REF!</definedName>
    <definedName name="h5._28">#REF!</definedName>
    <definedName name="h5_" localSheetId="11">#REF!</definedName>
    <definedName name="h5_" localSheetId="3">#REF!</definedName>
    <definedName name="h5_">#REF!</definedName>
    <definedName name="h5h" localSheetId="11">#REF!</definedName>
    <definedName name="h5h" localSheetId="3">#REF!</definedName>
    <definedName name="h5h">#REF!</definedName>
    <definedName name="h5h_20" localSheetId="11">#REF!</definedName>
    <definedName name="h5h_20" localSheetId="3">#REF!</definedName>
    <definedName name="h5h_20">#REF!</definedName>
    <definedName name="h5h_28" localSheetId="11">#REF!</definedName>
    <definedName name="h5h_28" localSheetId="3">#REF!</definedName>
    <definedName name="h5h_28">#REF!</definedName>
    <definedName name="h6." localSheetId="11">#REF!</definedName>
    <definedName name="h6." localSheetId="3">#REF!</definedName>
    <definedName name="h6.">#REF!</definedName>
    <definedName name="h6._28" localSheetId="11">#REF!</definedName>
    <definedName name="h6._28" localSheetId="3">#REF!</definedName>
    <definedName name="h6._28">#REF!</definedName>
    <definedName name="h6_" localSheetId="11">#REF!</definedName>
    <definedName name="h6_" localSheetId="3">#REF!</definedName>
    <definedName name="h6_">#REF!</definedName>
    <definedName name="h6h" localSheetId="11">#REF!</definedName>
    <definedName name="h6h" localSheetId="3">#REF!</definedName>
    <definedName name="h6h">#REF!</definedName>
    <definedName name="h6h_20" localSheetId="11">#REF!</definedName>
    <definedName name="h6h_20" localSheetId="3">#REF!</definedName>
    <definedName name="h6h_20">#REF!</definedName>
    <definedName name="h6h_28" localSheetId="11">#REF!</definedName>
    <definedName name="h6h_28" localSheetId="3">#REF!</definedName>
    <definedName name="h6h_28">#REF!</definedName>
    <definedName name="h7.5" localSheetId="11">#REF!</definedName>
    <definedName name="h7.5" localSheetId="3">#REF!</definedName>
    <definedName name="h7.5">#REF!</definedName>
    <definedName name="h7.5_28" localSheetId="11">#REF!</definedName>
    <definedName name="h7.5_28" localSheetId="3">#REF!</definedName>
    <definedName name="h7.5_28">#REF!</definedName>
    <definedName name="h7_" localSheetId="11">#REF!</definedName>
    <definedName name="h7_" localSheetId="3">#REF!</definedName>
    <definedName name="h7_">#REF!</definedName>
    <definedName name="h7h" localSheetId="11">#REF!</definedName>
    <definedName name="h7h" localSheetId="3">#REF!</definedName>
    <definedName name="h7h">#REF!</definedName>
    <definedName name="h7h_20" localSheetId="11">#REF!</definedName>
    <definedName name="h7h_20" localSheetId="3">#REF!</definedName>
    <definedName name="h7h_20">#REF!</definedName>
    <definedName name="h7h_28" localSheetId="11">#REF!</definedName>
    <definedName name="h7h_28" localSheetId="3">#REF!</definedName>
    <definedName name="h7h_28">#REF!</definedName>
    <definedName name="h8.5" localSheetId="11">#REF!</definedName>
    <definedName name="h8.5" localSheetId="3">#REF!</definedName>
    <definedName name="h8.5">#REF!</definedName>
    <definedName name="h8.5_28" localSheetId="11">#REF!</definedName>
    <definedName name="h8.5_28" localSheetId="3">#REF!</definedName>
    <definedName name="h8.5_28">#REF!</definedName>
    <definedName name="Ha" localSheetId="11">#REF!</definedName>
    <definedName name="Ha" localSheetId="3">#REF!</definedName>
    <definedName name="Ha">#REF!</definedName>
    <definedName name="ha." localSheetId="11">#REF!</definedName>
    <definedName name="ha." localSheetId="3">#REF!</definedName>
    <definedName name="ha.">#REF!</definedName>
    <definedName name="ha._28" localSheetId="11">#REF!</definedName>
    <definedName name="ha._28" localSheetId="3">#REF!</definedName>
    <definedName name="ha._28">#REF!</definedName>
    <definedName name="Ha_20" localSheetId="11">#REF!</definedName>
    <definedName name="Ha_20" localSheetId="3">#REF!</definedName>
    <definedName name="Ha_20">#REF!</definedName>
    <definedName name="hai" localSheetId="11">#REF!</definedName>
    <definedName name="hai" localSheetId="3">#REF!</definedName>
    <definedName name="hai">#REF!</definedName>
    <definedName name="hai_20" localSheetId="11">#REF!</definedName>
    <definedName name="hai_20" localSheetId="3">#REF!</definedName>
    <definedName name="hai_20">#REF!</definedName>
    <definedName name="hai_28" localSheetId="11">#REF!</definedName>
    <definedName name="hai_28" localSheetId="3">#REF!</definedName>
    <definedName name="hai_28">#REF!</definedName>
    <definedName name="Hamyen">NA()</definedName>
    <definedName name="Hamyen_26" localSheetId="11">#REF!</definedName>
    <definedName name="Hamyen_26" localSheetId="3">#REF!</definedName>
    <definedName name="Hamyen_26">#REF!</definedName>
    <definedName name="Hamyen_28" localSheetId="11">#REF!</definedName>
    <definedName name="Hamyen_28" localSheetId="3">#REF!</definedName>
    <definedName name="Hamyen_28">#REF!</definedName>
    <definedName name="Hamyen_3">NA()</definedName>
    <definedName name="han" localSheetId="11">#REF!</definedName>
    <definedName name="han" localSheetId="3">#REF!</definedName>
    <definedName name="han">#REF!</definedName>
    <definedName name="han23_20" localSheetId="11">#REF!</definedName>
    <definedName name="han23_20" localSheetId="3">#REF!</definedName>
    <definedName name="han23_20">#REF!</definedName>
    <definedName name="han23_28" localSheetId="11">#REF!</definedName>
    <definedName name="han23_28" localSheetId="3">#REF!</definedName>
    <definedName name="han23_28">#REF!</definedName>
    <definedName name="han23kw" localSheetId="11">#REF!</definedName>
    <definedName name="han23kw" localSheetId="3">#REF!</definedName>
    <definedName name="han23kw">#REF!</definedName>
    <definedName name="han23kw_20" localSheetId="11">#REF!</definedName>
    <definedName name="han23kw_20" localSheetId="3">#REF!</definedName>
    <definedName name="han23kw_20">#REF!</definedName>
    <definedName name="Hang_muc_khac" localSheetId="11">#REF!</definedName>
    <definedName name="Hang_muc_khac" localSheetId="3">#REF!</definedName>
    <definedName name="Hang_muc_khac">#REF!</definedName>
    <definedName name="Hang_muc_khac_20" localSheetId="11">#REF!</definedName>
    <definedName name="Hang_muc_khac_20" localSheetId="3">#REF!</definedName>
    <definedName name="Hang_muc_khac_20">#REF!</definedName>
    <definedName name="Hang_muc_khac_28" localSheetId="11">#REF!</definedName>
    <definedName name="Hang_muc_khac_28" localSheetId="3">#REF!</definedName>
    <definedName name="Hang_muc_khac_28">#REF!</definedName>
    <definedName name="hangmuc">"$#REF!.$A$1:$G$71"</definedName>
    <definedName name="hangmuc_26" localSheetId="11">#REF!</definedName>
    <definedName name="hangmuc_26" localSheetId="3">#REF!</definedName>
    <definedName name="hangmuc_26">#REF!</definedName>
    <definedName name="hangmuc_28" localSheetId="11">#REF!</definedName>
    <definedName name="hangmuc_28" localSheetId="3">#REF!</definedName>
    <definedName name="hangmuc_28">#REF!</definedName>
    <definedName name="hangmuc_3">"$#REF!.$A$1:$G$71"</definedName>
    <definedName name="hannhua" localSheetId="11">#REF!</definedName>
    <definedName name="hannhua" localSheetId="3">#REF!</definedName>
    <definedName name="hannhua">#REF!</definedName>
    <definedName name="hannhua_20" localSheetId="11">#REF!</definedName>
    <definedName name="hannhua_20" localSheetId="3">#REF!</definedName>
    <definedName name="hannhua_20">#REF!</definedName>
    <definedName name="Hanoi" localSheetId="11">#REF!</definedName>
    <definedName name="Hanoi" localSheetId="3">#REF!</definedName>
    <definedName name="Hanoi">#REF!</definedName>
    <definedName name="hap" localSheetId="11">#REF!</definedName>
    <definedName name="hap" localSheetId="3">#REF!</definedName>
    <definedName name="hap">#REF!</definedName>
    <definedName name="hap_28" localSheetId="11">#REF!</definedName>
    <definedName name="hap_28" localSheetId="3">#REF!</definedName>
    <definedName name="hap_28">#REF!</definedName>
    <definedName name="HapCKVA" localSheetId="11">#REF!</definedName>
    <definedName name="HapCKVA" localSheetId="3">#REF!</definedName>
    <definedName name="HapCKVA">#REF!</definedName>
    <definedName name="HapCKVA_20" localSheetId="11">#REF!</definedName>
    <definedName name="HapCKVA_20" localSheetId="3">#REF!</definedName>
    <definedName name="HapCKVA_20">#REF!</definedName>
    <definedName name="HapCKVA_28" localSheetId="11">#REF!</definedName>
    <definedName name="HapCKVA_28" localSheetId="3">#REF!</definedName>
    <definedName name="HapCKVA_28">#REF!</definedName>
    <definedName name="HapCKvar" localSheetId="11">#REF!</definedName>
    <definedName name="HapCKvar" localSheetId="3">#REF!</definedName>
    <definedName name="HapCKvar">#REF!</definedName>
    <definedName name="HapCKvar_20" localSheetId="11">#REF!</definedName>
    <definedName name="HapCKvar_20" localSheetId="3">#REF!</definedName>
    <definedName name="HapCKvar_20">#REF!</definedName>
    <definedName name="HapCKvar_28" localSheetId="11">#REF!</definedName>
    <definedName name="HapCKvar_28" localSheetId="3">#REF!</definedName>
    <definedName name="HapCKvar_28">#REF!</definedName>
    <definedName name="HapCKW" localSheetId="11">#REF!</definedName>
    <definedName name="HapCKW" localSheetId="3">#REF!</definedName>
    <definedName name="HapCKW">#REF!</definedName>
    <definedName name="HapCKW_20" localSheetId="11">#REF!</definedName>
    <definedName name="HapCKW_20" localSheetId="3">#REF!</definedName>
    <definedName name="HapCKW_20">#REF!</definedName>
    <definedName name="HapCKW_28" localSheetId="11">#REF!</definedName>
    <definedName name="HapCKW_28" localSheetId="3">#REF!</definedName>
    <definedName name="HapCKW_28">#REF!</definedName>
    <definedName name="HapIKVA" localSheetId="11">#REF!</definedName>
    <definedName name="HapIKVA" localSheetId="3">#REF!</definedName>
    <definedName name="HapIKVA">#REF!</definedName>
    <definedName name="HapIKVA_20" localSheetId="11">#REF!</definedName>
    <definedName name="HapIKVA_20" localSheetId="3">#REF!</definedName>
    <definedName name="HapIKVA_20">#REF!</definedName>
    <definedName name="HapIKVA_28" localSheetId="11">#REF!</definedName>
    <definedName name="HapIKVA_28" localSheetId="3">#REF!</definedName>
    <definedName name="HapIKVA_28">#REF!</definedName>
    <definedName name="HapIKvar" localSheetId="11">#REF!</definedName>
    <definedName name="HapIKvar" localSheetId="3">#REF!</definedName>
    <definedName name="HapIKvar">#REF!</definedName>
    <definedName name="HapIKvar_20" localSheetId="11">#REF!</definedName>
    <definedName name="HapIKvar_20" localSheetId="3">#REF!</definedName>
    <definedName name="HapIKvar_20">#REF!</definedName>
    <definedName name="HapIKvar_28" localSheetId="11">#REF!</definedName>
    <definedName name="HapIKvar_28" localSheetId="3">#REF!</definedName>
    <definedName name="HapIKvar_28">#REF!</definedName>
    <definedName name="HapIKW" localSheetId="11">#REF!</definedName>
    <definedName name="HapIKW" localSheetId="3">#REF!</definedName>
    <definedName name="HapIKW">#REF!</definedName>
    <definedName name="HapIKW_20" localSheetId="11">#REF!</definedName>
    <definedName name="HapIKW_20" localSheetId="3">#REF!</definedName>
    <definedName name="HapIKW_20">#REF!</definedName>
    <definedName name="HapIKW_28" localSheetId="11">#REF!</definedName>
    <definedName name="HapIKW_28" localSheetId="3">#REF!</definedName>
    <definedName name="HapIKW_28">#REF!</definedName>
    <definedName name="HapKVA" localSheetId="11">#REF!</definedName>
    <definedName name="HapKVA" localSheetId="3">#REF!</definedName>
    <definedName name="HapKVA">#REF!</definedName>
    <definedName name="HapKVA_20" localSheetId="11">#REF!</definedName>
    <definedName name="HapKVA_20" localSheetId="3">#REF!</definedName>
    <definedName name="HapKVA_20">#REF!</definedName>
    <definedName name="HapKVA_28" localSheetId="11">#REF!</definedName>
    <definedName name="HapKVA_28" localSheetId="3">#REF!</definedName>
    <definedName name="HapKVA_28">#REF!</definedName>
    <definedName name="HapSKVA" localSheetId="11">#REF!</definedName>
    <definedName name="HapSKVA" localSheetId="3">#REF!</definedName>
    <definedName name="HapSKVA">#REF!</definedName>
    <definedName name="HapSKVA_20" localSheetId="11">#REF!</definedName>
    <definedName name="HapSKVA_20" localSheetId="3">#REF!</definedName>
    <definedName name="HapSKVA_20">#REF!</definedName>
    <definedName name="HapSKVA_28" localSheetId="11">#REF!</definedName>
    <definedName name="HapSKVA_28" localSheetId="3">#REF!</definedName>
    <definedName name="HapSKVA_28">#REF!</definedName>
    <definedName name="HarvestingWage" localSheetId="11">#REF!</definedName>
    <definedName name="HarvestingWage" localSheetId="3">#REF!</definedName>
    <definedName name="HarvestingWage">#REF!</definedName>
    <definedName name="HarvestingWage_20" localSheetId="11">#REF!</definedName>
    <definedName name="HarvestingWage_20" localSheetId="3">#REF!</definedName>
    <definedName name="HarvestingWage_20">#REF!</definedName>
    <definedName name="HarvestingWage_28" localSheetId="11">#REF!</definedName>
    <definedName name="HarvestingWage_28" localSheetId="3">#REF!</definedName>
    <definedName name="HarvestingWage_28">#REF!</definedName>
    <definedName name="has" localSheetId="11">#REF!</definedName>
    <definedName name="has" localSheetId="3">#REF!</definedName>
    <definedName name="has">#REF!</definedName>
    <definedName name="has_20" localSheetId="11">#REF!</definedName>
    <definedName name="has_20" localSheetId="3">#REF!</definedName>
    <definedName name="has_20">#REF!</definedName>
    <definedName name="has_28" localSheetId="11">#REF!</definedName>
    <definedName name="has_28" localSheetId="3">#REF!</definedName>
    <definedName name="has_28">#REF!</definedName>
    <definedName name="hau" localSheetId="11">#REF!</definedName>
    <definedName name="hau" localSheetId="3">#REF!</definedName>
    <definedName name="hau">#REF!</definedName>
    <definedName name="hau_20" localSheetId="11">#REF!</definedName>
    <definedName name="hau_20" localSheetId="3">#REF!</definedName>
    <definedName name="hau_20">#REF!</definedName>
    <definedName name="Hb" localSheetId="11">#REF!</definedName>
    <definedName name="Hb" localSheetId="3">#REF!</definedName>
    <definedName name="Hb">#REF!</definedName>
    <definedName name="hb." localSheetId="11">#REF!</definedName>
    <definedName name="hb." localSheetId="3">#REF!</definedName>
    <definedName name="hb.">#REF!</definedName>
    <definedName name="hb._28" localSheetId="11">#REF!</definedName>
    <definedName name="hb._28" localSheetId="3">#REF!</definedName>
    <definedName name="hb._28">#REF!</definedName>
    <definedName name="Hb_20" localSheetId="11">#REF!</definedName>
    <definedName name="Hb_20" localSheetId="3">#REF!</definedName>
    <definedName name="Hb_20">#REF!</definedName>
    <definedName name="hba" localSheetId="11">#REF!</definedName>
    <definedName name="hba" localSheetId="3">#REF!</definedName>
    <definedName name="hba">#REF!</definedName>
    <definedName name="hba_20" localSheetId="11">#REF!</definedName>
    <definedName name="hba_20" localSheetId="3">#REF!</definedName>
    <definedName name="hba_20">#REF!</definedName>
    <definedName name="Hbb" localSheetId="11">#REF!</definedName>
    <definedName name="Hbb" localSheetId="3">#REF!</definedName>
    <definedName name="Hbb">#REF!</definedName>
    <definedName name="Hbb_20" localSheetId="11">#REF!</definedName>
    <definedName name="Hbb_20" localSheetId="3">#REF!</definedName>
    <definedName name="Hbb_20">#REF!</definedName>
    <definedName name="HBC" localSheetId="11">#REF!</definedName>
    <definedName name="HBC" localSheetId="3">#REF!</definedName>
    <definedName name="HBC">#REF!</definedName>
    <definedName name="HBC_20" localSheetId="11">#REF!</definedName>
    <definedName name="HBC_20" localSheetId="3">#REF!</definedName>
    <definedName name="HBC_20">#REF!</definedName>
    <definedName name="HBC_28" localSheetId="11">#REF!</definedName>
    <definedName name="HBC_28" localSheetId="3">#REF!</definedName>
    <definedName name="HBC_28">#REF!</definedName>
    <definedName name="hbd" localSheetId="11">#REF!</definedName>
    <definedName name="hbd" localSheetId="3">#REF!</definedName>
    <definedName name="hbd">#REF!</definedName>
    <definedName name="hbe" localSheetId="11">#REF!</definedName>
    <definedName name="hbe" localSheetId="3">#REF!</definedName>
    <definedName name="hbe">#REF!</definedName>
    <definedName name="HBL" localSheetId="11">#REF!</definedName>
    <definedName name="HBL" localSheetId="3">#REF!</definedName>
    <definedName name="HBL">#REF!</definedName>
    <definedName name="HBL_20" localSheetId="11">#REF!</definedName>
    <definedName name="HBL_20" localSheetId="3">#REF!</definedName>
    <definedName name="HBL_20">#REF!</definedName>
    <definedName name="HBL_28" localSheetId="11">#REF!</definedName>
    <definedName name="HBL_28" localSheetId="3">#REF!</definedName>
    <definedName name="HBL_28">#REF!</definedName>
    <definedName name="hbon" localSheetId="11">#REF!</definedName>
    <definedName name="hbon" localSheetId="3">#REF!</definedName>
    <definedName name="hbon">#REF!</definedName>
    <definedName name="hbon_20" localSheetId="11">#REF!</definedName>
    <definedName name="hbon_20" localSheetId="3">#REF!</definedName>
    <definedName name="hbon_20">#REF!</definedName>
    <definedName name="Hbtt" localSheetId="11">#REF!</definedName>
    <definedName name="Hbtt" localSheetId="3">#REF!</definedName>
    <definedName name="Hbtt">#REF!</definedName>
    <definedName name="Hbtt_20" localSheetId="11">#REF!</definedName>
    <definedName name="Hbtt_20" localSheetId="3">#REF!</definedName>
    <definedName name="Hbtt_20">#REF!</definedName>
    <definedName name="Hc" localSheetId="11">#REF!</definedName>
    <definedName name="Hc" localSheetId="3">#REF!</definedName>
    <definedName name="Hc">#REF!</definedName>
    <definedName name="hc." localSheetId="11">#REF!</definedName>
    <definedName name="hc." localSheetId="3">#REF!</definedName>
    <definedName name="hc.">#REF!</definedName>
    <definedName name="hc._28" localSheetId="11">#REF!</definedName>
    <definedName name="hc._28" localSheetId="3">#REF!</definedName>
    <definedName name="hc._28">#REF!</definedName>
    <definedName name="Hc_20" localSheetId="11">#REF!</definedName>
    <definedName name="Hc_20" localSheetId="3">#REF!</definedName>
    <definedName name="Hc_20">#REF!</definedName>
    <definedName name="hc0.75" localSheetId="11">#REF!</definedName>
    <definedName name="hc0.75" localSheetId="3">#REF!</definedName>
    <definedName name="hc0.75">#REF!</definedName>
    <definedName name="hc0.75_28" localSheetId="11">#REF!</definedName>
    <definedName name="hc0.75_28" localSheetId="3">#REF!</definedName>
    <definedName name="hc0.75_28">#REF!</definedName>
    <definedName name="Hcb" localSheetId="11">#REF!</definedName>
    <definedName name="Hcb" localSheetId="3">#REF!</definedName>
    <definedName name="Hcb">#REF!</definedName>
    <definedName name="Hcb_20" localSheetId="11">#REF!</definedName>
    <definedName name="Hcb_20" localSheetId="3">#REF!</definedName>
    <definedName name="Hcb_20">#REF!</definedName>
    <definedName name="hcg" localSheetId="11">#REF!</definedName>
    <definedName name="hcg" localSheetId="3">#REF!</definedName>
    <definedName name="hcg">#REF!</definedName>
    <definedName name="hcg_28" localSheetId="11">#REF!</definedName>
    <definedName name="hcg_28" localSheetId="3">#REF!</definedName>
    <definedName name="hcg_28">#REF!</definedName>
    <definedName name="Hch" localSheetId="11">#REF!</definedName>
    <definedName name="Hch" localSheetId="3">#REF!</definedName>
    <definedName name="Hch">#REF!</definedName>
    <definedName name="HCM" localSheetId="11">#REF!</definedName>
    <definedName name="HCM" localSheetId="3">#REF!</definedName>
    <definedName name="HCM">#REF!</definedName>
    <definedName name="HCM_20" localSheetId="11">#REF!</definedName>
    <definedName name="HCM_20" localSheetId="3">#REF!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#REF!</definedName>
    <definedName name="HCPH_20" localSheetId="11">#REF!</definedName>
    <definedName name="HCPH_20" localSheetId="3">#REF!</definedName>
    <definedName name="HCPH_20">#REF!</definedName>
    <definedName name="HCPH_28" localSheetId="11">#REF!</definedName>
    <definedName name="HCPH_28" localSheetId="3">#REF!</definedName>
    <definedName name="HCPH_28">#REF!</definedName>
    <definedName name="HCS" localSheetId="11">#REF!</definedName>
    <definedName name="HCS" localSheetId="3">#REF!</definedName>
    <definedName name="HCS">#REF!</definedName>
    <definedName name="HCS_20" localSheetId="11">#REF!</definedName>
    <definedName name="HCS_20" localSheetId="3">#REF!</definedName>
    <definedName name="HCS_20">#REF!</definedName>
    <definedName name="HCS_28" localSheetId="11">#REF!</definedName>
    <definedName name="HCS_28" localSheetId="3">#REF!</definedName>
    <definedName name="HCS_28">#REF!</definedName>
    <definedName name="Hctt" localSheetId="11">#REF!</definedName>
    <definedName name="Hctt" localSheetId="3">#REF!</definedName>
    <definedName name="Hctt">#REF!</definedName>
    <definedName name="Hctt_20" localSheetId="11">#REF!</definedName>
    <definedName name="Hctt_20" localSheetId="3">#REF!</definedName>
    <definedName name="Hctt_20">#REF!</definedName>
    <definedName name="HCU" localSheetId="11">#REF!</definedName>
    <definedName name="HCU" localSheetId="3">#REF!</definedName>
    <definedName name="HCU">#REF!</definedName>
    <definedName name="HCU_20" localSheetId="11">#REF!</definedName>
    <definedName name="HCU_20" localSheetId="3">#REF!</definedName>
    <definedName name="HCU_20">#REF!</definedName>
    <definedName name="HCU_28" localSheetId="11">#REF!</definedName>
    <definedName name="HCU_28" localSheetId="3">#REF!</definedName>
    <definedName name="HCU_28">#REF!</definedName>
    <definedName name="Hd" localSheetId="11">#REF!</definedName>
    <definedName name="Hd" localSheetId="3">#REF!</definedName>
    <definedName name="Hd">#REF!</definedName>
    <definedName name="Hd_20" localSheetId="11">#REF!</definedName>
    <definedName name="Hd_20" localSheetId="3">#REF!</definedName>
    <definedName name="Hd_20">#REF!</definedName>
    <definedName name="Hdb" localSheetId="11">#REF!</definedName>
    <definedName name="Hdb" localSheetId="3">#REF!</definedName>
    <definedName name="Hdb">#REF!</definedName>
    <definedName name="Hdb_20" localSheetId="11">#REF!</definedName>
    <definedName name="Hdb_20" localSheetId="3">#REF!</definedName>
    <definedName name="Hdb_20">#REF!</definedName>
    <definedName name="HDC" localSheetId="11">#REF!</definedName>
    <definedName name="HDC" localSheetId="3">#REF!</definedName>
    <definedName name="HDC">#REF!</definedName>
    <definedName name="HDC_20" localSheetId="11">#REF!</definedName>
    <definedName name="HDC_20" localSheetId="3">#REF!</definedName>
    <definedName name="HDC_20">#REF!</definedName>
    <definedName name="HDC_28" localSheetId="11">#REF!</definedName>
    <definedName name="HDC_28" localSheetId="3">#REF!</definedName>
    <definedName name="HDC_28">#REF!</definedName>
    <definedName name="HDCCT" localSheetId="11">#REF!</definedName>
    <definedName name="HDCCT" localSheetId="3">#REF!</definedName>
    <definedName name="HDCCT">#REF!</definedName>
    <definedName name="HDCD" localSheetId="11">#REF!</definedName>
    <definedName name="HDCD" localSheetId="3">#REF!</definedName>
    <definedName name="HDCD">#REF!</definedName>
    <definedName name="HDGT" localSheetId="11">#REF!</definedName>
    <definedName name="HDGT" localSheetId="3">#REF!</definedName>
    <definedName name="HDGT">#REF!</definedName>
    <definedName name="HDGTN" localSheetId="11">#REF!</definedName>
    <definedName name="HDGTN" localSheetId="3">#REF!</definedName>
    <definedName name="HDGTN">#REF!</definedName>
    <definedName name="Hdinh" localSheetId="11">#REF!</definedName>
    <definedName name="Hdinh" localSheetId="3">#REF!</definedName>
    <definedName name="Hdinh">#REF!</definedName>
    <definedName name="Hdinh_20" localSheetId="11">#REF!</definedName>
    <definedName name="Hdinh_20" localSheetId="3">#REF!</definedName>
    <definedName name="Hdinh_20">#REF!</definedName>
    <definedName name="Hdinh_28" localSheetId="11">#REF!</definedName>
    <definedName name="Hdinh_28" localSheetId="3">#REF!</definedName>
    <definedName name="Hdinh_28">#REF!</definedName>
    <definedName name="Hdk" localSheetId="11">#REF!</definedName>
    <definedName name="Hdk" localSheetId="3">#REF!</definedName>
    <definedName name="Hdk">#REF!</definedName>
    <definedName name="Hdk_20" localSheetId="11">#REF!</definedName>
    <definedName name="Hdk_20" localSheetId="3">#REF!</definedName>
    <definedName name="Hdk_20">#REF!</definedName>
    <definedName name="Hdk_28" localSheetId="11">#REF!</definedName>
    <definedName name="Hdk_28" localSheetId="3">#REF!</definedName>
    <definedName name="Hdk_28">#REF!</definedName>
    <definedName name="Hdt" localSheetId="11">#REF!</definedName>
    <definedName name="Hdt" localSheetId="3">#REF!</definedName>
    <definedName name="Hdt">#REF!</definedName>
    <definedName name="Hdtt" localSheetId="11">#REF!</definedName>
    <definedName name="Hdtt" localSheetId="3">#REF!</definedName>
    <definedName name="Hdtt">#REF!</definedName>
    <definedName name="Hdtt_20" localSheetId="11">#REF!</definedName>
    <definedName name="Hdtt_20" localSheetId="3">#REF!</definedName>
    <definedName name="Hdtt_20">#REF!</definedName>
    <definedName name="HDU" localSheetId="11">#REF!</definedName>
    <definedName name="HDU" localSheetId="3">#REF!</definedName>
    <definedName name="HDU">#REF!</definedName>
    <definedName name="HDU_20" localSheetId="11">#REF!</definedName>
    <definedName name="HDU_20" localSheetId="3">#REF!</definedName>
    <definedName name="HDU_20">#REF!</definedName>
    <definedName name="HDU_28" localSheetId="11">#REF!</definedName>
    <definedName name="HDU_28" localSheetId="3">#REF!</definedName>
    <definedName name="HDU_28">#REF!</definedName>
    <definedName name="He" localSheetId="11">#REF!</definedName>
    <definedName name="He" localSheetId="3">#REF!</definedName>
    <definedName name="He">#REF!</definedName>
    <definedName name="He_so" localSheetId="11">#REF!</definedName>
    <definedName name="He_so" localSheetId="3">#REF!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#REF!</definedName>
    <definedName name="heä_soá_sình_laày_28" localSheetId="11">#REF!</definedName>
    <definedName name="heä_soá_sình_laày_28" localSheetId="3">#REF!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#REF!</definedName>
    <definedName name="HeSo_Nam" localSheetId="11">#REF!</definedName>
    <definedName name="HeSo_Nam" localSheetId="3">#REF!</definedName>
    <definedName name="HeSo_Nam">#REF!</definedName>
    <definedName name="HeSo_Nam_20" localSheetId="11">#REF!</definedName>
    <definedName name="HeSo_Nam_20" localSheetId="3">#REF!</definedName>
    <definedName name="HeSo_Nam_20">#REF!</definedName>
    <definedName name="hesoK" localSheetId="11">#REF!</definedName>
    <definedName name="hesoK" localSheetId="3">#REF!</definedName>
    <definedName name="hesoK">#REF!</definedName>
    <definedName name="Hg" localSheetId="11">#REF!</definedName>
    <definedName name="Hg" localSheetId="3">#REF!</definedName>
    <definedName name="Hg">#REF!</definedName>
    <definedName name="Hg_20" localSheetId="11">#REF!</definedName>
    <definedName name="Hg_20" localSheetId="3">#REF!</definedName>
    <definedName name="Hg_20">#REF!</definedName>
    <definedName name="Hg_28" localSheetId="11">#REF!</definedName>
    <definedName name="Hg_28" localSheetId="3">#REF!</definedName>
    <definedName name="Hg_28">#REF!</definedName>
    <definedName name="HH" localSheetId="11">#REF!</definedName>
    <definedName name="HH" localSheetId="3">#REF!</definedName>
    <definedName name="HH">#REF!</definedName>
    <definedName name="HH_20" localSheetId="11">#REF!</definedName>
    <definedName name="HH_20" localSheetId="3">#REF!</definedName>
    <definedName name="HH_20">#REF!</definedName>
    <definedName name="HH_28" localSheetId="11">#REF!</definedName>
    <definedName name="HH_28" localSheetId="3">#REF!</definedName>
    <definedName name="HH_28">#REF!</definedName>
    <definedName name="HH15HT">NA()</definedName>
    <definedName name="HH15HT_26" localSheetId="11">#REF!</definedName>
    <definedName name="HH15HT_26" localSheetId="3">#REF!</definedName>
    <definedName name="HH15HT_26">#REF!</definedName>
    <definedName name="HH15HT_28" localSheetId="11">#REF!</definedName>
    <definedName name="HH15HT_28" localSheetId="3">#REF!</definedName>
    <definedName name="HH15HT_28">#REF!</definedName>
    <definedName name="HH15HT_3">NA()</definedName>
    <definedName name="HH16HT">NA()</definedName>
    <definedName name="HH16HT_26" localSheetId="11">#REF!</definedName>
    <definedName name="HH16HT_26" localSheetId="3">#REF!</definedName>
    <definedName name="HH16HT_26">#REF!</definedName>
    <definedName name="HH16HT_28" localSheetId="11">#REF!</definedName>
    <definedName name="HH16HT_28" localSheetId="3">#REF!</definedName>
    <definedName name="HH16HT_28">#REF!</definedName>
    <definedName name="HH16HT_3">NA()</definedName>
    <definedName name="HH19HT">NA()</definedName>
    <definedName name="HH19HT_26" localSheetId="11">#REF!</definedName>
    <definedName name="HH19HT_26" localSheetId="3">#REF!</definedName>
    <definedName name="HH19HT_26">#REF!</definedName>
    <definedName name="HH19HT_28" localSheetId="11">#REF!</definedName>
    <definedName name="HH19HT_28" localSheetId="3">#REF!</definedName>
    <definedName name="HH19HT_28">#REF!</definedName>
    <definedName name="HH19HT_3">NA()</definedName>
    <definedName name="HH20HT">NA()</definedName>
    <definedName name="HH20HT_26" localSheetId="11">#REF!</definedName>
    <definedName name="HH20HT_26" localSheetId="3">#REF!</definedName>
    <definedName name="HH20HT_26">#REF!</definedName>
    <definedName name="HH20HT_28" localSheetId="11">#REF!</definedName>
    <definedName name="HH20HT_28" localSheetId="3">#REF!</definedName>
    <definedName name="HH20HT_28">#REF!</definedName>
    <definedName name="HH20HT_3">NA()</definedName>
    <definedName name="hhai" localSheetId="11">#REF!</definedName>
    <definedName name="hhai" localSheetId="3">#REF!</definedName>
    <definedName name="hhai">#REF!</definedName>
    <definedName name="hhai_20" localSheetId="11">#REF!</definedName>
    <definedName name="hhai_20" localSheetId="3">#REF!</definedName>
    <definedName name="hhai_20">#REF!</definedName>
    <definedName name="HHcat" localSheetId="11">#REF!</definedName>
    <definedName name="HHcat" localSheetId="3">#REF!</definedName>
    <definedName name="HHcat">#REF!</definedName>
    <definedName name="hhcv">NA()</definedName>
    <definedName name="hhcv_26" localSheetId="11">#REF!</definedName>
    <definedName name="hhcv_26" localSheetId="3">#REF!</definedName>
    <definedName name="hhcv_26">#REF!</definedName>
    <definedName name="hhcv_28" localSheetId="11">#REF!</definedName>
    <definedName name="hhcv_28" localSheetId="3">#REF!</definedName>
    <definedName name="hhcv_28">#REF!</definedName>
    <definedName name="HHda" localSheetId="11">#REF!</definedName>
    <definedName name="HHda" localSheetId="3">#REF!</definedName>
    <definedName name="HHda">#REF!</definedName>
    <definedName name="hhda4x6">NA()</definedName>
    <definedName name="hhda4x6_26" localSheetId="11">#REF!</definedName>
    <definedName name="hhda4x6_26" localSheetId="3">#REF!</definedName>
    <definedName name="hhda4x6_26">#REF!</definedName>
    <definedName name="hhda4x6_28" localSheetId="11">#REF!</definedName>
    <definedName name="hhda4x6_28" localSheetId="3">#REF!</definedName>
    <definedName name="hhda4x6_28">#REF!</definedName>
    <definedName name="hhhh" localSheetId="11">#REF!</definedName>
    <definedName name="hhhh" localSheetId="3">#REF!</definedName>
    <definedName name="hhhh">#REF!</definedName>
    <definedName name="hhhh_20" localSheetId="11">#REF!</definedName>
    <definedName name="hhhh_20" localSheetId="3">#REF!</definedName>
    <definedName name="hhhh_20">#REF!</definedName>
    <definedName name="hhhh_28" localSheetId="11">#REF!</definedName>
    <definedName name="hhhh_28" localSheetId="3">#REF!</definedName>
    <definedName name="hhhh_28">#REF!</definedName>
    <definedName name="hhhhhhhhhhhh" localSheetId="11">#REF!</definedName>
    <definedName name="hhhhhhhhhhhh" localSheetId="3">#REF!</definedName>
    <definedName name="hhhhhhhhhhhh">#REF!</definedName>
    <definedName name="hhhhhhhhhhhh_28" localSheetId="11">#REF!</definedName>
    <definedName name="hhhhhhhhhhhh_28" localSheetId="3">#REF!</definedName>
    <definedName name="hhhhhhhhhhhh_28">#REF!</definedName>
    <definedName name="HHIC" localSheetId="11">#REF!</definedName>
    <definedName name="HHIC" localSheetId="3">#REF!</definedName>
    <definedName name="HHIC">#REF!</definedName>
    <definedName name="HHIC_20" localSheetId="11">#REF!</definedName>
    <definedName name="HHIC_20" localSheetId="3">#REF!</definedName>
    <definedName name="HHIC_20">#REF!</definedName>
    <definedName name="HHIC_28" localSheetId="11">#REF!</definedName>
    <definedName name="HHIC_28" localSheetId="3">#REF!</definedName>
    <definedName name="HHIC_28">#REF!</definedName>
    <definedName name="hhsc" localSheetId="11">#REF!</definedName>
    <definedName name="hhsc" localSheetId="3">#REF!</definedName>
    <definedName name="hhsc">#REF!</definedName>
    <definedName name="hhsc_28" localSheetId="11">#REF!</definedName>
    <definedName name="hhsc_28" localSheetId="3">#REF!</definedName>
    <definedName name="hhsc_28">#REF!</definedName>
    <definedName name="HHT" localSheetId="11">#REF!</definedName>
    <definedName name="HHT" localSheetId="3">#REF!</definedName>
    <definedName name="HHT">#REF!</definedName>
    <definedName name="HHT_20" localSheetId="11">#REF!</definedName>
    <definedName name="HHT_20" localSheetId="3">#REF!</definedName>
    <definedName name="HHT_20">#REF!</definedName>
    <definedName name="HHT_28" localSheetId="11">#REF!</definedName>
    <definedName name="HHT_28" localSheetId="3">#REF!</definedName>
    <definedName name="HHT_28">#REF!</definedName>
    <definedName name="hhtd" localSheetId="11">#REF!</definedName>
    <definedName name="hhtd" localSheetId="3">#REF!</definedName>
    <definedName name="hhtd">#REF!</definedName>
    <definedName name="hhtd_28" localSheetId="11">#REF!</definedName>
    <definedName name="hhtd_28" localSheetId="3">#REF!</definedName>
    <definedName name="hhtd_28">#REF!</definedName>
    <definedName name="HHTT" localSheetId="11">#REF!</definedName>
    <definedName name="HHTT" localSheetId="3">#REF!</definedName>
    <definedName name="HHTT">#REF!</definedName>
    <definedName name="HHTT_20" localSheetId="11">#REF!</definedName>
    <definedName name="HHTT_20" localSheetId="3">#REF!</definedName>
    <definedName name="HHTT_20">#REF!</definedName>
    <definedName name="HHTT_28" localSheetId="11">#REF!</definedName>
    <definedName name="HHTT_28" localSheetId="3">#REF!</definedName>
    <definedName name="HHTT_28">#REF!</definedName>
    <definedName name="hhxm">NA()</definedName>
    <definedName name="hhxm_26" localSheetId="11">#REF!</definedName>
    <definedName name="hhxm_26" localSheetId="3">#REF!</definedName>
    <definedName name="hhxm_26">#REF!</definedName>
    <definedName name="hhxm_28" localSheetId="11">#REF!</definedName>
    <definedName name="hhxm_28" localSheetId="3">#REF!</definedName>
    <definedName name="hhxm_28">#REF!</definedName>
    <definedName name="hien" localSheetId="11">#REF!</definedName>
    <definedName name="hien" localSheetId="3">#REF!</definedName>
    <definedName name="hien">#REF!</definedName>
    <definedName name="hien_20" localSheetId="11">#REF!</definedName>
    <definedName name="hien_20" localSheetId="3">#REF!</definedName>
    <definedName name="hien_20">#REF!</definedName>
    <definedName name="Hinh_thuc" localSheetId="11">#REF!</definedName>
    <definedName name="Hinh_thuc" localSheetId="3">#REF!</definedName>
    <definedName name="Hinh_thuc">#REF!</definedName>
    <definedName name="Hinh_thuc_20" localSheetId="11">#REF!</definedName>
    <definedName name="Hinh_thuc_20" localSheetId="3">#REF!</definedName>
    <definedName name="Hinh_thuc_20">#REF!</definedName>
    <definedName name="Hinh_thuc_28" localSheetId="11">#REF!</definedName>
    <definedName name="Hinh_thuc_28" localSheetId="3">#REF!</definedName>
    <definedName name="Hinh_thuc_28">#REF!</definedName>
    <definedName name="hj" localSheetId="11">#REF!</definedName>
    <definedName name="hj" localSheetId="3">#REF!</definedName>
    <definedName name="hj">#REF!</definedName>
    <definedName name="HKE" localSheetId="11">#REF!</definedName>
    <definedName name="HKE" localSheetId="3">#REF!</definedName>
    <definedName name="HKE">#REF!</definedName>
    <definedName name="HKE_20" localSheetId="11">#REF!</definedName>
    <definedName name="HKE_20" localSheetId="3">#REF!</definedName>
    <definedName name="HKE_20">#REF!</definedName>
    <definedName name="HKE_28" localSheetId="11">#REF!</definedName>
    <definedName name="HKE_28" localSheetId="3">#REF!</definedName>
    <definedName name="HKE_28">#REF!</definedName>
    <definedName name="HKL" localSheetId="11">#REF!</definedName>
    <definedName name="HKL" localSheetId="3">#REF!</definedName>
    <definedName name="HKL">#REF!</definedName>
    <definedName name="HKL_20" localSheetId="11">#REF!</definedName>
    <definedName name="HKL_20" localSheetId="3">#REF!</definedName>
    <definedName name="HKL_20">#REF!</definedName>
    <definedName name="HKL_28" localSheetId="11">#REF!</definedName>
    <definedName name="HKL_28" localSheetId="3">#REF!</definedName>
    <definedName name="HKL_28">#REF!</definedName>
    <definedName name="HKLHI" localSheetId="11">#REF!</definedName>
    <definedName name="HKLHI" localSheetId="3">#REF!</definedName>
    <definedName name="HKLHI">#REF!</definedName>
    <definedName name="HKLHI_20" localSheetId="11">#REF!</definedName>
    <definedName name="HKLHI_20" localSheetId="3">#REF!</definedName>
    <definedName name="HKLHI_20">#REF!</definedName>
    <definedName name="HKLHI_28" localSheetId="11">#REF!</definedName>
    <definedName name="HKLHI_28" localSheetId="3">#REF!</definedName>
    <definedName name="HKLHI_28">#REF!</definedName>
    <definedName name="HKLL" localSheetId="11">#REF!</definedName>
    <definedName name="HKLL" localSheetId="3">#REF!</definedName>
    <definedName name="HKLL">#REF!</definedName>
    <definedName name="HKLL_20" localSheetId="11">#REF!</definedName>
    <definedName name="HKLL_20" localSheetId="3">#REF!</definedName>
    <definedName name="HKLL_20">#REF!</definedName>
    <definedName name="HKLL_28" localSheetId="11">#REF!</definedName>
    <definedName name="HKLL_28" localSheetId="3">#REF!</definedName>
    <definedName name="HKLL_28">#REF!</definedName>
    <definedName name="HKLLLO" localSheetId="11">#REF!</definedName>
    <definedName name="HKLLLO" localSheetId="3">#REF!</definedName>
    <definedName name="HKLLLO">#REF!</definedName>
    <definedName name="HKLLLO_20" localSheetId="11">#REF!</definedName>
    <definedName name="HKLLLO_20" localSheetId="3">#REF!</definedName>
    <definedName name="HKLLLO_20">#REF!</definedName>
    <definedName name="HKLLLO_28" localSheetId="11">#REF!</definedName>
    <definedName name="HKLLLO_28" localSheetId="3">#REF!</definedName>
    <definedName name="HKLLLO_28">#REF!</definedName>
    <definedName name="HKy2_26" localSheetId="11">#REF!</definedName>
    <definedName name="HKy2_26" localSheetId="3">#REF!</definedName>
    <definedName name="HKy2_26">#REF!</definedName>
    <definedName name="HKy2_28" localSheetId="11">#REF!</definedName>
    <definedName name="HKy2_28" localSheetId="3">#REF!</definedName>
    <definedName name="HKy2_28">#REF!</definedName>
    <definedName name="HKy2_3">NA()</definedName>
    <definedName name="hl" localSheetId="11">#REF!</definedName>
    <definedName name="hl" localSheetId="3">#REF!</definedName>
    <definedName name="hl">#REF!</definedName>
    <definedName name="HLC" localSheetId="11">#REF!</definedName>
    <definedName name="HLC" localSheetId="3">#REF!</definedName>
    <definedName name="HLC">#REF!</definedName>
    <definedName name="HLC_20" localSheetId="11">#REF!</definedName>
    <definedName name="HLC_20" localSheetId="3">#REF!</definedName>
    <definedName name="HLC_20">#REF!</definedName>
    <definedName name="HLC_28" localSheetId="11">#REF!</definedName>
    <definedName name="HLC_28" localSheetId="3">#REF!</definedName>
    <definedName name="HLC_28">#REF!</definedName>
    <definedName name="HLIC" localSheetId="11">#REF!</definedName>
    <definedName name="HLIC" localSheetId="3">#REF!</definedName>
    <definedName name="HLIC">#REF!</definedName>
    <definedName name="HLIC_20" localSheetId="11">#REF!</definedName>
    <definedName name="HLIC_20" localSheetId="3">#REF!</definedName>
    <definedName name="HLIC_20">#REF!</definedName>
    <definedName name="HLIC_28" localSheetId="11">#REF!</definedName>
    <definedName name="HLIC_28" localSheetId="3">#REF!</definedName>
    <definedName name="HLIC_28">#REF!</definedName>
    <definedName name="HLL" localSheetId="11">#REF!</definedName>
    <definedName name="HLL" localSheetId="3">#REF!</definedName>
    <definedName name="HLL">#REF!</definedName>
    <definedName name="HLL_28" localSheetId="11">#REF!</definedName>
    <definedName name="HLL_28" localSheetId="3">#REF!</definedName>
    <definedName name="HLL_28">#REF!</definedName>
    <definedName name="hlp." localSheetId="11">#REF!</definedName>
    <definedName name="hlp." localSheetId="3">#REF!</definedName>
    <definedName name="hlp.">#REF!</definedName>
    <definedName name="hlp._28" localSheetId="11">#REF!</definedName>
    <definedName name="hlp._28" localSheetId="3">#REF!</definedName>
    <definedName name="hlp._28">#REF!</definedName>
    <definedName name="HLU" localSheetId="11">#REF!</definedName>
    <definedName name="HLU" localSheetId="3">#REF!</definedName>
    <definedName name="HLU">#REF!</definedName>
    <definedName name="HLU_20" localSheetId="11">#REF!</definedName>
    <definedName name="HLU_20" localSheetId="3">#REF!</definedName>
    <definedName name="HLU_20">#REF!</definedName>
    <definedName name="HLU_28" localSheetId="11">#REF!</definedName>
    <definedName name="HLU_28" localSheetId="3">#REF!</definedName>
    <definedName name="HLU_28">#REF!</definedName>
    <definedName name="HLW" localSheetId="11">#REF!</definedName>
    <definedName name="HLW" localSheetId="3">#REF!</definedName>
    <definedName name="HLW">#REF!</definedName>
    <definedName name="Hm" localSheetId="11">#REF!</definedName>
    <definedName name="Hm" localSheetId="3">#REF!</definedName>
    <definedName name="Hm">#REF!</definedName>
    <definedName name="HM_1" localSheetId="11">#REF!</definedName>
    <definedName name="HM_1" localSheetId="3">#REF!</definedName>
    <definedName name="HM_1">#REF!</definedName>
    <definedName name="HM_2" localSheetId="11">#REF!</definedName>
    <definedName name="HM_2" localSheetId="3">#REF!</definedName>
    <definedName name="HM_2">#REF!</definedName>
    <definedName name="Hm_20" localSheetId="11">#REF!</definedName>
    <definedName name="Hm_20" localSheetId="3">#REF!</definedName>
    <definedName name="Hm_20">#REF!</definedName>
    <definedName name="Hm_28" localSheetId="11">#REF!</definedName>
    <definedName name="Hm_28" localSheetId="3">#REF!</definedName>
    <definedName name="Hm_28">#REF!</definedName>
    <definedName name="hmong" localSheetId="11">#REF!</definedName>
    <definedName name="hmong" localSheetId="3">#REF!</definedName>
    <definedName name="hmong">#REF!</definedName>
    <definedName name="hmong_28" localSheetId="11">#REF!</definedName>
    <definedName name="hmong_28" localSheetId="3">#REF!</definedName>
    <definedName name="hmong_28">#REF!</definedName>
    <definedName name="hmot" localSheetId="11">#REF!</definedName>
    <definedName name="hmot" localSheetId="3">#REF!</definedName>
    <definedName name="hmot">#REF!</definedName>
    <definedName name="hmot_20" localSheetId="11">#REF!</definedName>
    <definedName name="hmot_20" localSheetId="3">#REF!</definedName>
    <definedName name="hmot_20">#REF!</definedName>
    <definedName name="HN">NA()</definedName>
    <definedName name="HN_26" localSheetId="11">#REF!</definedName>
    <definedName name="HN_26" localSheetId="3">#REF!</definedName>
    <definedName name="HN_26">#REF!</definedName>
    <definedName name="hn_28" localSheetId="11">#REF!</definedName>
    <definedName name="hn_28" localSheetId="3">#REF!</definedName>
    <definedName name="hn_28">#REF!</definedName>
    <definedName name="ho" localSheetId="11">#REF!</definedName>
    <definedName name="ho" localSheetId="3">#REF!</definedName>
    <definedName name="ho">#REF!</definedName>
    <definedName name="ho_28" localSheetId="11">#REF!</definedName>
    <definedName name="ho_28" localSheetId="3">#REF!</definedName>
    <definedName name="ho_28">#REF!</definedName>
    <definedName name="hÖ_sè_vËt_liÖu_ho__b_nh" localSheetId="11">#REF!</definedName>
    <definedName name="hÖ_sè_vËt_liÖu_ho__b_nh" localSheetId="3">#REF!</definedName>
    <definedName name="hÖ_sè_vËt_liÖu_ho__b_nh">#REF!</definedName>
    <definedName name="hÖ_sè_vËt_liÖu_ho__b_nh_20" localSheetId="11">#REF!</definedName>
    <definedName name="hÖ_sè_vËt_liÖu_ho__b_nh_20" localSheetId="3">#REF!</definedName>
    <definedName name="hÖ_sè_vËt_liÖu_ho__b_nh_20">#REF!</definedName>
    <definedName name="hÖ_sè_vËt_liÖu_ho__b_nh_28" localSheetId="11">#REF!</definedName>
    <definedName name="hÖ_sè_vËt_liÖu_ho__b_nh_28" localSheetId="3">#REF!</definedName>
    <definedName name="hÖ_sè_vËt_liÖu_ho__b_nh_28">#REF!</definedName>
    <definedName name="Hoabinh">NA()</definedName>
    <definedName name="Hoabinh_26" localSheetId="11">#REF!</definedName>
    <definedName name="Hoabinh_26" localSheetId="3">#REF!</definedName>
    <definedName name="Hoabinh_26">#REF!</definedName>
    <definedName name="Hoabinh_28" localSheetId="11">#REF!</definedName>
    <definedName name="Hoabinh_28" localSheetId="3">#REF!</definedName>
    <definedName name="Hoabinh_28">#REF!</definedName>
    <definedName name="hoc">55000</definedName>
    <definedName name="HoKY1">NA()</definedName>
    <definedName name="HoKY1_26" localSheetId="11">#REF!</definedName>
    <definedName name="HoKY1_26" localSheetId="3">#REF!</definedName>
    <definedName name="HoKY1_26">#REF!</definedName>
    <definedName name="HoKY1_28" localSheetId="11">#REF!</definedName>
    <definedName name="HoKY1_28" localSheetId="3">#REF!</definedName>
    <definedName name="HoKY1_28">#REF!</definedName>
    <definedName name="HoKy2">NA()</definedName>
    <definedName name="HoKy2_26" localSheetId="11">#REF!</definedName>
    <definedName name="HoKy2_26" localSheetId="3">#REF!</definedName>
    <definedName name="HoKy2_26">#REF!</definedName>
    <definedName name="HoKy2_28" localSheetId="11">#REF!</definedName>
    <definedName name="HoKy2_28" localSheetId="3">#REF!</definedName>
    <definedName name="HoKy2_28">#REF!</definedName>
    <definedName name="hom2_28" localSheetId="11">#REF!</definedName>
    <definedName name="hom2_28" localSheetId="3">#REF!</definedName>
    <definedName name="hom2_28">#REF!</definedName>
    <definedName name="hom4_28" localSheetId="11">#REF!</definedName>
    <definedName name="hom4_28" localSheetId="3">#REF!</definedName>
    <definedName name="hom4_28">#REF!</definedName>
    <definedName name="Home" localSheetId="11">#REF!</definedName>
    <definedName name="Home" localSheetId="3">#REF!</definedName>
    <definedName name="Home">#REF!</definedName>
    <definedName name="HOME_MANP">"$#REF!.$A$3:$AK$47"</definedName>
    <definedName name="HOME_MANP_26" localSheetId="11">#REF!</definedName>
    <definedName name="HOME_MANP_26" localSheetId="3">#REF!</definedName>
    <definedName name="HOME_MANP_26">#REF!</definedName>
    <definedName name="HOME_MANP_28" localSheetId="11">#REF!</definedName>
    <definedName name="HOME_MANP_28" localSheetId="3">#REF!</definedName>
    <definedName name="HOME_MANP_28">#REF!</definedName>
    <definedName name="HOMEOFFICE_COST">"$#REF!.$AO$5:$BG$52"</definedName>
    <definedName name="HOMEOFFICE_COST_26" localSheetId="11">#REF!</definedName>
    <definedName name="HOMEOFFICE_COST_26" localSheetId="3">#REF!</definedName>
    <definedName name="HOMEOFFICE_COST_26">#REF!</definedName>
    <definedName name="HOMEOFFICE_COST_28" localSheetId="11">#REF!</definedName>
    <definedName name="HOMEOFFICE_COST_28" localSheetId="3">#REF!</definedName>
    <definedName name="HOMEOFFICE_COST_28">#REF!</definedName>
    <definedName name="Hong_Quang" localSheetId="11">#REF!</definedName>
    <definedName name="Hong_Quang" localSheetId="3">#REF!</definedName>
    <definedName name="Hong_Quang">#REF!</definedName>
    <definedName name="Hong_Quang_20" localSheetId="11">#REF!</definedName>
    <definedName name="Hong_Quang_20" localSheetId="3">#REF!</definedName>
    <definedName name="Hong_Quang_20">#REF!</definedName>
    <definedName name="Hong_Quang_28" localSheetId="11">#REF!</definedName>
    <definedName name="Hong_Quang_28" localSheetId="3">#REF!</definedName>
    <definedName name="Hong_Quang_28">#REF!</definedName>
    <definedName name="Hopnoicap">"$#REF!.$B$817:$D$840"</definedName>
    <definedName name="Hopnoicap_26" localSheetId="11">#REF!</definedName>
    <definedName name="Hopnoicap_26" localSheetId="3">#REF!</definedName>
    <definedName name="Hopnoicap_26">#REF!</definedName>
    <definedName name="Hopnoicap_28" localSheetId="11">#REF!</definedName>
    <definedName name="Hopnoicap_28" localSheetId="3">#REF!</definedName>
    <definedName name="Hopnoicap_28">#REF!</definedName>
    <definedName name="Hopnoicap_3">"$#REF!.$B$817:$D$840"</definedName>
    <definedName name="Hoten" localSheetId="11">#REF!</definedName>
    <definedName name="Hoten" localSheetId="3">#REF!</definedName>
    <definedName name="Hoten">#REF!</definedName>
    <definedName name="hp" localSheetId="11">#REF!</definedName>
    <definedName name="hp" localSheetId="3">#REF!</definedName>
    <definedName name="hp">#REF!</definedName>
    <definedName name="hp_28" localSheetId="11">#REF!</definedName>
    <definedName name="hp_28" localSheetId="3">#REF!</definedName>
    <definedName name="hp_28">#REF!</definedName>
    <definedName name="hpa" localSheetId="11">#REF!</definedName>
    <definedName name="hpa" localSheetId="3">#REF!</definedName>
    <definedName name="hpa">#REF!</definedName>
    <definedName name="hpa_28" localSheetId="11">#REF!</definedName>
    <definedName name="hpa_28" localSheetId="3">#REF!</definedName>
    <definedName name="hpa_28">#REF!</definedName>
    <definedName name="Hpc" localSheetId="11">#REF!</definedName>
    <definedName name="Hpc" localSheetId="3">#REF!</definedName>
    <definedName name="Hpc">#REF!</definedName>
    <definedName name="Hpc_28" localSheetId="11">#REF!</definedName>
    <definedName name="Hpc_28" localSheetId="3">#REF!</definedName>
    <definedName name="Hpc_28">#REF!</definedName>
    <definedName name="hpier" localSheetId="11">#REF!</definedName>
    <definedName name="hpier" localSheetId="3">#REF!</definedName>
    <definedName name="hpier">#REF!</definedName>
    <definedName name="Hpl" localSheetId="11">#REF!</definedName>
    <definedName name="Hpl" localSheetId="3">#REF!</definedName>
    <definedName name="Hpl">#REF!</definedName>
    <definedName name="hpv" localSheetId="11">#REF!</definedName>
    <definedName name="hpv" localSheetId="3">#REF!</definedName>
    <definedName name="hpv">#REF!</definedName>
    <definedName name="hpv_20" localSheetId="11">#REF!</definedName>
    <definedName name="hpv_20" localSheetId="3">#REF!</definedName>
    <definedName name="hpv_20">#REF!</definedName>
    <definedName name="hpv_28" localSheetId="11">#REF!</definedName>
    <definedName name="hpv_28" localSheetId="3">#REF!</definedName>
    <definedName name="hpv_28">#REF!</definedName>
    <definedName name="HR" localSheetId="11">#REF!</definedName>
    <definedName name="HR" localSheetId="3">#REF!</definedName>
    <definedName name="HR">#REF!</definedName>
    <definedName name="hr_" localSheetId="11">#REF!</definedName>
    <definedName name="hr_" localSheetId="3">#REF!</definedName>
    <definedName name="hr_">#REF!</definedName>
    <definedName name="hr__28" localSheetId="11">#REF!</definedName>
    <definedName name="hr__28" localSheetId="3">#REF!</definedName>
    <definedName name="hr__28">#REF!</definedName>
    <definedName name="HR_20" localSheetId="11">#REF!</definedName>
    <definedName name="HR_20" localSheetId="3">#REF!</definedName>
    <definedName name="HR_20">#REF!</definedName>
    <definedName name="HR_28" localSheetId="11">#REF!</definedName>
    <definedName name="HR_28" localSheetId="3">#REF!</definedName>
    <definedName name="HR_28">#REF!</definedName>
    <definedName name="HRC" localSheetId="11">#REF!</definedName>
    <definedName name="HRC" localSheetId="3">#REF!</definedName>
    <definedName name="HRC">#REF!</definedName>
    <definedName name="HRC_20" localSheetId="11">#REF!</definedName>
    <definedName name="HRC_20" localSheetId="3">#REF!</definedName>
    <definedName name="HRC_20">#REF!</definedName>
    <definedName name="HRC_28" localSheetId="11">#REF!</definedName>
    <definedName name="HRC_28" localSheetId="3">#REF!</definedName>
    <definedName name="HRC_28">#REF!</definedName>
    <definedName name="hs">NA()</definedName>
    <definedName name="hs_26" localSheetId="11">#REF!</definedName>
    <definedName name="hs_26" localSheetId="3">#REF!</definedName>
    <definedName name="hs_26">#REF!</definedName>
    <definedName name="Hs_28" localSheetId="11">#REF!</definedName>
    <definedName name="Hs_28" localSheetId="3">#REF!</definedName>
    <definedName name="Hs_28">#REF!</definedName>
    <definedName name="HS_may" localSheetId="11">#REF!</definedName>
    <definedName name="HS_may" localSheetId="3">#REF!</definedName>
    <definedName name="HS_may">#REF!</definedName>
    <definedName name="HS_may_28" localSheetId="11">#REF!</definedName>
    <definedName name="HS_may_28" localSheetId="3">#REF!</definedName>
    <definedName name="HS_may_28">#REF!</definedName>
    <definedName name="Hsb" localSheetId="11">#REF!</definedName>
    <definedName name="Hsb" localSheetId="3">#REF!</definedName>
    <definedName name="Hsb">#REF!</definedName>
    <definedName name="Hsb_20" localSheetId="11">#REF!</definedName>
    <definedName name="Hsb_20" localSheetId="3">#REF!</definedName>
    <definedName name="Hsb_20">#REF!</definedName>
    <definedName name="hsbn" localSheetId="11">#REF!</definedName>
    <definedName name="hsbn" localSheetId="3">#REF!</definedName>
    <definedName name="hsbn">#REF!</definedName>
    <definedName name="hsbn_28" localSheetId="11">#REF!</definedName>
    <definedName name="hsbn_28" localSheetId="3">#REF!</definedName>
    <definedName name="hsbn_28">#REF!</definedName>
    <definedName name="Hsc" localSheetId="11">#REF!</definedName>
    <definedName name="Hsc" localSheetId="3">#REF!</definedName>
    <definedName name="Hsc">#REF!</definedName>
    <definedName name="Hsc_20" localSheetId="11">#REF!</definedName>
    <definedName name="Hsc_20" localSheetId="3">#REF!</definedName>
    <definedName name="Hsc_20">#REF!</definedName>
    <definedName name="Hsc_28" localSheetId="11">#REF!</definedName>
    <definedName name="Hsc_28" localSheetId="3">#REF!</definedName>
    <definedName name="Hsc_28">#REF!</definedName>
    <definedName name="HSCPC" localSheetId="11">#REF!</definedName>
    <definedName name="HSCPC" localSheetId="3">#REF!</definedName>
    <definedName name="HSCPC">#REF!</definedName>
    <definedName name="HSCT3">0.1</definedName>
    <definedName name="hsd" localSheetId="11">#REF!</definedName>
    <definedName name="hsd" localSheetId="3">#REF!</definedName>
    <definedName name="hsd">#REF!</definedName>
    <definedName name="hsd_20" localSheetId="11">#REF!</definedName>
    <definedName name="hsd_20" localSheetId="3">#REF!</definedName>
    <definedName name="hsd_20">#REF!</definedName>
    <definedName name="hsd_28" localSheetId="11">#REF!</definedName>
    <definedName name="hsd_28" localSheetId="3">#REF!</definedName>
    <definedName name="hsd_28">#REF!</definedName>
    <definedName name="hsdc" localSheetId="11">#REF!</definedName>
    <definedName name="hsdc" localSheetId="3">#REF!</definedName>
    <definedName name="hsdc">#REF!</definedName>
    <definedName name="hsdc_20" localSheetId="11">#REF!</definedName>
    <definedName name="hsdc_20" localSheetId="3">#REF!</definedName>
    <definedName name="hsdc_20">#REF!</definedName>
    <definedName name="hsdc_28" localSheetId="11">#REF!</definedName>
    <definedName name="hsdc_28" localSheetId="3">#REF!</definedName>
    <definedName name="hsdc_28">#REF!</definedName>
    <definedName name="hsdc1">"$#REF!.$J$3"</definedName>
    <definedName name="hsdc1_26" localSheetId="11">#REF!</definedName>
    <definedName name="hsdc1_26" localSheetId="3">#REF!</definedName>
    <definedName name="hsdc1_26">#REF!</definedName>
    <definedName name="hsdc1_28" localSheetId="11">#REF!</definedName>
    <definedName name="hsdc1_28" localSheetId="3">#REF!</definedName>
    <definedName name="hsdc1_28">#REF!</definedName>
    <definedName name="hsdc1_3">"$#REF!.$J$3"</definedName>
    <definedName name="HSDD">NA()</definedName>
    <definedName name="HSDD_26" localSheetId="11">#REF!</definedName>
    <definedName name="HSDD_26" localSheetId="3">#REF!</definedName>
    <definedName name="HSDD_26">#REF!</definedName>
    <definedName name="HSDD_28" localSheetId="11">#REF!</definedName>
    <definedName name="HSDD_28" localSheetId="3">#REF!</definedName>
    <definedName name="HSDD_28">#REF!</definedName>
    <definedName name="HSDN">2.5</definedName>
    <definedName name="hsdt" localSheetId="11">#REF!</definedName>
    <definedName name="hsdt" localSheetId="3">#REF!</definedName>
    <definedName name="hsdt">#REF!</definedName>
    <definedName name="hsdt_28" localSheetId="11">#REF!</definedName>
    <definedName name="hsdt_28" localSheetId="3">#REF!</definedName>
    <definedName name="hsdt_28">#REF!</definedName>
    <definedName name="hSF" localSheetId="11">#REF!</definedName>
    <definedName name="hSF" localSheetId="3">#REF!</definedName>
    <definedName name="hSF">#REF!</definedName>
    <definedName name="hSF_28" localSheetId="11">#REF!</definedName>
    <definedName name="hSF_28" localSheetId="3">#REF!</definedName>
    <definedName name="hSF_28">#REF!</definedName>
    <definedName name="HSGG" localSheetId="11">#REF!</definedName>
    <definedName name="HSGG" localSheetId="3">#REF!</definedName>
    <definedName name="HSGG">#REF!</definedName>
    <definedName name="HSGG_20" localSheetId="11">#REF!</definedName>
    <definedName name="HSGG_20" localSheetId="3">#REF!</definedName>
    <definedName name="HSGG_20">#REF!</definedName>
    <definedName name="HSGG_28" localSheetId="11">#REF!</definedName>
    <definedName name="HSGG_28" localSheetId="3">#REF!</definedName>
    <definedName name="HSGG_28">#REF!</definedName>
    <definedName name="HSHH">"$#REF!.$B$33"</definedName>
    <definedName name="HSHH_26" localSheetId="11">#REF!</definedName>
    <definedName name="HSHH_26" localSheetId="3">#REF!</definedName>
    <definedName name="HSHH_26">#REF!</definedName>
    <definedName name="HSHH_28" localSheetId="11">#REF!</definedName>
    <definedName name="HSHH_28" localSheetId="3">#REF!</definedName>
    <definedName name="HSHH_28">#REF!</definedName>
    <definedName name="HSHH_3">"$#REF!.$B$33"</definedName>
    <definedName name="HSHHUT">"$#REF!.$B$33"</definedName>
    <definedName name="HSHHUT_26" localSheetId="11">#REF!</definedName>
    <definedName name="HSHHUT_26" localSheetId="3">#REF!</definedName>
    <definedName name="HSHHUT_26">#REF!</definedName>
    <definedName name="HSHHUT_28" localSheetId="11">#REF!</definedName>
    <definedName name="HSHHUT_28" localSheetId="3">#REF!</definedName>
    <definedName name="HSHHUT_28">#REF!</definedName>
    <definedName name="HSHHUT_3">"$#REF!.$B$33"</definedName>
    <definedName name="hsk" localSheetId="11">#REF!</definedName>
    <definedName name="hsk" localSheetId="3">#REF!</definedName>
    <definedName name="hsk">#REF!</definedName>
    <definedName name="hsk_20" localSheetId="11">#REF!</definedName>
    <definedName name="hsk_20" localSheetId="3">#REF!</definedName>
    <definedName name="hsk_20">#REF!</definedName>
    <definedName name="hsk_28" localSheetId="11">#REF!</definedName>
    <definedName name="hsk_28" localSheetId="3">#REF!</definedName>
    <definedName name="hsk_28">#REF!</definedName>
    <definedName name="HSKD" localSheetId="11">#REF!</definedName>
    <definedName name="HSKD" localSheetId="3">#REF!</definedName>
    <definedName name="HSKD">#REF!</definedName>
    <definedName name="HSKK" localSheetId="11">#REF!</definedName>
    <definedName name="HSKK" localSheetId="3">#REF!</definedName>
    <definedName name="HSKK">#REF!</definedName>
    <definedName name="hskk1" localSheetId="11">#REF!</definedName>
    <definedName name="hskk1" localSheetId="3">#REF!</definedName>
    <definedName name="hskk1">#REF!</definedName>
    <definedName name="hskk1_1" localSheetId="11">#REF!</definedName>
    <definedName name="hskk1_1" localSheetId="3">#REF!</definedName>
    <definedName name="hskk1_1">#REF!</definedName>
    <definedName name="hskk1_2" localSheetId="11">#REF!</definedName>
    <definedName name="hskk1_2" localSheetId="3">#REF!</definedName>
    <definedName name="hskk1_2">#REF!</definedName>
    <definedName name="hskk1_20" localSheetId="11">#REF!</definedName>
    <definedName name="hskk1_20" localSheetId="3">#REF!</definedName>
    <definedName name="hskk1_20">#REF!</definedName>
    <definedName name="hskk1_25" localSheetId="11">#REF!</definedName>
    <definedName name="hskk1_25" localSheetId="3">#REF!</definedName>
    <definedName name="hskk1_25">#REF!</definedName>
    <definedName name="hskk1_26" localSheetId="11">#REF!</definedName>
    <definedName name="hskk1_26" localSheetId="3">#REF!</definedName>
    <definedName name="hskk1_26">#REF!</definedName>
    <definedName name="hskk1_28" localSheetId="11">#REF!</definedName>
    <definedName name="hskk1_28" localSheetId="3">#REF!</definedName>
    <definedName name="hskk1_28">#REF!</definedName>
    <definedName name="hskk1_3" localSheetId="11">#REF!</definedName>
    <definedName name="hskk1_3" localSheetId="3">#REF!</definedName>
    <definedName name="hskk1_3">#REF!</definedName>
    <definedName name="hskk1_3_1" localSheetId="11">#REF!</definedName>
    <definedName name="hskk1_3_1" localSheetId="3">#REF!</definedName>
    <definedName name="hskk1_3_1">#REF!</definedName>
    <definedName name="hskk1_3_2" localSheetId="11">#REF!</definedName>
    <definedName name="hskk1_3_2" localSheetId="3">#REF!</definedName>
    <definedName name="hskk1_3_2">#REF!</definedName>
    <definedName name="hskk1_3_20" localSheetId="11">#REF!</definedName>
    <definedName name="hskk1_3_20" localSheetId="3">#REF!</definedName>
    <definedName name="hskk1_3_20">#REF!</definedName>
    <definedName name="hskk1_3_25" localSheetId="11">#REF!</definedName>
    <definedName name="hskk1_3_25" localSheetId="3">#REF!</definedName>
    <definedName name="hskk1_3_25">#REF!</definedName>
    <definedName name="HSKK35" localSheetId="11">#REF!</definedName>
    <definedName name="HSKK35" localSheetId="3">#REF!</definedName>
    <definedName name="HSKK35">#REF!</definedName>
    <definedName name="HSKK35_20" localSheetId="11">#REF!</definedName>
    <definedName name="HSKK35_20" localSheetId="3">#REF!</definedName>
    <definedName name="HSKK35_20">#REF!</definedName>
    <definedName name="HSKK35_28" localSheetId="11">#REF!</definedName>
    <definedName name="HSKK35_28" localSheetId="3">#REF!</definedName>
    <definedName name="HSKK35_28">#REF!</definedName>
    <definedName name="HSlan" localSheetId="11">#REF!</definedName>
    <definedName name="HSlan" localSheetId="3">#REF!</definedName>
    <definedName name="HSlan">#REF!</definedName>
    <definedName name="HSlan_20" localSheetId="11">#REF!</definedName>
    <definedName name="HSlan_20" localSheetId="3">#REF!</definedName>
    <definedName name="HSlan_20">#REF!</definedName>
    <definedName name="HSlan_28" localSheetId="11">#REF!</definedName>
    <definedName name="HSlan_28" localSheetId="3">#REF!</definedName>
    <definedName name="HSlan_28">#REF!</definedName>
    <definedName name="HSlanxe" localSheetId="11">#REF!</definedName>
    <definedName name="HSlanxe" localSheetId="3">#REF!</definedName>
    <definedName name="HSlanxe">#REF!</definedName>
    <definedName name="HSLN" localSheetId="11">#REF!</definedName>
    <definedName name="HSLN" localSheetId="3">#REF!</definedName>
    <definedName name="HSLN">#REF!</definedName>
    <definedName name="hslx" localSheetId="11">#REF!</definedName>
    <definedName name="hslx" localSheetId="3">#REF!</definedName>
    <definedName name="hslx">#REF!</definedName>
    <definedName name="hslx_20" localSheetId="11">#REF!</definedName>
    <definedName name="hslx_20" localSheetId="3">#REF!</definedName>
    <definedName name="hslx_20">#REF!</definedName>
    <definedName name="HSLXH">1.7</definedName>
    <definedName name="HSLXP" localSheetId="11">#REF!</definedName>
    <definedName name="HSLXP" localSheetId="3">#REF!</definedName>
    <definedName name="HSLXP">#REF!</definedName>
    <definedName name="HSLXP_20" localSheetId="11">#REF!</definedName>
    <definedName name="HSLXP_20" localSheetId="3">#REF!</definedName>
    <definedName name="HSLXP_20">#REF!</definedName>
    <definedName name="HSLXP_28" localSheetId="11">#REF!</definedName>
    <definedName name="HSLXP_28" localSheetId="3">#REF!</definedName>
    <definedName name="HSLXP_28">#REF!</definedName>
    <definedName name="HSM" localSheetId="11">#REF!</definedName>
    <definedName name="HSM" localSheetId="3">#REF!</definedName>
    <definedName name="HSM">#REF!</definedName>
    <definedName name="hsm_28" localSheetId="11">#REF!</definedName>
    <definedName name="hsm_28" localSheetId="3">#REF!</definedName>
    <definedName name="hsm_28">#REF!</definedName>
    <definedName name="HSMTC" localSheetId="11">#REF!</definedName>
    <definedName name="HSMTC" localSheetId="3">#REF!</definedName>
    <definedName name="HSMTC">#REF!</definedName>
    <definedName name="HSMTC_20" localSheetId="11">#REF!</definedName>
    <definedName name="HSMTC_20" localSheetId="3">#REF!</definedName>
    <definedName name="HSMTC_20">#REF!</definedName>
    <definedName name="HSMTC_28" localSheetId="11">#REF!</definedName>
    <definedName name="HSMTC_28" localSheetId="3">#REF!</definedName>
    <definedName name="HSMTC_28">#REF!</definedName>
    <definedName name="HSNC" localSheetId="11">#REF!</definedName>
    <definedName name="HSNC" localSheetId="3">#REF!</definedName>
    <definedName name="HSNC">#REF!</definedName>
    <definedName name="HSNC_28" localSheetId="11">#REF!</definedName>
    <definedName name="HSNC_28" localSheetId="3">#REF!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#REF!</definedName>
    <definedName name="hso_28" localSheetId="11">#REF!</definedName>
    <definedName name="hso_28" localSheetId="3">#REF!</definedName>
    <definedName name="hso_28">#REF!</definedName>
    <definedName name="Hsp" localSheetId="11">#REF!</definedName>
    <definedName name="Hsp" localSheetId="3">#REF!</definedName>
    <definedName name="Hsp">#REF!</definedName>
    <definedName name="Hsp_28" localSheetId="11">#REF!</definedName>
    <definedName name="Hsp_28" localSheetId="3">#REF!</definedName>
    <definedName name="Hsp_28">#REF!</definedName>
    <definedName name="HSSL">"$#REF!.$D$8"</definedName>
    <definedName name="HSSL_26" localSheetId="11">#REF!</definedName>
    <definedName name="HSSL_26" localSheetId="3">#REF!</definedName>
    <definedName name="HSSL_26">#REF!</definedName>
    <definedName name="HSSL_28" localSheetId="11">#REF!</definedName>
    <definedName name="HSSL_28" localSheetId="3">#REF!</definedName>
    <definedName name="HSSL_28">#REF!</definedName>
    <definedName name="HSSL_3">"$#REF!.$D$8"</definedName>
    <definedName name="hßm4" localSheetId="11">#REF!</definedName>
    <definedName name="hßm4" localSheetId="3">#REF!</definedName>
    <definedName name="hßm4">#REF!</definedName>
    <definedName name="hßm4_28" localSheetId="11">#REF!</definedName>
    <definedName name="hßm4_28" localSheetId="3">#REF!</definedName>
    <definedName name="hßm4_28">#REF!</definedName>
    <definedName name="hstb" localSheetId="11">#REF!</definedName>
    <definedName name="hstb" localSheetId="3">#REF!</definedName>
    <definedName name="hstb">#REF!</definedName>
    <definedName name="hstb_20" localSheetId="11">#REF!</definedName>
    <definedName name="hstb_20" localSheetId="3">#REF!</definedName>
    <definedName name="hstb_20">#REF!</definedName>
    <definedName name="hstb_28" localSheetId="11">#REF!</definedName>
    <definedName name="hstb_28" localSheetId="3">#REF!</definedName>
    <definedName name="hstb_28">#REF!</definedName>
    <definedName name="hstdtk" localSheetId="11">#REF!</definedName>
    <definedName name="hstdtk" localSheetId="3">#REF!</definedName>
    <definedName name="hstdtk">#REF!</definedName>
    <definedName name="hstdtk_20" localSheetId="11">#REF!</definedName>
    <definedName name="hstdtk_20" localSheetId="3">#REF!</definedName>
    <definedName name="hstdtk_20">#REF!</definedName>
    <definedName name="hstdtk_28" localSheetId="11">#REF!</definedName>
    <definedName name="hstdtk_28" localSheetId="3">#REF!</definedName>
    <definedName name="hstdtk_28">#REF!</definedName>
    <definedName name="hsthep" localSheetId="11">#REF!</definedName>
    <definedName name="hsthep" localSheetId="3">#REF!</definedName>
    <definedName name="hsthep">#REF!</definedName>
    <definedName name="hsthep_20" localSheetId="11">#REF!</definedName>
    <definedName name="hsthep_20" localSheetId="3">#REF!</definedName>
    <definedName name="hsthep_20">#REF!</definedName>
    <definedName name="hsthep_28" localSheetId="11">#REF!</definedName>
    <definedName name="hsthep_28" localSheetId="3">#REF!</definedName>
    <definedName name="hsthep_28">#REF!</definedName>
    <definedName name="Hstt" localSheetId="11">#REF!</definedName>
    <definedName name="Hstt" localSheetId="3">#REF!</definedName>
    <definedName name="Hstt">#REF!</definedName>
    <definedName name="Hstt_20" localSheetId="11">#REF!</definedName>
    <definedName name="Hstt_20" localSheetId="3">#REF!</definedName>
    <definedName name="Hstt_20">#REF!</definedName>
    <definedName name="hsUd" localSheetId="11">#REF!</definedName>
    <definedName name="hsUd" localSheetId="3">#REF!</definedName>
    <definedName name="hsUd">#REF!</definedName>
    <definedName name="hsUd_20" localSheetId="11">#REF!</definedName>
    <definedName name="hsUd_20" localSheetId="3">#REF!</definedName>
    <definedName name="hsUd_20">#REF!</definedName>
    <definedName name="hsUd_28" localSheetId="11">#REF!</definedName>
    <definedName name="hsUd_28" localSheetId="3">#REF!</definedName>
    <definedName name="hsUd_28">#REF!</definedName>
    <definedName name="HSVAT" localSheetId="11">#REF!</definedName>
    <definedName name="HSVAT" localSheetId="3">#REF!</definedName>
    <definedName name="HSVAT">#REF!</definedName>
    <definedName name="hsvc" localSheetId="11">#REF!</definedName>
    <definedName name="hsvc" localSheetId="3">#REF!</definedName>
    <definedName name="hsvc">#REF!</definedName>
    <definedName name="hsvc_20" localSheetId="11">#REF!</definedName>
    <definedName name="hsvc_20" localSheetId="3">#REF!</definedName>
    <definedName name="hsvc_20">#REF!</definedName>
    <definedName name="hsvc_28" localSheetId="11">#REF!</definedName>
    <definedName name="hsvc_28" localSheetId="3">#REF!</definedName>
    <definedName name="hsvc_28">#REF!</definedName>
    <definedName name="HSVC1">"$#REF!.$C$7"</definedName>
    <definedName name="HSVC1_26" localSheetId="11">#REF!</definedName>
    <definedName name="HSVC1_26" localSheetId="3">#REF!</definedName>
    <definedName name="HSVC1_26">#REF!</definedName>
    <definedName name="HSVC1_28" localSheetId="11">#REF!</definedName>
    <definedName name="HSVC1_28" localSheetId="3">#REF!</definedName>
    <definedName name="HSVC1_28">#REF!</definedName>
    <definedName name="HSVC1_3">"$#REF!.$C$7"</definedName>
    <definedName name="HSVC2">"$#REF!.$D$7"</definedName>
    <definedName name="HSVC2_26" localSheetId="11">#REF!</definedName>
    <definedName name="HSVC2_26" localSheetId="3">#REF!</definedName>
    <definedName name="HSVC2_26">#REF!</definedName>
    <definedName name="HSVC2_28" localSheetId="11">#REF!</definedName>
    <definedName name="HSVC2_28" localSheetId="3">#REF!</definedName>
    <definedName name="HSVC2_28">#REF!</definedName>
    <definedName name="HSVC2_3">"$#REF!.$D$7"</definedName>
    <definedName name="HSVC3">"$#REF!.$#REF!$#REF!"</definedName>
    <definedName name="HSVC3_26" localSheetId="11">#REF!</definedName>
    <definedName name="HSVC3_26" localSheetId="3">#REF!</definedName>
    <definedName name="HSVC3_26">#REF!</definedName>
    <definedName name="HSVC3_28" localSheetId="11">#REF!</definedName>
    <definedName name="HSVC3_28" localSheetId="3">#REF!</definedName>
    <definedName name="HSVC3_28">#REF!</definedName>
    <definedName name="HSVC3_3">"$#REF!.$#REF!$#REF!"</definedName>
    <definedName name="HsVCVLTH" localSheetId="11">#REF!</definedName>
    <definedName name="HsVCVLTH" localSheetId="3">#REF!</definedName>
    <definedName name="HsVCVLTH">#REF!</definedName>
    <definedName name="HsVCVLTH_20" localSheetId="11">#REF!</definedName>
    <definedName name="HsVCVLTH_20" localSheetId="3">#REF!</definedName>
    <definedName name="HsVCVLTH_20">#REF!</definedName>
    <definedName name="HsVCVLTH_28" localSheetId="11">#REF!</definedName>
    <definedName name="HsVCVLTH_28" localSheetId="3">#REF!</definedName>
    <definedName name="HsVCVLTH_28">#REF!</definedName>
    <definedName name="hsvl" localSheetId="11">#REF!</definedName>
    <definedName name="hsvl" localSheetId="3">#REF!</definedName>
    <definedName name="hsvl">#REF!</definedName>
    <definedName name="hsvl_20" localSheetId="11">#REF!</definedName>
    <definedName name="hsvl_20" localSheetId="3">#REF!</definedName>
    <definedName name="hsvl_20">#REF!</definedName>
    <definedName name="hsvl_28" localSheetId="11">#REF!</definedName>
    <definedName name="hsvl_28" localSheetId="3">#REF!</definedName>
    <definedName name="hsvl_28">#REF!</definedName>
    <definedName name="HSXA" localSheetId="11">#REF!</definedName>
    <definedName name="HSXA" localSheetId="3">#REF!</definedName>
    <definedName name="HSXA">#REF!</definedName>
    <definedName name="HSXA_20" localSheetId="11">#REF!</definedName>
    <definedName name="HSXA_20" localSheetId="3">#REF!</definedName>
    <definedName name="HSXA_20">#REF!</definedName>
    <definedName name="HSXA_28" localSheetId="11">#REF!</definedName>
    <definedName name="HSXA_28" localSheetId="3">#REF!</definedName>
    <definedName name="HSXA_28">#REF!</definedName>
    <definedName name="HT">"$#REF!.$H$4:$Z$59"</definedName>
    <definedName name="HT_26" localSheetId="11">#REF!</definedName>
    <definedName name="HT_26" localSheetId="3">#REF!</definedName>
    <definedName name="HT_26">#REF!</definedName>
    <definedName name="Ht_28" localSheetId="11">#REF!</definedName>
    <definedName name="Ht_28" localSheetId="3">#REF!</definedName>
    <definedName name="Ht_28">#REF!</definedName>
    <definedName name="HT_3">"$#REF!.$H$4:$Z$59"</definedName>
    <definedName name="ht25nc">NA()</definedName>
    <definedName name="ht25nc_26" localSheetId="11">#REF!</definedName>
    <definedName name="ht25nc_26" localSheetId="3">#REF!</definedName>
    <definedName name="ht25nc_26">#REF!</definedName>
    <definedName name="ht25nc_28" localSheetId="11">#REF!</definedName>
    <definedName name="ht25nc_28" localSheetId="3">#REF!</definedName>
    <definedName name="ht25nc_28">#REF!</definedName>
    <definedName name="ht25nc_3">NA()</definedName>
    <definedName name="ht25vl">NA()</definedName>
    <definedName name="ht25vl_26" localSheetId="11">#REF!</definedName>
    <definedName name="ht25vl_26" localSheetId="3">#REF!</definedName>
    <definedName name="ht25vl_26">#REF!</definedName>
    <definedName name="ht25vl_28" localSheetId="11">#REF!</definedName>
    <definedName name="ht25vl_28" localSheetId="3">#REF!</definedName>
    <definedName name="ht25vl_28">#REF!</definedName>
    <definedName name="ht25vl_3">NA()</definedName>
    <definedName name="ht325nc">NA()</definedName>
    <definedName name="ht325nc_26" localSheetId="11">#REF!</definedName>
    <definedName name="ht325nc_26" localSheetId="3">#REF!</definedName>
    <definedName name="ht325nc_26">#REF!</definedName>
    <definedName name="ht325nc_28" localSheetId="11">#REF!</definedName>
    <definedName name="ht325nc_28" localSheetId="3">#REF!</definedName>
    <definedName name="ht325nc_28">#REF!</definedName>
    <definedName name="ht325nc_3">NA()</definedName>
    <definedName name="ht325vl">NA()</definedName>
    <definedName name="ht325vl_26" localSheetId="11">#REF!</definedName>
    <definedName name="ht325vl_26" localSheetId="3">#REF!</definedName>
    <definedName name="ht325vl_26">#REF!</definedName>
    <definedName name="ht325vl_28" localSheetId="11">#REF!</definedName>
    <definedName name="ht325vl_28" localSheetId="3">#REF!</definedName>
    <definedName name="ht325vl_28">#REF!</definedName>
    <definedName name="ht325vl_3">NA()</definedName>
    <definedName name="ht37k">NA()</definedName>
    <definedName name="ht37k_26" localSheetId="11">#REF!</definedName>
    <definedName name="ht37k_26" localSheetId="3">#REF!</definedName>
    <definedName name="ht37k_26">#REF!</definedName>
    <definedName name="ht37k_28" localSheetId="11">#REF!</definedName>
    <definedName name="ht37k_28" localSheetId="3">#REF!</definedName>
    <definedName name="ht37k_28">#REF!</definedName>
    <definedName name="ht37k_3">NA()</definedName>
    <definedName name="ht37nc">NA()</definedName>
    <definedName name="ht37nc_26" localSheetId="11">#REF!</definedName>
    <definedName name="ht37nc_26" localSheetId="3">#REF!</definedName>
    <definedName name="ht37nc_26">#REF!</definedName>
    <definedName name="ht37nc_28" localSheetId="11">#REF!</definedName>
    <definedName name="ht37nc_28" localSheetId="3">#REF!</definedName>
    <definedName name="ht37nc_28">#REF!</definedName>
    <definedName name="ht37nc_3">NA()</definedName>
    <definedName name="ht50nc">NA()</definedName>
    <definedName name="ht50nc_26" localSheetId="11">#REF!</definedName>
    <definedName name="ht50nc_26" localSheetId="3">#REF!</definedName>
    <definedName name="ht50nc_26">#REF!</definedName>
    <definedName name="ht50nc_28" localSheetId="11">#REF!</definedName>
    <definedName name="ht50nc_28" localSheetId="3">#REF!</definedName>
    <definedName name="ht50nc_28">#REF!</definedName>
    <definedName name="ht50nc_3">NA()</definedName>
    <definedName name="ht50vl">NA()</definedName>
    <definedName name="ht50vl_26" localSheetId="11">#REF!</definedName>
    <definedName name="ht50vl_26" localSheetId="3">#REF!</definedName>
    <definedName name="ht50vl_26">#REF!</definedName>
    <definedName name="ht50vl_28" localSheetId="11">#REF!</definedName>
    <definedName name="ht50vl_28" localSheetId="3">#REF!</definedName>
    <definedName name="ht50vl_28">#REF!</definedName>
    <definedName name="ht50vl_3">NA()</definedName>
    <definedName name="Htd" localSheetId="11">#REF!</definedName>
    <definedName name="Htd" localSheetId="3">#REF!</definedName>
    <definedName name="Htd">#REF!</definedName>
    <definedName name="htdd2003" localSheetId="11">#REF!</definedName>
    <definedName name="htdd2003" localSheetId="3">#REF!</definedName>
    <definedName name="htdd2003">#REF!</definedName>
    <definedName name="Hthan" localSheetId="11">#REF!</definedName>
    <definedName name="Hthan" localSheetId="3">#REF!</definedName>
    <definedName name="Hthan">#REF!</definedName>
    <definedName name="Hthan_20" localSheetId="11">#REF!</definedName>
    <definedName name="Hthan_20" localSheetId="3">#REF!</definedName>
    <definedName name="Hthan_20">#REF!</definedName>
    <definedName name="Hthan_28" localSheetId="11">#REF!</definedName>
    <definedName name="Hthan_28" localSheetId="3">#REF!</definedName>
    <definedName name="Hthan_28">#REF!</definedName>
    <definedName name="HTHH" localSheetId="11">#REF!</definedName>
    <definedName name="HTHH" localSheetId="3">#REF!</definedName>
    <definedName name="HTHH">#REF!</definedName>
    <definedName name="HTHH_20" localSheetId="11">#REF!</definedName>
    <definedName name="HTHH_20" localSheetId="3">#REF!</definedName>
    <definedName name="HTHH_20">#REF!</definedName>
    <definedName name="HTHH_28" localSheetId="11">#REF!</definedName>
    <definedName name="HTHH_28" localSheetId="3">#REF!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#REF!</definedName>
    <definedName name="HTNC_28" localSheetId="11">#REF!</definedName>
    <definedName name="HTNC_28" localSheetId="3">#REF!</definedName>
    <definedName name="HTNC_28">#REF!</definedName>
    <definedName name="HTNC_3">"$#REF!.$#REF!$#REF!"</definedName>
    <definedName name="Htr" localSheetId="11">#REF!</definedName>
    <definedName name="Htr" localSheetId="3">#REF!</definedName>
    <definedName name="Htr">#REF!</definedName>
    <definedName name="Htr_20" localSheetId="11">#REF!</definedName>
    <definedName name="Htr_20" localSheetId="3">#REF!</definedName>
    <definedName name="Htr_20">#REF!</definedName>
    <definedName name="Htr_28" localSheetId="11">#REF!</definedName>
    <definedName name="Htr_28" localSheetId="3">#REF!</definedName>
    <definedName name="Htr_28">#REF!</definedName>
    <definedName name="HTS" localSheetId="11">#REF!</definedName>
    <definedName name="HTS" localSheetId="3">#REF!</definedName>
    <definedName name="HTS">#REF!</definedName>
    <definedName name="HTS_20" localSheetId="11">#REF!</definedName>
    <definedName name="HTS_20" localSheetId="3">#REF!</definedName>
    <definedName name="HTS_20">#REF!</definedName>
    <definedName name="HTS_28" localSheetId="11">#REF!</definedName>
    <definedName name="HTS_28" localSheetId="3">#REF!</definedName>
    <definedName name="HTS_28">#REF!</definedName>
    <definedName name="Htt" localSheetId="11">#REF!</definedName>
    <definedName name="Htt" localSheetId="3">#REF!</definedName>
    <definedName name="Htt">#REF!</definedName>
    <definedName name="Htt_20" localSheetId="11">#REF!</definedName>
    <definedName name="Htt_20" localSheetId="3">#REF!</definedName>
    <definedName name="Htt_20">#REF!</definedName>
    <definedName name="Htt_28" localSheetId="11">#REF!</definedName>
    <definedName name="Htt_28" localSheetId="3">#REF!</definedName>
    <definedName name="Htt_28">#REF!</definedName>
    <definedName name="htth" localSheetId="11">#REF!</definedName>
    <definedName name="htth" localSheetId="3">#REF!</definedName>
    <definedName name="htth">#REF!</definedName>
    <definedName name="HTU" localSheetId="11">#REF!</definedName>
    <definedName name="HTU" localSheetId="3">#REF!</definedName>
    <definedName name="HTU">#REF!</definedName>
    <definedName name="HTU_20" localSheetId="11">#REF!</definedName>
    <definedName name="HTU_20" localSheetId="3">#REF!</definedName>
    <definedName name="HTU_20">#REF!</definedName>
    <definedName name="HTU_28" localSheetId="11">#REF!</definedName>
    <definedName name="HTU_28" localSheetId="3">#REF!</definedName>
    <definedName name="HTU_28">#REF!</definedName>
    <definedName name="HTVL">"$#REF!.$#REF!$#REF!"</definedName>
    <definedName name="HTVL_26" localSheetId="11">#REF!</definedName>
    <definedName name="HTVL_26" localSheetId="3">#REF!</definedName>
    <definedName name="HTVL_26">#REF!</definedName>
    <definedName name="HTVL_28" localSheetId="11">#REF!</definedName>
    <definedName name="HTVL_28" localSheetId="3">#REF!</definedName>
    <definedName name="HTVL_28">#REF!</definedName>
    <definedName name="HTVL_3">"$#REF!.$#REF!$#REF!"</definedName>
    <definedName name="hu" localSheetId="11">#REF!</definedName>
    <definedName name="hu" localSheetId="3">#REF!</definedName>
    <definedName name="hu">#REF!</definedName>
    <definedName name="hu_28" localSheetId="11">#REF!</definedName>
    <definedName name="hu_28" localSheetId="3">#REF!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#REF!</definedName>
    <definedName name="huong_1" localSheetId="11">#REF!</definedName>
    <definedName name="huong_1" localSheetId="3">#REF!</definedName>
    <definedName name="huong_1">#REF!</definedName>
    <definedName name="huong_2" localSheetId="11">#REF!</definedName>
    <definedName name="huong_2" localSheetId="3">#REF!</definedName>
    <definedName name="huong_2">#REF!</definedName>
    <definedName name="huong_20" localSheetId="11">#REF!</definedName>
    <definedName name="huong_20" localSheetId="3">#REF!</definedName>
    <definedName name="huong_20">#REF!</definedName>
    <definedName name="huong_25" localSheetId="11">#REF!</definedName>
    <definedName name="huong_25" localSheetId="3">#REF!</definedName>
    <definedName name="huong_25">#REF!</definedName>
    <definedName name="huong_26" localSheetId="11">#REF!</definedName>
    <definedName name="huong_26" localSheetId="3">#REF!</definedName>
    <definedName name="huong_26">#REF!</definedName>
    <definedName name="huong_28" localSheetId="11">#REF!</definedName>
    <definedName name="huong_28" localSheetId="3">#REF!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#REF!</definedName>
    <definedName name="HUYpt_20" localSheetId="11">#REF!</definedName>
    <definedName name="HUYpt_20" localSheetId="3">#REF!</definedName>
    <definedName name="HUYpt_20">#REF!</definedName>
    <definedName name="HUYpt_28" localSheetId="11">#REF!</definedName>
    <definedName name="HUYpt_28" localSheetId="3">#REF!</definedName>
    <definedName name="HUYpt_28">#REF!</definedName>
    <definedName name="HV" localSheetId="11">#REF!</definedName>
    <definedName name="HV" localSheetId="3">#REF!</definedName>
    <definedName name="HV">#REF!</definedName>
    <definedName name="HV_20" localSheetId="11">#REF!</definedName>
    <definedName name="HV_20" localSheetId="3">#REF!</definedName>
    <definedName name="HV_20">#REF!</definedName>
    <definedName name="HV_28" localSheetId="11">#REF!</definedName>
    <definedName name="HV_28" localSheetId="3">#REF!</definedName>
    <definedName name="HV_28">#REF!</definedName>
    <definedName name="Hvb" localSheetId="11">#REF!</definedName>
    <definedName name="Hvb" localSheetId="3">#REF!</definedName>
    <definedName name="Hvb">#REF!</definedName>
    <definedName name="Hvb_20" localSheetId="11">#REF!</definedName>
    <definedName name="Hvb_20" localSheetId="3">#REF!</definedName>
    <definedName name="Hvb_20">#REF!</definedName>
    <definedName name="Hvb_28" localSheetId="11">#REF!</definedName>
    <definedName name="Hvb_28" localSheetId="3">#REF!</definedName>
    <definedName name="Hvb_28">#REF!</definedName>
    <definedName name="HVBC" localSheetId="11">#REF!</definedName>
    <definedName name="HVBC" localSheetId="3">#REF!</definedName>
    <definedName name="HVBC">#REF!</definedName>
    <definedName name="HVBC_20" localSheetId="11">#REF!</definedName>
    <definedName name="HVBC_20" localSheetId="3">#REF!</definedName>
    <definedName name="HVBC_20">#REF!</definedName>
    <definedName name="HVBC_28" localSheetId="11">#REF!</definedName>
    <definedName name="HVBC_28" localSheetId="3">#REF!</definedName>
    <definedName name="HVBC_28">#REF!</definedName>
    <definedName name="HVC" localSheetId="11">#REF!</definedName>
    <definedName name="HVC" localSheetId="3">#REF!</definedName>
    <definedName name="HVC">#REF!</definedName>
    <definedName name="HVC_20" localSheetId="11">#REF!</definedName>
    <definedName name="HVC_20" localSheetId="3">#REF!</definedName>
    <definedName name="HVC_20">#REF!</definedName>
    <definedName name="HVC_28" localSheetId="11">#REF!</definedName>
    <definedName name="HVC_28" localSheetId="3">#REF!</definedName>
    <definedName name="HVC_28">#REF!</definedName>
    <definedName name="Hvk" localSheetId="11">#REF!</definedName>
    <definedName name="Hvk" localSheetId="3">#REF!</definedName>
    <definedName name="Hvk">#REF!</definedName>
    <definedName name="Hvk_20" localSheetId="11">#REF!</definedName>
    <definedName name="Hvk_20" localSheetId="3">#REF!</definedName>
    <definedName name="Hvk_20">#REF!</definedName>
    <definedName name="Hvk_28" localSheetId="11">#REF!</definedName>
    <definedName name="Hvk_28" localSheetId="3">#REF!</definedName>
    <definedName name="Hvk_28">#REF!</definedName>
    <definedName name="HVL" localSheetId="11">#REF!</definedName>
    <definedName name="HVL" localSheetId="3">#REF!</definedName>
    <definedName name="HVL">#REF!</definedName>
    <definedName name="HVL_20" localSheetId="11">#REF!</definedName>
    <definedName name="HVL_20" localSheetId="3">#REF!</definedName>
    <definedName name="HVL_20">#REF!</definedName>
    <definedName name="HVL_28" localSheetId="11">#REF!</definedName>
    <definedName name="HVL_28" localSheetId="3">#REF!</definedName>
    <definedName name="HVL_28">#REF!</definedName>
    <definedName name="HVP" localSheetId="11">#REF!</definedName>
    <definedName name="HVP" localSheetId="3">#REF!</definedName>
    <definedName name="HVP">#REF!</definedName>
    <definedName name="HVP_20" localSheetId="11">#REF!</definedName>
    <definedName name="HVP_20" localSheetId="3">#REF!</definedName>
    <definedName name="HVP_20">#REF!</definedName>
    <definedName name="HVP_28" localSheetId="11">#REF!</definedName>
    <definedName name="HVP_28" localSheetId="3">#REF!</definedName>
    <definedName name="HVP_28">#REF!</definedName>
    <definedName name="hvt" localSheetId="11">#REF!</definedName>
    <definedName name="hvt" localSheetId="3">#REF!</definedName>
    <definedName name="hvt">#REF!</definedName>
    <definedName name="hvt_20" localSheetId="11">#REF!</definedName>
    <definedName name="hvt_20" localSheetId="3">#REF!</definedName>
    <definedName name="hvt_20">#REF!</definedName>
    <definedName name="hvtb" localSheetId="11">#REF!</definedName>
    <definedName name="hvtb" localSheetId="3">#REF!</definedName>
    <definedName name="hvtb">#REF!</definedName>
    <definedName name="hvtb_20" localSheetId="11">#REF!</definedName>
    <definedName name="hvtb_20" localSheetId="3">#REF!</definedName>
    <definedName name="hvtb_20">#REF!</definedName>
    <definedName name="hvttt" localSheetId="11">#REF!</definedName>
    <definedName name="hvttt" localSheetId="3">#REF!</definedName>
    <definedName name="hvttt">#REF!</definedName>
    <definedName name="hvttt_20" localSheetId="11">#REF!</definedName>
    <definedName name="hvttt_20" localSheetId="3">#REF!</definedName>
    <definedName name="hvttt_20">#REF!</definedName>
    <definedName name="hw" localSheetId="11">#REF!</definedName>
    <definedName name="hw" localSheetId="3">#REF!</definedName>
    <definedName name="hw">#REF!</definedName>
    <definedName name="hw_28" localSheetId="11">#REF!</definedName>
    <definedName name="hw_28" localSheetId="3">#REF!</definedName>
    <definedName name="hw_28">#REF!</definedName>
    <definedName name="Hxk" localSheetId="11">#REF!</definedName>
    <definedName name="Hxk" localSheetId="3">#REF!</definedName>
    <definedName name="Hxk">#REF!</definedName>
    <definedName name="Hxk_20" localSheetId="11">#REF!</definedName>
    <definedName name="Hxk_20" localSheetId="3">#REF!</definedName>
    <definedName name="Hxk_20">#REF!</definedName>
    <definedName name="Hxk_28" localSheetId="11">#REF!</definedName>
    <definedName name="Hxk_28" localSheetId="3">#REF!</definedName>
    <definedName name="Hxk_28">#REF!</definedName>
    <definedName name="Hy" localSheetId="11">#REF!</definedName>
    <definedName name="Hy" localSheetId="3">#REF!</definedName>
    <definedName name="Hy">#REF!</definedName>
    <definedName name="Hy_28" localSheetId="11">#REF!</definedName>
    <definedName name="Hy_28" localSheetId="3">#REF!</definedName>
    <definedName name="Hy_28">#REF!</definedName>
    <definedName name="I" localSheetId="11">#REF!</definedName>
    <definedName name="I" localSheetId="3">#REF!</definedName>
    <definedName name="I">#REF!</definedName>
    <definedName name="I.I" localSheetId="11">#REF!</definedName>
    <definedName name="I.I" localSheetId="3">#REF!</definedName>
    <definedName name="I.I">#REF!</definedName>
    <definedName name="I.I_20" localSheetId="11">#REF!</definedName>
    <definedName name="I.I_20" localSheetId="3">#REF!</definedName>
    <definedName name="I.I_20">#REF!</definedName>
    <definedName name="I.I_28" localSheetId="11">#REF!</definedName>
    <definedName name="I.I_28" localSheetId="3">#REF!</definedName>
    <definedName name="I.I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V" localSheetId="11">#REF!</definedName>
    <definedName name="I.V" localSheetId="3">#REF!</definedName>
    <definedName name="I.V">#REF!</definedName>
    <definedName name="I.V_20" localSheetId="11">#REF!</definedName>
    <definedName name="I.V_20" localSheetId="3">#REF!</definedName>
    <definedName name="I.V_20">#REF!</definedName>
    <definedName name="I.V_28" localSheetId="11">#REF!</definedName>
    <definedName name="I.V_28" localSheetId="3">#REF!</definedName>
    <definedName name="I.V_28">#REF!</definedName>
    <definedName name="i_" localSheetId="11">#REF!</definedName>
    <definedName name="i_" localSheetId="3">#REF!</definedName>
    <definedName name="i_">#REF!</definedName>
    <definedName name="i__28" localSheetId="11">#REF!</definedName>
    <definedName name="i__28" localSheetId="3">#REF!</definedName>
    <definedName name="i__28">#REF!</definedName>
    <definedName name="i__ThuÕ_VAT___h" localSheetId="11">#REF!</definedName>
    <definedName name="i__ThuÕ_VAT___h" localSheetId="3">#REF!</definedName>
    <definedName name="i__ThuÕ_VAT___h">#REF!</definedName>
    <definedName name="I_20" localSheetId="11">#REF!</definedName>
    <definedName name="I_20" localSheetId="3">#REF!</definedName>
    <definedName name="I_20">#REF!</definedName>
    <definedName name="I_A" localSheetId="11">#REF!</definedName>
    <definedName name="I_A" localSheetId="3">#REF!</definedName>
    <definedName name="I_A">#REF!</definedName>
    <definedName name="I_A_20" localSheetId="11">#REF!</definedName>
    <definedName name="I_A_20" localSheetId="3">#REF!</definedName>
    <definedName name="I_A_20">#REF!</definedName>
    <definedName name="I_A_28" localSheetId="11">#REF!</definedName>
    <definedName name="I_A_28" localSheetId="3">#REF!</definedName>
    <definedName name="I_A_28">#REF!</definedName>
    <definedName name="I_B" localSheetId="11">#REF!</definedName>
    <definedName name="I_B" localSheetId="3">#REF!</definedName>
    <definedName name="I_B">#REF!</definedName>
    <definedName name="I_B_20" localSheetId="11">#REF!</definedName>
    <definedName name="I_B_20" localSheetId="3">#REF!</definedName>
    <definedName name="I_B_20">#REF!</definedName>
    <definedName name="I_B_28" localSheetId="11">#REF!</definedName>
    <definedName name="I_B_28" localSheetId="3">#REF!</definedName>
    <definedName name="I_B_28">#REF!</definedName>
    <definedName name="I_c" localSheetId="11">#REF!</definedName>
    <definedName name="I_c" localSheetId="3">#REF!</definedName>
    <definedName name="I_c">#REF!</definedName>
    <definedName name="I_c_20" localSheetId="11">#REF!</definedName>
    <definedName name="I_c_20" localSheetId="3">#REF!</definedName>
    <definedName name="I_c_20">#REF!</definedName>
    <definedName name="I_c_28" localSheetId="11">#REF!</definedName>
    <definedName name="I_c_28" localSheetId="3">#REF!</definedName>
    <definedName name="I_c_28">#REF!</definedName>
    <definedName name="I_p" localSheetId="11">#REF!</definedName>
    <definedName name="I_p" localSheetId="3">#REF!</definedName>
    <definedName name="I_p">#REF!</definedName>
    <definedName name="I_p_20" localSheetId="11">#REF!</definedName>
    <definedName name="I_p_20" localSheetId="3">#REF!</definedName>
    <definedName name="I_p_20">#REF!</definedName>
    <definedName name="I_p_28" localSheetId="11">#REF!</definedName>
    <definedName name="I_p_28" localSheetId="3">#REF!</definedName>
    <definedName name="I_p_28">#REF!</definedName>
    <definedName name="I2É6">NA()</definedName>
    <definedName name="I2É6_26" localSheetId="11">#REF!</definedName>
    <definedName name="I2É6_26" localSheetId="3">#REF!</definedName>
    <definedName name="I2É6_26">#REF!</definedName>
    <definedName name="I2É6_28" localSheetId="11">#REF!</definedName>
    <definedName name="I2É6_28" localSheetId="3">#REF!</definedName>
    <definedName name="I2É6_28">#REF!</definedName>
    <definedName name="Ic" localSheetId="11">#REF!</definedName>
    <definedName name="Ic" localSheetId="3">#REF!</definedName>
    <definedName name="Ic">#REF!</definedName>
    <definedName name="Ic_28" localSheetId="11">#REF!</definedName>
    <definedName name="Ic_28" localSheetId="3">#REF!</definedName>
    <definedName name="Ic_28">#REF!</definedName>
    <definedName name="IDLAB_COST">"$#REF!.$AO$5:$BG$74"</definedName>
    <definedName name="IDLAB_COST_26" localSheetId="11">#REF!</definedName>
    <definedName name="IDLAB_COST_26" localSheetId="3">#REF!</definedName>
    <definedName name="IDLAB_COST_26">#REF!</definedName>
    <definedName name="IDLAB_COST_28" localSheetId="11">#REF!</definedName>
    <definedName name="IDLAB_COST_28" localSheetId="3">#REF!</definedName>
    <definedName name="IDLAB_COST_28">#REF!</definedName>
    <definedName name="Ig" localSheetId="11">#REF!</definedName>
    <definedName name="Ig" localSheetId="3">#REF!</definedName>
    <definedName name="Ig">#REF!</definedName>
    <definedName name="igd" localSheetId="11">#REF!</definedName>
    <definedName name="igd" localSheetId="3">#REF!</definedName>
    <definedName name="igd">#REF!</definedName>
    <definedName name="igd_28" localSheetId="11">#REF!</definedName>
    <definedName name="igd_28" localSheetId="3">#REF!</definedName>
    <definedName name="igd_28">#REF!</definedName>
    <definedName name="igs" localSheetId="11">#REF!</definedName>
    <definedName name="igs" localSheetId="3">#REF!</definedName>
    <definedName name="igs">#REF!</definedName>
    <definedName name="igs_28" localSheetId="11">#REF!</definedName>
    <definedName name="igs_28" localSheetId="3">#REF!</definedName>
    <definedName name="igs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V" localSheetId="11">#REF!</definedName>
    <definedName name="II.V" localSheetId="3">#REF!</definedName>
    <definedName name="II.V">#REF!</definedName>
    <definedName name="II.V_20" localSheetId="11">#REF!</definedName>
    <definedName name="II.V_20" localSheetId="3">#REF!</definedName>
    <definedName name="II.V_20">#REF!</definedName>
    <definedName name="II.V_28" localSheetId="11">#REF!</definedName>
    <definedName name="II.V_28" localSheetId="3">#REF!</definedName>
    <definedName name="II.V_28">#REF!</definedName>
    <definedName name="II.VI" localSheetId="11">#REF!</definedName>
    <definedName name="II.VI" localSheetId="3">#REF!</definedName>
    <definedName name="II.VI">#REF!</definedName>
    <definedName name="II.VI_20" localSheetId="11">#REF!</definedName>
    <definedName name="II.VI_20" localSheetId="3">#REF!</definedName>
    <definedName name="II.VI_20">#REF!</definedName>
    <definedName name="II.VI_28" localSheetId="11">#REF!</definedName>
    <definedName name="II.VI_28" localSheetId="3">#REF!</definedName>
    <definedName name="II.VI_28">#REF!</definedName>
    <definedName name="II_A" localSheetId="11">#REF!</definedName>
    <definedName name="II_A" localSheetId="3">#REF!</definedName>
    <definedName name="II_A">#REF!</definedName>
    <definedName name="II_A_20" localSheetId="11">#REF!</definedName>
    <definedName name="II_A_20" localSheetId="3">#REF!</definedName>
    <definedName name="II_A_20">#REF!</definedName>
    <definedName name="II_A_28" localSheetId="11">#REF!</definedName>
    <definedName name="II_A_28" localSheetId="3">#REF!</definedName>
    <definedName name="II_A_28">#REF!</definedName>
    <definedName name="II_B" localSheetId="11">#REF!</definedName>
    <definedName name="II_B" localSheetId="3">#REF!</definedName>
    <definedName name="II_B">#REF!</definedName>
    <definedName name="II_B_20" localSheetId="11">#REF!</definedName>
    <definedName name="II_B_20" localSheetId="3">#REF!</definedName>
    <definedName name="II_B_20">#REF!</definedName>
    <definedName name="II_B_28" localSheetId="11">#REF!</definedName>
    <definedName name="II_B_28" localSheetId="3">#REF!</definedName>
    <definedName name="II_B_28">#REF!</definedName>
    <definedName name="II_c" localSheetId="11">#REF!</definedName>
    <definedName name="II_c" localSheetId="3">#REF!</definedName>
    <definedName name="II_c">#REF!</definedName>
    <definedName name="II_c_20" localSheetId="11">#REF!</definedName>
    <definedName name="II_c_20" localSheetId="3">#REF!</definedName>
    <definedName name="II_c_20">#REF!</definedName>
    <definedName name="II_c_28" localSheetId="11">#REF!</definedName>
    <definedName name="II_c_28" localSheetId="3">#REF!</definedName>
    <definedName name="II_c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III" localSheetId="11">#REF!</definedName>
    <definedName name="III.III" localSheetId="3">#REF!</definedName>
    <definedName name="III.III">#REF!</definedName>
    <definedName name="III.III_20" localSheetId="11">#REF!</definedName>
    <definedName name="III.III_20" localSheetId="3">#REF!</definedName>
    <definedName name="III.III_20">#REF!</definedName>
    <definedName name="III.III_28" localSheetId="11">#REF!</definedName>
    <definedName name="III.III_28" localSheetId="3">#REF!</definedName>
    <definedName name="III.III_28">#REF!</definedName>
    <definedName name="III.IV" localSheetId="11">#REF!</definedName>
    <definedName name="III.IV" localSheetId="3">#REF!</definedName>
    <definedName name="III.IV">#REF!</definedName>
    <definedName name="III.IV_20" localSheetId="11">#REF!</definedName>
    <definedName name="III.IV_20" localSheetId="3">#REF!</definedName>
    <definedName name="III.IV_20">#REF!</definedName>
    <definedName name="III.IV_28" localSheetId="11">#REF!</definedName>
    <definedName name="III.IV_28" localSheetId="3">#REF!</definedName>
    <definedName name="III.IV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I_a" localSheetId="11">#REF!</definedName>
    <definedName name="III_a" localSheetId="3">#REF!</definedName>
    <definedName name="III_a">#REF!</definedName>
    <definedName name="III_a_20" localSheetId="11">#REF!</definedName>
    <definedName name="III_a_20" localSheetId="3">#REF!</definedName>
    <definedName name="III_a_20">#REF!</definedName>
    <definedName name="III_a_28" localSheetId="11">#REF!</definedName>
    <definedName name="III_a_28" localSheetId="3">#REF!</definedName>
    <definedName name="III_a_28">#REF!</definedName>
    <definedName name="III_B" localSheetId="11">#REF!</definedName>
    <definedName name="III_B" localSheetId="3">#REF!</definedName>
    <definedName name="III_B">#REF!</definedName>
    <definedName name="III_B_20" localSheetId="11">#REF!</definedName>
    <definedName name="III_B_20" localSheetId="3">#REF!</definedName>
    <definedName name="III_B_20">#REF!</definedName>
    <definedName name="III_B_28" localSheetId="11">#REF!</definedName>
    <definedName name="III_B_28" localSheetId="3">#REF!</definedName>
    <definedName name="III_B_28">#REF!</definedName>
    <definedName name="III_c" localSheetId="11">#REF!</definedName>
    <definedName name="III_c" localSheetId="3">#REF!</definedName>
    <definedName name="III_c">#REF!</definedName>
    <definedName name="III_c_20" localSheetId="11">#REF!</definedName>
    <definedName name="III_c_20" localSheetId="3">#REF!</definedName>
    <definedName name="III_c_20">#REF!</definedName>
    <definedName name="III_c_28" localSheetId="11">#REF!</definedName>
    <definedName name="III_c_28" localSheetId="3">#REF!</definedName>
    <definedName name="III_c_28">#REF!</definedName>
    <definedName name="IKSconstr" localSheetId="11">#REF!</definedName>
    <definedName name="IKSconstr" localSheetId="3">#REF!</definedName>
    <definedName name="IKSconstr">#REF!</definedName>
    <definedName name="IKSconstr_20" localSheetId="11">#REF!</definedName>
    <definedName name="IKSconstr_20" localSheetId="3">#REF!</definedName>
    <definedName name="IKSconstr_20">#REF!</definedName>
    <definedName name="IKSconstr_28" localSheetId="11">#REF!</definedName>
    <definedName name="IKSconstr_28" localSheetId="3">#REF!</definedName>
    <definedName name="IKSconstr_28">#REF!</definedName>
    <definedName name="im" localSheetId="11">#REF!</definedName>
    <definedName name="im" localSheetId="3">#REF!</definedName>
    <definedName name="im">#REF!</definedName>
    <definedName name="im." localSheetId="11">#REF!</definedName>
    <definedName name="im." localSheetId="3">#REF!</definedName>
    <definedName name="im.">#REF!</definedName>
    <definedName name="im._28" localSheetId="11">#REF!</definedName>
    <definedName name="im._28" localSheetId="3">#REF!</definedName>
    <definedName name="im._28">#REF!</definedName>
    <definedName name="im_28" localSheetId="11">#REF!</definedName>
    <definedName name="im_28" localSheetId="3">#REF!</definedName>
    <definedName name="im_28">#REF!</definedName>
    <definedName name="IMPORT" localSheetId="11">#REF!</definedName>
    <definedName name="IMPORT" localSheetId="3">#REF!</definedName>
    <definedName name="IMPORT">#REF!</definedName>
    <definedName name="IMPORT_20" localSheetId="11">#REF!</definedName>
    <definedName name="IMPORT_20" localSheetId="3">#REF!</definedName>
    <definedName name="IMPORT_20">#REF!</definedName>
    <definedName name="IMPORT_28" localSheetId="11">#REF!</definedName>
    <definedName name="IMPORT_28" localSheetId="3">#REF!</definedName>
    <definedName name="IMPORT_28">#REF!</definedName>
    <definedName name="in" localSheetId="11">#REF!</definedName>
    <definedName name="in" localSheetId="3">#REF!</definedName>
    <definedName name="in">#REF!</definedName>
    <definedName name="IND_LAB">"$#REF!.$A$14:$CE$116"</definedName>
    <definedName name="IND_LAB_26" localSheetId="11">#REF!</definedName>
    <definedName name="IND_LAB_26" localSheetId="3">#REF!</definedName>
    <definedName name="IND_LAB_26">#REF!</definedName>
    <definedName name="IND_LAB_28" localSheetId="11">#REF!</definedName>
    <definedName name="IND_LAB_28" localSheetId="3">#REF!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#REF!</definedName>
    <definedName name="INDMANP_28" localSheetId="11">#REF!</definedName>
    <definedName name="INDMANP_28" localSheetId="3">#REF!</definedName>
    <definedName name="INDMANP_28">#REF!</definedName>
    <definedName name="INF" localSheetId="11">#REF!</definedName>
    <definedName name="INF" localSheetId="3">#REF!</definedName>
    <definedName name="INF">#REF!</definedName>
    <definedName name="INF_28" localSheetId="11">#REF!</definedName>
    <definedName name="INF_28" localSheetId="3">#REF!</definedName>
    <definedName name="INF_28">#REF!</definedName>
    <definedName name="Ing" localSheetId="11">#REF!</definedName>
    <definedName name="Ing" localSheetId="3">#REF!</definedName>
    <definedName name="Ing">#REF!</definedName>
    <definedName name="Ing_20" localSheetId="11">#REF!</definedName>
    <definedName name="Ing_20" localSheetId="3">#REF!</definedName>
    <definedName name="Ing_20">#REF!</definedName>
    <definedName name="inhro" localSheetId="11">#REF!</definedName>
    <definedName name="inhro" localSheetId="3">#REF!</definedName>
    <definedName name="inhro">#REF!</definedName>
    <definedName name="inhro_20" localSheetId="11">#REF!</definedName>
    <definedName name="inhro_20" localSheetId="3">#REF!</definedName>
    <definedName name="inhro_20">#REF!</definedName>
    <definedName name="inhro_28" localSheetId="11">#REF!</definedName>
    <definedName name="inhro_28" localSheetId="3">#REF!</definedName>
    <definedName name="inhro_28">#REF!</definedName>
    <definedName name="INPUT" localSheetId="11">#REF!</definedName>
    <definedName name="INPUT" localSheetId="3">#REF!</definedName>
    <definedName name="INPUT">#REF!</definedName>
    <definedName name="INPUT_20" localSheetId="11">#REF!</definedName>
    <definedName name="INPUT_20" localSheetId="3">#REF!</definedName>
    <definedName name="INPUT_20">#REF!</definedName>
    <definedName name="INPUT_28" localSheetId="11">#REF!</definedName>
    <definedName name="INPUT_28" localSheetId="3">#REF!</definedName>
    <definedName name="INPUT_28">#REF!</definedName>
    <definedName name="INPUT1" localSheetId="11">#REF!</definedName>
    <definedName name="INPUT1" localSheetId="3">#REF!</definedName>
    <definedName name="INPUT1">#REF!</definedName>
    <definedName name="INPUT1_20" localSheetId="11">#REF!</definedName>
    <definedName name="INPUT1_20" localSheetId="3">#REF!</definedName>
    <definedName name="INPUT1_20">#REF!</definedName>
    <definedName name="INPUT1_28" localSheetId="11">#REF!</definedName>
    <definedName name="INPUT1_28" localSheetId="3">#REF!</definedName>
    <definedName name="INPUT1_28">#REF!</definedName>
    <definedName name="inputCosti" localSheetId="11">#REF!</definedName>
    <definedName name="inputCosti" localSheetId="3">#REF!</definedName>
    <definedName name="inputCosti">#REF!</definedName>
    <definedName name="inputCosti_20" localSheetId="11">#REF!</definedName>
    <definedName name="inputCosti_20" localSheetId="3">#REF!</definedName>
    <definedName name="inputCosti_20">#REF!</definedName>
    <definedName name="inputCosti_28" localSheetId="11">#REF!</definedName>
    <definedName name="inputCosti_28" localSheetId="3">#REF!</definedName>
    <definedName name="inputCosti_28">#REF!</definedName>
    <definedName name="inputLf" localSheetId="11">#REF!</definedName>
    <definedName name="inputLf" localSheetId="3">#REF!</definedName>
    <definedName name="inputLf">#REF!</definedName>
    <definedName name="inputLf_20" localSheetId="11">#REF!</definedName>
    <definedName name="inputLf_20" localSheetId="3">#REF!</definedName>
    <definedName name="inputLf_20">#REF!</definedName>
    <definedName name="inputLf_28" localSheetId="11">#REF!</definedName>
    <definedName name="inputLf_28" localSheetId="3">#REF!</definedName>
    <definedName name="inputLf_28">#REF!</definedName>
    <definedName name="inputWTP" localSheetId="11">#REF!</definedName>
    <definedName name="inputWTP" localSheetId="3">#REF!</definedName>
    <definedName name="inputWTP">#REF!</definedName>
    <definedName name="inputWTP_20" localSheetId="11">#REF!</definedName>
    <definedName name="inputWTP_20" localSheetId="3">#REF!</definedName>
    <definedName name="inputWTP_20">#REF!</definedName>
    <definedName name="inputWTP_28" localSheetId="11">#REF!</definedName>
    <definedName name="inputWTP_28" localSheetId="3">#REF!</definedName>
    <definedName name="inputWTP_28">#REF!</definedName>
    <definedName name="INSconstr" localSheetId="11">#REF!</definedName>
    <definedName name="INSconstr" localSheetId="3">#REF!</definedName>
    <definedName name="INSconstr">#REF!</definedName>
    <definedName name="INSconstr_20" localSheetId="11">#REF!</definedName>
    <definedName name="INSconstr_20" localSheetId="3">#REF!</definedName>
    <definedName name="INSconstr_20">#REF!</definedName>
    <definedName name="INSconstr_28" localSheetId="11">#REF!</definedName>
    <definedName name="INSconstr_28" localSheetId="3">#REF!</definedName>
    <definedName name="INSconstr_28">#REF!</definedName>
    <definedName name="Institute" localSheetId="11">#REF!</definedName>
    <definedName name="Institute" localSheetId="3">#REF!</definedName>
    <definedName name="Institute">#REF!</definedName>
    <definedName name="Institute_20" localSheetId="11">#REF!</definedName>
    <definedName name="Institute_20" localSheetId="3">#REF!</definedName>
    <definedName name="Institute_20">#REF!</definedName>
    <definedName name="Institute_28" localSheetId="11">#REF!</definedName>
    <definedName name="Institute_28" localSheetId="3">#REF!</definedName>
    <definedName name="Institute_28">#REF!</definedName>
    <definedName name="INT" localSheetId="11">#REF!</definedName>
    <definedName name="INT" localSheetId="3">#REF!</definedName>
    <definedName name="INT">#REF!</definedName>
    <definedName name="INT_20" localSheetId="11">#REF!</definedName>
    <definedName name="INT_20" localSheetId="3">#REF!</definedName>
    <definedName name="INT_20">#REF!</definedName>
    <definedName name="INT_28" localSheetId="11">#REF!</definedName>
    <definedName name="INT_28" localSheetId="3">#REF!</definedName>
    <definedName name="INT_28">#REF!</definedName>
    <definedName name="InteriorWork" localSheetId="11">#REF!</definedName>
    <definedName name="InteriorWork" localSheetId="3">#REF!</definedName>
    <definedName name="InteriorWork">#REF!</definedName>
    <definedName name="InteriorWork_28" localSheetId="11">#REF!</definedName>
    <definedName name="InteriorWork_28" localSheetId="3">#REF!</definedName>
    <definedName name="InteriorWork_28">#REF!</definedName>
    <definedName name="IO">NA()</definedName>
    <definedName name="IO_26" localSheetId="11">#REF!</definedName>
    <definedName name="IO_26" localSheetId="3">#REF!</definedName>
    <definedName name="IO_26">#REF!</definedName>
    <definedName name="IO_28" localSheetId="11">#REF!</definedName>
    <definedName name="IO_28" localSheetId="3">#REF!</definedName>
    <definedName name="IO_28">#REF!</definedName>
    <definedName name="Ip" localSheetId="11">#REF!</definedName>
    <definedName name="Ip" localSheetId="3">#REF!</definedName>
    <definedName name="Ip">#REF!</definedName>
    <definedName name="Ip_" localSheetId="11">#REF!</definedName>
    <definedName name="Ip_" localSheetId="3">#REF!</definedName>
    <definedName name="Ip_">#REF!</definedName>
    <definedName name="Ip__20" localSheetId="11">#REF!</definedName>
    <definedName name="Ip__20" localSheetId="3">#REF!</definedName>
    <definedName name="Ip__20">#REF!</definedName>
    <definedName name="Ip__28" localSheetId="11">#REF!</definedName>
    <definedName name="Ip__28" localSheetId="3">#REF!</definedName>
    <definedName name="Ip__28">#REF!</definedName>
    <definedName name="Ip_20" localSheetId="11">#REF!</definedName>
    <definedName name="Ip_20" localSheetId="3">#REF!</definedName>
    <definedName name="Ip_20">#REF!</definedName>
    <definedName name="Ip_28" localSheetId="11">#REF!</definedName>
    <definedName name="Ip_28" localSheetId="3">#REF!</definedName>
    <definedName name="Ip_28">#REF!</definedName>
    <definedName name="IPSconstr" localSheetId="11">#REF!</definedName>
    <definedName name="IPSconstr" localSheetId="3">#REF!</definedName>
    <definedName name="IPSconstr">#REF!</definedName>
    <definedName name="IPSconstr_20" localSheetId="11">#REF!</definedName>
    <definedName name="IPSconstr_20" localSheetId="3">#REF!</definedName>
    <definedName name="IPSconstr_20">#REF!</definedName>
    <definedName name="IPSconstr_28" localSheetId="11">#REF!</definedName>
    <definedName name="IPSconstr_28" localSheetId="3">#REF!</definedName>
    <definedName name="IPSconstr_28">#REF!</definedName>
    <definedName name="IPX" localSheetId="11">#REF!</definedName>
    <definedName name="IPX" localSheetId="3">#REF!</definedName>
    <definedName name="IPX">#REF!</definedName>
    <definedName name="IPX_28" localSheetId="11">#REF!</definedName>
    <definedName name="IPX_28" localSheetId="3">#REF!</definedName>
    <definedName name="IPX_28">#REF!</definedName>
    <definedName name="IPY" localSheetId="11">#REF!</definedName>
    <definedName name="IPY" localSheetId="3">#REF!</definedName>
    <definedName name="IPY">#REF!</definedName>
    <definedName name="IPY_28" localSheetId="11">#REF!</definedName>
    <definedName name="IPY_28" localSheetId="3">#REF!</definedName>
    <definedName name="IPY_28">#REF!</definedName>
    <definedName name="is" localSheetId="11">#REF!</definedName>
    <definedName name="is" localSheetId="3">#REF!</definedName>
    <definedName name="is">#REF!</definedName>
    <definedName name="is_28" localSheetId="11">#REF!</definedName>
    <definedName name="is_28" localSheetId="3">#REF!</definedName>
    <definedName name="is_28">#REF!</definedName>
    <definedName name="IS_a" localSheetId="11">#REF!</definedName>
    <definedName name="IS_a" localSheetId="3">#REF!</definedName>
    <definedName name="IS_a">#REF!</definedName>
    <definedName name="IS_a_20" localSheetId="11">#REF!</definedName>
    <definedName name="IS_a_20" localSheetId="3">#REF!</definedName>
    <definedName name="IS_a_20">#REF!</definedName>
    <definedName name="IS_a_28" localSheetId="11">#REF!</definedName>
    <definedName name="IS_a_28" localSheetId="3">#REF!</definedName>
    <definedName name="IS_a_28">#REF!</definedName>
    <definedName name="IS_Clay" localSheetId="11">#REF!</definedName>
    <definedName name="IS_Clay" localSheetId="3">#REF!</definedName>
    <definedName name="IS_Clay">#REF!</definedName>
    <definedName name="IS_Clay_20" localSheetId="11">#REF!</definedName>
    <definedName name="IS_Clay_20" localSheetId="3">#REF!</definedName>
    <definedName name="IS_Clay_20">#REF!</definedName>
    <definedName name="IS_Clay_28" localSheetId="11">#REF!</definedName>
    <definedName name="IS_Clay_28" localSheetId="3">#REF!</definedName>
    <definedName name="IS_Clay_28">#REF!</definedName>
    <definedName name="IS_pH" localSheetId="11">#REF!</definedName>
    <definedName name="IS_pH" localSheetId="3">#REF!</definedName>
    <definedName name="IS_pH">#REF!</definedName>
    <definedName name="IS_pH_20" localSheetId="11">#REF!</definedName>
    <definedName name="IS_pH_20" localSheetId="3">#REF!</definedName>
    <definedName name="IS_pH_20">#REF!</definedName>
    <definedName name="IS_pH_28" localSheetId="11">#REF!</definedName>
    <definedName name="IS_pH_28" localSheetId="3">#REF!</definedName>
    <definedName name="IS_pH_28">#REF!</definedName>
    <definedName name="itd1.5" localSheetId="11">#REF!</definedName>
    <definedName name="itd1.5" localSheetId="3">#REF!</definedName>
    <definedName name="itd1.5">#REF!</definedName>
    <definedName name="itd1.5_20" localSheetId="11">#REF!</definedName>
    <definedName name="itd1.5_20" localSheetId="3">#REF!</definedName>
    <definedName name="itd1.5_20">#REF!</definedName>
    <definedName name="itdd1.5" localSheetId="11">#REF!</definedName>
    <definedName name="itdd1.5" localSheetId="3">#REF!</definedName>
    <definedName name="itdd1.5">#REF!</definedName>
    <definedName name="itdd1.5_20" localSheetId="11">#REF!</definedName>
    <definedName name="itdd1.5_20" localSheetId="3">#REF!</definedName>
    <definedName name="itdd1.5_20">#REF!</definedName>
    <definedName name="itddgoi" localSheetId="11">#REF!</definedName>
    <definedName name="itddgoi" localSheetId="3">#REF!</definedName>
    <definedName name="itddgoi">#REF!</definedName>
    <definedName name="itddgoi_20" localSheetId="11">#REF!</definedName>
    <definedName name="itddgoi_20" localSheetId="3">#REF!</definedName>
    <definedName name="itddgoi_20">#REF!</definedName>
    <definedName name="itdg" localSheetId="11">#REF!</definedName>
    <definedName name="itdg" localSheetId="3">#REF!</definedName>
    <definedName name="itdg">#REF!</definedName>
    <definedName name="itdg_20" localSheetId="11">#REF!</definedName>
    <definedName name="itdg_20" localSheetId="3">#REF!</definedName>
    <definedName name="itdg_20">#REF!</definedName>
    <definedName name="itdgoi" localSheetId="11">#REF!</definedName>
    <definedName name="itdgoi" localSheetId="3">#REF!</definedName>
    <definedName name="itdgoi">#REF!</definedName>
    <definedName name="itdgoi_20" localSheetId="11">#REF!</definedName>
    <definedName name="itdgoi_20" localSheetId="3">#REF!</definedName>
    <definedName name="itdgoi_20">#REF!</definedName>
    <definedName name="ith1.5" localSheetId="11">#REF!</definedName>
    <definedName name="ith1.5" localSheetId="3">#REF!</definedName>
    <definedName name="ith1.5">#REF!</definedName>
    <definedName name="ith1.5_20" localSheetId="11">#REF!</definedName>
    <definedName name="ith1.5_20" localSheetId="3">#REF!</definedName>
    <definedName name="ith1.5_20">#REF!</definedName>
    <definedName name="ithg" localSheetId="11">#REF!</definedName>
    <definedName name="ithg" localSheetId="3">#REF!</definedName>
    <definedName name="ithg">#REF!</definedName>
    <definedName name="ithg_20" localSheetId="11">#REF!</definedName>
    <definedName name="ithg_20" localSheetId="3">#REF!</definedName>
    <definedName name="ithg_20">#REF!</definedName>
    <definedName name="ithgoi" localSheetId="11">#REF!</definedName>
    <definedName name="ithgoi" localSheetId="3">#REF!</definedName>
    <definedName name="ithgoi">#REF!</definedName>
    <definedName name="ithgoi_20" localSheetId="11">#REF!</definedName>
    <definedName name="ithgoi_20" localSheetId="3">#REF!</definedName>
    <definedName name="ithgoi_20">#REF!</definedName>
    <definedName name="iu" localSheetId="11">#REF!</definedName>
    <definedName name="iu" localSheetId="3">#REF!</definedName>
    <definedName name="iu">#REF!</definedName>
    <definedName name="iu_28" localSheetId="11">#REF!</definedName>
    <definedName name="iu_28" localSheetId="3">#REF!</definedName>
    <definedName name="iu_28">#REF!</definedName>
    <definedName name="iv" localSheetId="11">#REF!</definedName>
    <definedName name="iv" localSheetId="3">#REF!</definedName>
    <definedName name="iv">#REF!</definedName>
    <definedName name="iv_28" localSheetId="11">#REF!</definedName>
    <definedName name="iv_28" localSheetId="3">#REF!</definedName>
    <definedName name="iv_28">#REF!</definedName>
    <definedName name="IWTP" localSheetId="11">#REF!</definedName>
    <definedName name="IWTP" localSheetId="3">#REF!</definedName>
    <definedName name="IWTP">#REF!</definedName>
    <definedName name="IWTP_20" localSheetId="11">#REF!</definedName>
    <definedName name="IWTP_20" localSheetId="3">#REF!</definedName>
    <definedName name="IWTP_20">#REF!</definedName>
    <definedName name="IWTP_28" localSheetId="11">#REF!</definedName>
    <definedName name="IWTP_28" localSheetId="3">#REF!</definedName>
    <definedName name="IWTP_28">#REF!</definedName>
    <definedName name="IX" localSheetId="11">#REF!</definedName>
    <definedName name="IX" localSheetId="3">#REF!</definedName>
    <definedName name="IX">#REF!</definedName>
    <definedName name="IX_28" localSheetId="11">#REF!</definedName>
    <definedName name="IX_28" localSheetId="3">#REF!</definedName>
    <definedName name="IX_28">#REF!</definedName>
    <definedName name="Ixx" localSheetId="11">#REF!</definedName>
    <definedName name="Ixx" localSheetId="3">#REF!</definedName>
    <definedName name="Ixx">#REF!</definedName>
    <definedName name="Ixx_20" localSheetId="11">#REF!</definedName>
    <definedName name="Ixx_20" localSheetId="3">#REF!</definedName>
    <definedName name="Ixx_20">#REF!</definedName>
    <definedName name="Ixx_28" localSheetId="11">#REF!</definedName>
    <definedName name="Ixx_28" localSheetId="3">#REF!</definedName>
    <definedName name="Ixx_28">#REF!</definedName>
    <definedName name="ixy" localSheetId="11">#REF!</definedName>
    <definedName name="ixy" localSheetId="3">#REF!</definedName>
    <definedName name="ixy">#REF!</definedName>
    <definedName name="ixy_20" localSheetId="11">#REF!</definedName>
    <definedName name="ixy_20" localSheetId="3">#REF!</definedName>
    <definedName name="ixy_20">#REF!</definedName>
    <definedName name="ixy_28" localSheetId="11">#REF!</definedName>
    <definedName name="ixy_28" localSheetId="3">#REF!</definedName>
    <definedName name="ixy_28">#REF!</definedName>
    <definedName name="IY" localSheetId="11">#REF!</definedName>
    <definedName name="IY" localSheetId="3">#REF!</definedName>
    <definedName name="IY">#REF!</definedName>
    <definedName name="IY_28" localSheetId="11">#REF!</definedName>
    <definedName name="IY_28" localSheetId="3">#REF!</definedName>
    <definedName name="IY_28">#REF!</definedName>
    <definedName name="j">"$#REF!.$A$36:$D$61"</definedName>
    <definedName name="J.O" localSheetId="11">#REF!</definedName>
    <definedName name="J.O" localSheetId="3">#REF!</definedName>
    <definedName name="J.O">#REF!</definedName>
    <definedName name="J.O_20" localSheetId="11">#REF!</definedName>
    <definedName name="J.O_20" localSheetId="3">#REF!</definedName>
    <definedName name="J.O_20">#REF!</definedName>
    <definedName name="J.O_28" localSheetId="11">#REF!</definedName>
    <definedName name="J.O_28" localSheetId="3">#REF!</definedName>
    <definedName name="J.O_28">#REF!</definedName>
    <definedName name="J.O_GT" localSheetId="11">#REF!</definedName>
    <definedName name="J.O_GT" localSheetId="3">#REF!</definedName>
    <definedName name="J.O_GT">#REF!</definedName>
    <definedName name="J.O_GT_20" localSheetId="11">#REF!</definedName>
    <definedName name="J.O_GT_20" localSheetId="3">#REF!</definedName>
    <definedName name="J.O_GT_20">#REF!</definedName>
    <definedName name="J.O_GT_28" localSheetId="11">#REF!</definedName>
    <definedName name="J.O_GT_28" localSheetId="3">#REF!</definedName>
    <definedName name="J.O_GT_28">#REF!</definedName>
    <definedName name="j_26" localSheetId="11">#REF!</definedName>
    <definedName name="j_26" localSheetId="3">#REF!</definedName>
    <definedName name="j_26">#REF!</definedName>
    <definedName name="j_28" localSheetId="11">#REF!</definedName>
    <definedName name="j_28" localSheetId="3">#REF!</definedName>
    <definedName name="j_28">#REF!</definedName>
    <definedName name="j_3">"$#REF!.$A$36:$D$61"</definedName>
    <definedName name="j356C8" localSheetId="11">#REF!</definedName>
    <definedName name="j356C8" localSheetId="3">#REF!</definedName>
    <definedName name="j356C8">#REF!</definedName>
    <definedName name="j356C8_20" localSheetId="11">#REF!</definedName>
    <definedName name="j356C8_20" localSheetId="3">#REF!</definedName>
    <definedName name="j356C8_20">#REF!</definedName>
    <definedName name="J81j81" localSheetId="11">#REF!</definedName>
    <definedName name="J81j81" localSheetId="3">#REF!</definedName>
    <definedName name="J81j81">#REF!</definedName>
    <definedName name="J81j81_20" localSheetId="11">#REF!</definedName>
    <definedName name="J81j81_20" localSheetId="3">#REF!</definedName>
    <definedName name="J81j81_20">#REF!</definedName>
    <definedName name="J81j81_28" localSheetId="11">#REF!</definedName>
    <definedName name="J81j81_28" localSheetId="3">#REF!</definedName>
    <definedName name="J81j81_28">#REF!</definedName>
    <definedName name="jhnjnn" localSheetId="11">#REF!</definedName>
    <definedName name="jhnjnn" localSheetId="3">#REF!</definedName>
    <definedName name="jhnjnn">#REF!</definedName>
    <definedName name="ji" localSheetId="11">#REF!</definedName>
    <definedName name="ji" localSheetId="3">#REF!</definedName>
    <definedName name="ji">#REF!</definedName>
    <definedName name="ji_28" localSheetId="11">#REF!</definedName>
    <definedName name="ji_28" localSheetId="3">#REF!</definedName>
    <definedName name="ji_28">#REF!</definedName>
    <definedName name="jidi1" localSheetId="11">#REF!</definedName>
    <definedName name="jidi1" localSheetId="3">#REF!</definedName>
    <definedName name="jidi1">#REF!</definedName>
    <definedName name="jidi1_28" localSheetId="11">#REF!</definedName>
    <definedName name="jidi1_28" localSheetId="3">#REF!</definedName>
    <definedName name="jidi1_28">#REF!</definedName>
    <definedName name="jj" localSheetId="11">#REF!</definedName>
    <definedName name="jj" localSheetId="3">#REF!</definedName>
    <definedName name="jj">#REF!</definedName>
    <definedName name="jj_28" localSheetId="11">#REF!</definedName>
    <definedName name="jj_28" localSheetId="3">#REF!</definedName>
    <definedName name="jj_28">#REF!</definedName>
    <definedName name="k">"$#REF!.$A$1:$D$27"</definedName>
    <definedName name="k_" localSheetId="11">#REF!</definedName>
    <definedName name="k_" localSheetId="3">#REF!</definedName>
    <definedName name="k_">#REF!</definedName>
    <definedName name="k__28" localSheetId="11">#REF!</definedName>
    <definedName name="k__28" localSheetId="3">#REF!</definedName>
    <definedName name="k__28">#REF!</definedName>
    <definedName name="K_1" localSheetId="11">#N/A</definedName>
    <definedName name="K_1" localSheetId="0">'60 TT342'!K_1</definedName>
    <definedName name="K_1" localSheetId="3">#N/A</definedName>
    <definedName name="K_1">'60 TT342'!K_1</definedName>
    <definedName name="K_2" localSheetId="11">#N/A</definedName>
    <definedName name="K_2" localSheetId="0">'60 TT342'!K_2</definedName>
    <definedName name="K_2" localSheetId="3">#N/A</definedName>
    <definedName name="K_2">'60 TT342'!K_2</definedName>
    <definedName name="k_26" localSheetId="11">#REF!</definedName>
    <definedName name="k_26" localSheetId="0">#REF!</definedName>
    <definedName name="k_26" localSheetId="3">#REF!</definedName>
    <definedName name="k_26">#REF!</definedName>
    <definedName name="k_28" localSheetId="11">#REF!</definedName>
    <definedName name="k_28" localSheetId="0">#REF!</definedName>
    <definedName name="k_28" localSheetId="3">#REF!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#REF!</definedName>
    <definedName name="K_Class1" localSheetId="11">#REF!</definedName>
    <definedName name="K_Class1" localSheetId="3">#REF!</definedName>
    <definedName name="K_Class1">#REF!</definedName>
    <definedName name="K_Class1_20" localSheetId="11">#REF!</definedName>
    <definedName name="K_Class1_20" localSheetId="3">#REF!</definedName>
    <definedName name="K_Class1_20">#REF!</definedName>
    <definedName name="K_Class1_28" localSheetId="11">#REF!</definedName>
    <definedName name="K_Class1_28" localSheetId="3">#REF!</definedName>
    <definedName name="K_Class1_28">#REF!</definedName>
    <definedName name="K_Class2" localSheetId="11">#REF!</definedName>
    <definedName name="K_Class2" localSheetId="3">#REF!</definedName>
    <definedName name="K_Class2">#REF!</definedName>
    <definedName name="K_Class2_20" localSheetId="11">#REF!</definedName>
    <definedName name="K_Class2_20" localSheetId="3">#REF!</definedName>
    <definedName name="K_Class2_20">#REF!</definedName>
    <definedName name="K_Class2_28" localSheetId="11">#REF!</definedName>
    <definedName name="K_Class2_28" localSheetId="3">#REF!</definedName>
    <definedName name="K_Class2_28">#REF!</definedName>
    <definedName name="K_Class3" localSheetId="11">#REF!</definedName>
    <definedName name="K_Class3" localSheetId="3">#REF!</definedName>
    <definedName name="K_Class3">#REF!</definedName>
    <definedName name="K_Class3_20" localSheetId="11">#REF!</definedName>
    <definedName name="K_Class3_20" localSheetId="3">#REF!</definedName>
    <definedName name="K_Class3_20">#REF!</definedName>
    <definedName name="K_Class3_28" localSheetId="11">#REF!</definedName>
    <definedName name="K_Class3_28" localSheetId="3">#REF!</definedName>
    <definedName name="K_Class3_28">#REF!</definedName>
    <definedName name="K_Class4" localSheetId="11">#REF!</definedName>
    <definedName name="K_Class4" localSheetId="3">#REF!</definedName>
    <definedName name="K_Class4">#REF!</definedName>
    <definedName name="K_Class4_20" localSheetId="11">#REF!</definedName>
    <definedName name="K_Class4_20" localSheetId="3">#REF!</definedName>
    <definedName name="K_Class4_20">#REF!</definedName>
    <definedName name="K_Class4_28" localSheetId="11">#REF!</definedName>
    <definedName name="K_Class4_28" localSheetId="3">#REF!</definedName>
    <definedName name="K_Class4_28">#REF!</definedName>
    <definedName name="K_Class5" localSheetId="11">#REF!</definedName>
    <definedName name="K_Class5" localSheetId="3">#REF!</definedName>
    <definedName name="K_Class5">#REF!</definedName>
    <definedName name="K_Class5_20" localSheetId="11">#REF!</definedName>
    <definedName name="K_Class5_20" localSheetId="3">#REF!</definedName>
    <definedName name="K_Class5_20">#REF!</definedName>
    <definedName name="K_Class5_28" localSheetId="11">#REF!</definedName>
    <definedName name="K_Class5_28" localSheetId="3">#REF!</definedName>
    <definedName name="K_Class5_28">#REF!</definedName>
    <definedName name="K_con" localSheetId="11">#REF!</definedName>
    <definedName name="K_con" localSheetId="3">#REF!</definedName>
    <definedName name="K_con">#REF!</definedName>
    <definedName name="K_con_20" localSheetId="11">#REF!</definedName>
    <definedName name="K_con_20" localSheetId="3">#REF!</definedName>
    <definedName name="K_con_20">#REF!</definedName>
    <definedName name="K_con_28" localSheetId="11">#REF!</definedName>
    <definedName name="K_con_28" localSheetId="3">#REF!</definedName>
    <definedName name="K_con_28">#REF!</definedName>
    <definedName name="K_L" localSheetId="11">#REF!</definedName>
    <definedName name="K_L" localSheetId="3">#REF!</definedName>
    <definedName name="K_L">#REF!</definedName>
    <definedName name="K_L_20" localSheetId="11">#REF!</definedName>
    <definedName name="K_L_20" localSheetId="3">#REF!</definedName>
    <definedName name="K_L_20">#REF!</definedName>
    <definedName name="K_L_28" localSheetId="11">#REF!</definedName>
    <definedName name="K_L_28" localSheetId="3">#REF!</definedName>
    <definedName name="K_L_28">#REF!</definedName>
    <definedName name="K_lchae" localSheetId="11">#REF!</definedName>
    <definedName name="K_lchae" localSheetId="3">#REF!</definedName>
    <definedName name="K_lchae">#REF!</definedName>
    <definedName name="K_lchae_20" localSheetId="11">#REF!</definedName>
    <definedName name="K_lchae_20" localSheetId="3">#REF!</definedName>
    <definedName name="K_lchae_20">#REF!</definedName>
    <definedName name="K_lchae_28" localSheetId="11">#REF!</definedName>
    <definedName name="K_lchae_28" localSheetId="3">#REF!</definedName>
    <definedName name="K_lchae_28">#REF!</definedName>
    <definedName name="K_run" localSheetId="11">#REF!</definedName>
    <definedName name="K_run" localSheetId="3">#REF!</definedName>
    <definedName name="K_run">#REF!</definedName>
    <definedName name="K_run_20" localSheetId="11">#REF!</definedName>
    <definedName name="K_run_20" localSheetId="3">#REF!</definedName>
    <definedName name="K_run_20">#REF!</definedName>
    <definedName name="K_run_28" localSheetId="11">#REF!</definedName>
    <definedName name="K_run_28" localSheetId="3">#REF!</definedName>
    <definedName name="K_run_28">#REF!</definedName>
    <definedName name="K_sed" localSheetId="11">#REF!</definedName>
    <definedName name="K_sed" localSheetId="3">#REF!</definedName>
    <definedName name="K_sed">#REF!</definedName>
    <definedName name="K_sed_20" localSheetId="11">#REF!</definedName>
    <definedName name="K_sed_20" localSheetId="3">#REF!</definedName>
    <definedName name="K_sed_20">#REF!</definedName>
    <definedName name="K_sed_28" localSheetId="11">#REF!</definedName>
    <definedName name="K_sed_28" localSheetId="3">#REF!</definedName>
    <definedName name="K_sed_28">#REF!</definedName>
    <definedName name="K0.001" localSheetId="11">#REF!</definedName>
    <definedName name="K0.001" localSheetId="3">#REF!</definedName>
    <definedName name="K0.001">#REF!</definedName>
    <definedName name="K0.001_20" localSheetId="11">#REF!</definedName>
    <definedName name="K0.001_20" localSheetId="3">#REF!</definedName>
    <definedName name="K0.001_20">#REF!</definedName>
    <definedName name="K0.001_28" localSheetId="11">#REF!</definedName>
    <definedName name="K0.001_28" localSheetId="3">#REF!</definedName>
    <definedName name="K0.001_28">#REF!</definedName>
    <definedName name="K0.011" localSheetId="11">#REF!</definedName>
    <definedName name="K0.011" localSheetId="3">#REF!</definedName>
    <definedName name="K0.011">#REF!</definedName>
    <definedName name="K0.011_20" localSheetId="11">#REF!</definedName>
    <definedName name="K0.011_20" localSheetId="3">#REF!</definedName>
    <definedName name="K0.011_20">#REF!</definedName>
    <definedName name="K0.011_28" localSheetId="11">#REF!</definedName>
    <definedName name="K0.011_28" localSheetId="3">#REF!</definedName>
    <definedName name="K0.011_28">#REF!</definedName>
    <definedName name="K0.101" localSheetId="11">#REF!</definedName>
    <definedName name="K0.101" localSheetId="3">#REF!</definedName>
    <definedName name="K0.101">#REF!</definedName>
    <definedName name="K0.101_20" localSheetId="11">#REF!</definedName>
    <definedName name="K0.101_20" localSheetId="3">#REF!</definedName>
    <definedName name="K0.101_20">#REF!</definedName>
    <definedName name="K0.101_28" localSheetId="11">#REF!</definedName>
    <definedName name="K0.101_28" localSheetId="3">#REF!</definedName>
    <definedName name="K0.101_28">#REF!</definedName>
    <definedName name="K0.111" localSheetId="11">#REF!</definedName>
    <definedName name="K0.111" localSheetId="3">#REF!</definedName>
    <definedName name="K0.111">#REF!</definedName>
    <definedName name="K0.111_20" localSheetId="11">#REF!</definedName>
    <definedName name="K0.111_20" localSheetId="3">#REF!</definedName>
    <definedName name="K0.111_20">#REF!</definedName>
    <definedName name="K0.111_28" localSheetId="11">#REF!</definedName>
    <definedName name="K0.111_28" localSheetId="3">#REF!</definedName>
    <definedName name="K0.111_28">#REF!</definedName>
    <definedName name="K0.201" localSheetId="11">#REF!</definedName>
    <definedName name="K0.201" localSheetId="3">#REF!</definedName>
    <definedName name="K0.201">#REF!</definedName>
    <definedName name="K0.201_20" localSheetId="11">#REF!</definedName>
    <definedName name="K0.201_20" localSheetId="3">#REF!</definedName>
    <definedName name="K0.201_20">#REF!</definedName>
    <definedName name="K0.201_28" localSheetId="11">#REF!</definedName>
    <definedName name="K0.201_28" localSheetId="3">#REF!</definedName>
    <definedName name="K0.201_28">#REF!</definedName>
    <definedName name="K0.211" localSheetId="11">#REF!</definedName>
    <definedName name="K0.211" localSheetId="3">#REF!</definedName>
    <definedName name="K0.211">#REF!</definedName>
    <definedName name="K0.211_20" localSheetId="11">#REF!</definedName>
    <definedName name="K0.211_20" localSheetId="3">#REF!</definedName>
    <definedName name="K0.211_20">#REF!</definedName>
    <definedName name="K0.211_28" localSheetId="11">#REF!</definedName>
    <definedName name="K0.211_28" localSheetId="3">#REF!</definedName>
    <definedName name="K0.211_28">#REF!</definedName>
    <definedName name="K0.301" localSheetId="11">#REF!</definedName>
    <definedName name="K0.301" localSheetId="3">#REF!</definedName>
    <definedName name="K0.301">#REF!</definedName>
    <definedName name="K0.301_20" localSheetId="11">#REF!</definedName>
    <definedName name="K0.301_20" localSheetId="3">#REF!</definedName>
    <definedName name="K0.301_20">#REF!</definedName>
    <definedName name="K0.301_28" localSheetId="11">#REF!</definedName>
    <definedName name="K0.301_28" localSheetId="3">#REF!</definedName>
    <definedName name="K0.301_28">#REF!</definedName>
    <definedName name="K0.311" localSheetId="11">#REF!</definedName>
    <definedName name="K0.311" localSheetId="3">#REF!</definedName>
    <definedName name="K0.311">#REF!</definedName>
    <definedName name="K0.311_20" localSheetId="11">#REF!</definedName>
    <definedName name="K0.311_20" localSheetId="3">#REF!</definedName>
    <definedName name="K0.311_20">#REF!</definedName>
    <definedName name="K0.311_28" localSheetId="11">#REF!</definedName>
    <definedName name="K0.311_28" localSheetId="3">#REF!</definedName>
    <definedName name="K0.311_28">#REF!</definedName>
    <definedName name="K0.400" localSheetId="11">#REF!</definedName>
    <definedName name="K0.400" localSheetId="3">#REF!</definedName>
    <definedName name="K0.400">#REF!</definedName>
    <definedName name="K0.400_20" localSheetId="11">#REF!</definedName>
    <definedName name="K0.400_20" localSheetId="3">#REF!</definedName>
    <definedName name="K0.400_20">#REF!</definedName>
    <definedName name="K0.400_28" localSheetId="11">#REF!</definedName>
    <definedName name="K0.400_28" localSheetId="3">#REF!</definedName>
    <definedName name="K0.400_28">#REF!</definedName>
    <definedName name="K0.410" localSheetId="11">#REF!</definedName>
    <definedName name="K0.410" localSheetId="3">#REF!</definedName>
    <definedName name="K0.410">#REF!</definedName>
    <definedName name="K0.410_20" localSheetId="11">#REF!</definedName>
    <definedName name="K0.410_20" localSheetId="3">#REF!</definedName>
    <definedName name="K0.410_20">#REF!</definedName>
    <definedName name="K0.410_28" localSheetId="11">#REF!</definedName>
    <definedName name="K0.410_28" localSheetId="3">#REF!</definedName>
    <definedName name="K0.410_28">#REF!</definedName>
    <definedName name="K0.501" localSheetId="11">#REF!</definedName>
    <definedName name="K0.501" localSheetId="3">#REF!</definedName>
    <definedName name="K0.501">#REF!</definedName>
    <definedName name="K0.501_20" localSheetId="11">#REF!</definedName>
    <definedName name="K0.501_20" localSheetId="3">#REF!</definedName>
    <definedName name="K0.501_20">#REF!</definedName>
    <definedName name="K0.501_28" localSheetId="11">#REF!</definedName>
    <definedName name="K0.501_28" localSheetId="3">#REF!</definedName>
    <definedName name="K0.501_28">#REF!</definedName>
    <definedName name="K0.511" localSheetId="11">#REF!</definedName>
    <definedName name="K0.511" localSheetId="3">#REF!</definedName>
    <definedName name="K0.511">#REF!</definedName>
    <definedName name="K0.511_20" localSheetId="11">#REF!</definedName>
    <definedName name="K0.511_20" localSheetId="3">#REF!</definedName>
    <definedName name="K0.511_20">#REF!</definedName>
    <definedName name="K0.511_28" localSheetId="11">#REF!</definedName>
    <definedName name="K0.511_28" localSheetId="3">#REF!</definedName>
    <definedName name="K0.511_28">#REF!</definedName>
    <definedName name="K0.61" localSheetId="11">#REF!</definedName>
    <definedName name="K0.61" localSheetId="3">#REF!</definedName>
    <definedName name="K0.61">#REF!</definedName>
    <definedName name="K0.61_20" localSheetId="11">#REF!</definedName>
    <definedName name="K0.61_20" localSheetId="3">#REF!</definedName>
    <definedName name="K0.61_20">#REF!</definedName>
    <definedName name="K0.61_28" localSheetId="11">#REF!</definedName>
    <definedName name="K0.61_28" localSheetId="3">#REF!</definedName>
    <definedName name="K0.61_28">#REF!</definedName>
    <definedName name="K0.71" localSheetId="11">#REF!</definedName>
    <definedName name="K0.71" localSheetId="3">#REF!</definedName>
    <definedName name="K0.71">#REF!</definedName>
    <definedName name="K0.71_20" localSheetId="11">#REF!</definedName>
    <definedName name="K0.71_20" localSheetId="3">#REF!</definedName>
    <definedName name="K0.71_20">#REF!</definedName>
    <definedName name="K0.71_28" localSheetId="11">#REF!</definedName>
    <definedName name="K0.71_28" localSheetId="3">#REF!</definedName>
    <definedName name="K0.71_28">#REF!</definedName>
    <definedName name="K1.001" localSheetId="11">#REF!</definedName>
    <definedName name="K1.001" localSheetId="3">#REF!</definedName>
    <definedName name="K1.001">#REF!</definedName>
    <definedName name="K1.001_20" localSheetId="11">#REF!</definedName>
    <definedName name="K1.001_20" localSheetId="3">#REF!</definedName>
    <definedName name="K1.001_20">#REF!</definedName>
    <definedName name="K1.001_28" localSheetId="11">#REF!</definedName>
    <definedName name="K1.001_28" localSheetId="3">#REF!</definedName>
    <definedName name="K1.001_28">#REF!</definedName>
    <definedName name="K1.021" localSheetId="11">#REF!</definedName>
    <definedName name="K1.021" localSheetId="3">#REF!</definedName>
    <definedName name="K1.021">#REF!</definedName>
    <definedName name="K1.021_20" localSheetId="11">#REF!</definedName>
    <definedName name="K1.021_20" localSheetId="3">#REF!</definedName>
    <definedName name="K1.021_20">#REF!</definedName>
    <definedName name="K1.021_28" localSheetId="11">#REF!</definedName>
    <definedName name="K1.021_28" localSheetId="3">#REF!</definedName>
    <definedName name="K1.021_28">#REF!</definedName>
    <definedName name="K1.041" localSheetId="11">#REF!</definedName>
    <definedName name="K1.041" localSheetId="3">#REF!</definedName>
    <definedName name="K1.041">#REF!</definedName>
    <definedName name="K1.041_20" localSheetId="11">#REF!</definedName>
    <definedName name="K1.041_20" localSheetId="3">#REF!</definedName>
    <definedName name="K1.041_20">#REF!</definedName>
    <definedName name="K1.041_28" localSheetId="11">#REF!</definedName>
    <definedName name="K1.041_28" localSheetId="3">#REF!</definedName>
    <definedName name="K1.041_28">#REF!</definedName>
    <definedName name="K1.121" localSheetId="11">#REF!</definedName>
    <definedName name="K1.121" localSheetId="3">#REF!</definedName>
    <definedName name="K1.121">#REF!</definedName>
    <definedName name="K1.121_20" localSheetId="11">#REF!</definedName>
    <definedName name="K1.121_20" localSheetId="3">#REF!</definedName>
    <definedName name="K1.121_20">#REF!</definedName>
    <definedName name="K1.121_28" localSheetId="11">#REF!</definedName>
    <definedName name="K1.121_28" localSheetId="3">#REF!</definedName>
    <definedName name="K1.121_28">#REF!</definedName>
    <definedName name="K1.201" localSheetId="11">#REF!</definedName>
    <definedName name="K1.201" localSheetId="3">#REF!</definedName>
    <definedName name="K1.201">#REF!</definedName>
    <definedName name="K1.201_20" localSheetId="11">#REF!</definedName>
    <definedName name="K1.201_20" localSheetId="3">#REF!</definedName>
    <definedName name="K1.201_20">#REF!</definedName>
    <definedName name="K1.201_28" localSheetId="11">#REF!</definedName>
    <definedName name="K1.201_28" localSheetId="3">#REF!</definedName>
    <definedName name="K1.201_28">#REF!</definedName>
    <definedName name="K1.211" localSheetId="11">#REF!</definedName>
    <definedName name="K1.211" localSheetId="3">#REF!</definedName>
    <definedName name="K1.211">#REF!</definedName>
    <definedName name="K1.211_20" localSheetId="11">#REF!</definedName>
    <definedName name="K1.211_20" localSheetId="3">#REF!</definedName>
    <definedName name="K1.211_20">#REF!</definedName>
    <definedName name="K1.211_28" localSheetId="11">#REF!</definedName>
    <definedName name="K1.211_28" localSheetId="3">#REF!</definedName>
    <definedName name="K1.211_28">#REF!</definedName>
    <definedName name="K1.221" localSheetId="11">#REF!</definedName>
    <definedName name="K1.221" localSheetId="3">#REF!</definedName>
    <definedName name="K1.221">#REF!</definedName>
    <definedName name="K1.221_20" localSheetId="11">#REF!</definedName>
    <definedName name="K1.221_20" localSheetId="3">#REF!</definedName>
    <definedName name="K1.221_20">#REF!</definedName>
    <definedName name="K1.221_28" localSheetId="11">#REF!</definedName>
    <definedName name="K1.221_28" localSheetId="3">#REF!</definedName>
    <definedName name="K1.221_28">#REF!</definedName>
    <definedName name="K1.301" localSheetId="11">#REF!</definedName>
    <definedName name="K1.301" localSheetId="3">#REF!</definedName>
    <definedName name="K1.301">#REF!</definedName>
    <definedName name="K1.301_20" localSheetId="11">#REF!</definedName>
    <definedName name="K1.301_20" localSheetId="3">#REF!</definedName>
    <definedName name="K1.301_20">#REF!</definedName>
    <definedName name="K1.301_28" localSheetId="11">#REF!</definedName>
    <definedName name="K1.301_28" localSheetId="3">#REF!</definedName>
    <definedName name="K1.301_28">#REF!</definedName>
    <definedName name="K1.321" localSheetId="11">#REF!</definedName>
    <definedName name="K1.321" localSheetId="3">#REF!</definedName>
    <definedName name="K1.321">#REF!</definedName>
    <definedName name="K1.321_20" localSheetId="11">#REF!</definedName>
    <definedName name="K1.321_20" localSheetId="3">#REF!</definedName>
    <definedName name="K1.321_20">#REF!</definedName>
    <definedName name="K1.321_28" localSheetId="11">#REF!</definedName>
    <definedName name="K1.321_28" localSheetId="3">#REF!</definedName>
    <definedName name="K1.321_28">#REF!</definedName>
    <definedName name="K1.331" localSheetId="11">#REF!</definedName>
    <definedName name="K1.331" localSheetId="3">#REF!</definedName>
    <definedName name="K1.331">#REF!</definedName>
    <definedName name="K1.331_20" localSheetId="11">#REF!</definedName>
    <definedName name="K1.331_20" localSheetId="3">#REF!</definedName>
    <definedName name="K1.331_20">#REF!</definedName>
    <definedName name="K1.331_28" localSheetId="11">#REF!</definedName>
    <definedName name="K1.331_28" localSheetId="3">#REF!</definedName>
    <definedName name="K1.331_28">#REF!</definedName>
    <definedName name="K1.341" localSheetId="11">#REF!</definedName>
    <definedName name="K1.341" localSheetId="3">#REF!</definedName>
    <definedName name="K1.341">#REF!</definedName>
    <definedName name="K1.341_20" localSheetId="11">#REF!</definedName>
    <definedName name="K1.341_20" localSheetId="3">#REF!</definedName>
    <definedName name="K1.341_20">#REF!</definedName>
    <definedName name="K1.341_28" localSheetId="11">#REF!</definedName>
    <definedName name="K1.341_28" localSheetId="3">#REF!</definedName>
    <definedName name="K1.341_28">#REF!</definedName>
    <definedName name="K1.401" localSheetId="11">#REF!</definedName>
    <definedName name="K1.401" localSheetId="3">#REF!</definedName>
    <definedName name="K1.401">#REF!</definedName>
    <definedName name="K1.401_20" localSheetId="11">#REF!</definedName>
    <definedName name="K1.401_20" localSheetId="3">#REF!</definedName>
    <definedName name="K1.401_20">#REF!</definedName>
    <definedName name="K1.401_28" localSheetId="11">#REF!</definedName>
    <definedName name="K1.401_28" localSheetId="3">#REF!</definedName>
    <definedName name="K1.401_28">#REF!</definedName>
    <definedName name="K1.411" localSheetId="11">#REF!</definedName>
    <definedName name="K1.411" localSheetId="3">#REF!</definedName>
    <definedName name="K1.411">#REF!</definedName>
    <definedName name="K1.411_20" localSheetId="11">#REF!</definedName>
    <definedName name="K1.411_20" localSheetId="3">#REF!</definedName>
    <definedName name="K1.411_20">#REF!</definedName>
    <definedName name="K1.411_28" localSheetId="11">#REF!</definedName>
    <definedName name="K1.411_28" localSheetId="3">#REF!</definedName>
    <definedName name="K1.411_28">#REF!</definedName>
    <definedName name="K1.421" localSheetId="11">#REF!</definedName>
    <definedName name="K1.421" localSheetId="3">#REF!</definedName>
    <definedName name="K1.421">#REF!</definedName>
    <definedName name="K1.421_20" localSheetId="11">#REF!</definedName>
    <definedName name="K1.421_20" localSheetId="3">#REF!</definedName>
    <definedName name="K1.421_20">#REF!</definedName>
    <definedName name="K1.421_28" localSheetId="11">#REF!</definedName>
    <definedName name="K1.421_28" localSheetId="3">#REF!</definedName>
    <definedName name="K1.421_28">#REF!</definedName>
    <definedName name="K1.431" localSheetId="11">#REF!</definedName>
    <definedName name="K1.431" localSheetId="3">#REF!</definedName>
    <definedName name="K1.431">#REF!</definedName>
    <definedName name="K1.431_20" localSheetId="11">#REF!</definedName>
    <definedName name="K1.431_20" localSheetId="3">#REF!</definedName>
    <definedName name="K1.431_20">#REF!</definedName>
    <definedName name="K1.431_28" localSheetId="11">#REF!</definedName>
    <definedName name="K1.431_28" localSheetId="3">#REF!</definedName>
    <definedName name="K1.431_28">#REF!</definedName>
    <definedName name="K1.441" localSheetId="11">#REF!</definedName>
    <definedName name="K1.441" localSheetId="3">#REF!</definedName>
    <definedName name="K1.441">#REF!</definedName>
    <definedName name="K1.441_20" localSheetId="11">#REF!</definedName>
    <definedName name="K1.441_20" localSheetId="3">#REF!</definedName>
    <definedName name="K1.441_20">#REF!</definedName>
    <definedName name="K1.441_28" localSheetId="11">#REF!</definedName>
    <definedName name="K1.441_28" localSheetId="3">#REF!</definedName>
    <definedName name="K1.441_28">#REF!</definedName>
    <definedName name="k14s" localSheetId="11">#REF!</definedName>
    <definedName name="k14s" localSheetId="3">#REF!</definedName>
    <definedName name="k14s">#REF!</definedName>
    <definedName name="K2.001" localSheetId="11">#REF!</definedName>
    <definedName name="K2.001" localSheetId="3">#REF!</definedName>
    <definedName name="K2.001">#REF!</definedName>
    <definedName name="K2.001_20" localSheetId="11">#REF!</definedName>
    <definedName name="K2.001_20" localSheetId="3">#REF!</definedName>
    <definedName name="K2.001_20">#REF!</definedName>
    <definedName name="K2.001_28" localSheetId="11">#REF!</definedName>
    <definedName name="K2.001_28" localSheetId="3">#REF!</definedName>
    <definedName name="K2.001_28">#REF!</definedName>
    <definedName name="K2.011" localSheetId="11">#REF!</definedName>
    <definedName name="K2.011" localSheetId="3">#REF!</definedName>
    <definedName name="K2.011">#REF!</definedName>
    <definedName name="K2.011_20" localSheetId="11">#REF!</definedName>
    <definedName name="K2.011_20" localSheetId="3">#REF!</definedName>
    <definedName name="K2.011_20">#REF!</definedName>
    <definedName name="K2.011_28" localSheetId="11">#REF!</definedName>
    <definedName name="K2.011_28" localSheetId="3">#REF!</definedName>
    <definedName name="K2.011_28">#REF!</definedName>
    <definedName name="K2.021" localSheetId="11">#REF!</definedName>
    <definedName name="K2.021" localSheetId="3">#REF!</definedName>
    <definedName name="K2.021">#REF!</definedName>
    <definedName name="K2.021_20" localSheetId="11">#REF!</definedName>
    <definedName name="K2.021_20" localSheetId="3">#REF!</definedName>
    <definedName name="K2.021_20">#REF!</definedName>
    <definedName name="K2.021_28" localSheetId="11">#REF!</definedName>
    <definedName name="K2.021_28" localSheetId="3">#REF!</definedName>
    <definedName name="K2.021_28">#REF!</definedName>
    <definedName name="K2.031" localSheetId="11">#REF!</definedName>
    <definedName name="K2.031" localSheetId="3">#REF!</definedName>
    <definedName name="K2.031">#REF!</definedName>
    <definedName name="K2.031_20" localSheetId="11">#REF!</definedName>
    <definedName name="K2.031_20" localSheetId="3">#REF!</definedName>
    <definedName name="K2.031_20">#REF!</definedName>
    <definedName name="K2.031_28" localSheetId="11">#REF!</definedName>
    <definedName name="K2.031_28" localSheetId="3">#REF!</definedName>
    <definedName name="K2.031_28">#REF!</definedName>
    <definedName name="K2.041" localSheetId="11">#REF!</definedName>
    <definedName name="K2.041" localSheetId="3">#REF!</definedName>
    <definedName name="K2.041">#REF!</definedName>
    <definedName name="K2.041_20" localSheetId="11">#REF!</definedName>
    <definedName name="K2.041_20" localSheetId="3">#REF!</definedName>
    <definedName name="K2.041_20">#REF!</definedName>
    <definedName name="K2.041_28" localSheetId="11">#REF!</definedName>
    <definedName name="K2.041_28" localSheetId="3">#REF!</definedName>
    <definedName name="K2.041_28">#REF!</definedName>
    <definedName name="K2.101" localSheetId="11">#REF!</definedName>
    <definedName name="K2.101" localSheetId="3">#REF!</definedName>
    <definedName name="K2.101">#REF!</definedName>
    <definedName name="K2.101_20" localSheetId="11">#REF!</definedName>
    <definedName name="K2.101_20" localSheetId="3">#REF!</definedName>
    <definedName name="K2.101_20">#REF!</definedName>
    <definedName name="K2.101_28" localSheetId="11">#REF!</definedName>
    <definedName name="K2.101_28" localSheetId="3">#REF!</definedName>
    <definedName name="K2.101_28">#REF!</definedName>
    <definedName name="K2.111" localSheetId="11">#REF!</definedName>
    <definedName name="K2.111" localSheetId="3">#REF!</definedName>
    <definedName name="K2.111">#REF!</definedName>
    <definedName name="K2.111_20" localSheetId="11">#REF!</definedName>
    <definedName name="K2.111_20" localSheetId="3">#REF!</definedName>
    <definedName name="K2.111_20">#REF!</definedName>
    <definedName name="K2.111_28" localSheetId="11">#REF!</definedName>
    <definedName name="K2.111_28" localSheetId="3">#REF!</definedName>
    <definedName name="K2.111_28">#REF!</definedName>
    <definedName name="K2.121" localSheetId="11">#REF!</definedName>
    <definedName name="K2.121" localSheetId="3">#REF!</definedName>
    <definedName name="K2.121">#REF!</definedName>
    <definedName name="K2.121_20" localSheetId="11">#REF!</definedName>
    <definedName name="K2.121_20" localSheetId="3">#REF!</definedName>
    <definedName name="K2.121_20">#REF!</definedName>
    <definedName name="K2.121_28" localSheetId="11">#REF!</definedName>
    <definedName name="K2.121_28" localSheetId="3">#REF!</definedName>
    <definedName name="K2.121_28">#REF!</definedName>
    <definedName name="K2.131" localSheetId="11">#REF!</definedName>
    <definedName name="K2.131" localSheetId="3">#REF!</definedName>
    <definedName name="K2.131">#REF!</definedName>
    <definedName name="K2.131_20" localSheetId="11">#REF!</definedName>
    <definedName name="K2.131_20" localSheetId="3">#REF!</definedName>
    <definedName name="K2.131_20">#REF!</definedName>
    <definedName name="K2.131_28" localSheetId="11">#REF!</definedName>
    <definedName name="K2.131_28" localSheetId="3">#REF!</definedName>
    <definedName name="K2.131_28">#REF!</definedName>
    <definedName name="K2.141" localSheetId="11">#REF!</definedName>
    <definedName name="K2.141" localSheetId="3">#REF!</definedName>
    <definedName name="K2.141">#REF!</definedName>
    <definedName name="K2.141_20" localSheetId="11">#REF!</definedName>
    <definedName name="K2.141_20" localSheetId="3">#REF!</definedName>
    <definedName name="K2.141_20">#REF!</definedName>
    <definedName name="K2.141_28" localSheetId="11">#REF!</definedName>
    <definedName name="K2.141_28" localSheetId="3">#REF!</definedName>
    <definedName name="K2.141_28">#REF!</definedName>
    <definedName name="K2.201" localSheetId="11">#REF!</definedName>
    <definedName name="K2.201" localSheetId="3">#REF!</definedName>
    <definedName name="K2.201">#REF!</definedName>
    <definedName name="K2.201_20" localSheetId="11">#REF!</definedName>
    <definedName name="K2.201_20" localSheetId="3">#REF!</definedName>
    <definedName name="K2.201_20">#REF!</definedName>
    <definedName name="K2.201_28" localSheetId="11">#REF!</definedName>
    <definedName name="K2.201_28" localSheetId="3">#REF!</definedName>
    <definedName name="K2.201_28">#REF!</definedName>
    <definedName name="K2.211" localSheetId="11">#REF!</definedName>
    <definedName name="K2.211" localSheetId="3">#REF!</definedName>
    <definedName name="K2.211">#REF!</definedName>
    <definedName name="K2.211_20" localSheetId="11">#REF!</definedName>
    <definedName name="K2.211_20" localSheetId="3">#REF!</definedName>
    <definedName name="K2.211_20">#REF!</definedName>
    <definedName name="K2.211_28" localSheetId="11">#REF!</definedName>
    <definedName name="K2.211_28" localSheetId="3">#REF!</definedName>
    <definedName name="K2.211_28">#REF!</definedName>
    <definedName name="K2.221" localSheetId="11">#REF!</definedName>
    <definedName name="K2.221" localSheetId="3">#REF!</definedName>
    <definedName name="K2.221">#REF!</definedName>
    <definedName name="K2.221_20" localSheetId="11">#REF!</definedName>
    <definedName name="K2.221_20" localSheetId="3">#REF!</definedName>
    <definedName name="K2.221_20">#REF!</definedName>
    <definedName name="K2.221_28" localSheetId="11">#REF!</definedName>
    <definedName name="K2.221_28" localSheetId="3">#REF!</definedName>
    <definedName name="K2.221_28">#REF!</definedName>
    <definedName name="K2.231" localSheetId="11">#REF!</definedName>
    <definedName name="K2.231" localSheetId="3">#REF!</definedName>
    <definedName name="K2.231">#REF!</definedName>
    <definedName name="K2.231_20" localSheetId="11">#REF!</definedName>
    <definedName name="K2.231_20" localSheetId="3">#REF!</definedName>
    <definedName name="K2.231_20">#REF!</definedName>
    <definedName name="K2.231_28" localSheetId="11">#REF!</definedName>
    <definedName name="K2.231_28" localSheetId="3">#REF!</definedName>
    <definedName name="K2.231_28">#REF!</definedName>
    <definedName name="K2.241" localSheetId="11">#REF!</definedName>
    <definedName name="K2.241" localSheetId="3">#REF!</definedName>
    <definedName name="K2.241">#REF!</definedName>
    <definedName name="K2.241_20" localSheetId="11">#REF!</definedName>
    <definedName name="K2.241_20" localSheetId="3">#REF!</definedName>
    <definedName name="K2.241_20">#REF!</definedName>
    <definedName name="K2.241_28" localSheetId="11">#REF!</definedName>
    <definedName name="K2.241_28" localSheetId="3">#REF!</definedName>
    <definedName name="K2.241_28">#REF!</definedName>
    <definedName name="K2.301" localSheetId="11">#REF!</definedName>
    <definedName name="K2.301" localSheetId="3">#REF!</definedName>
    <definedName name="K2.301">#REF!</definedName>
    <definedName name="K2.301_20" localSheetId="11">#REF!</definedName>
    <definedName name="K2.301_20" localSheetId="3">#REF!</definedName>
    <definedName name="K2.301_20">#REF!</definedName>
    <definedName name="K2.301_28" localSheetId="11">#REF!</definedName>
    <definedName name="K2.301_28" localSheetId="3">#REF!</definedName>
    <definedName name="K2.301_28">#REF!</definedName>
    <definedName name="K2.321" localSheetId="11">#REF!</definedName>
    <definedName name="K2.321" localSheetId="3">#REF!</definedName>
    <definedName name="K2.321">#REF!</definedName>
    <definedName name="K2.321_20" localSheetId="11">#REF!</definedName>
    <definedName name="K2.321_20" localSheetId="3">#REF!</definedName>
    <definedName name="K2.321_20">#REF!</definedName>
    <definedName name="K2.321_28" localSheetId="11">#REF!</definedName>
    <definedName name="K2.321_28" localSheetId="3">#REF!</definedName>
    <definedName name="K2.321_28">#REF!</definedName>
    <definedName name="K2.341" localSheetId="11">#REF!</definedName>
    <definedName name="K2.341" localSheetId="3">#REF!</definedName>
    <definedName name="K2.341">#REF!</definedName>
    <definedName name="K2.341_20" localSheetId="11">#REF!</definedName>
    <definedName name="K2.341_20" localSheetId="3">#REF!</definedName>
    <definedName name="K2.341_20">#REF!</definedName>
    <definedName name="K2.341_28" localSheetId="11">#REF!</definedName>
    <definedName name="K2.341_28" localSheetId="3">#REF!</definedName>
    <definedName name="K2.341_28">#REF!</definedName>
    <definedName name="K2.400" localSheetId="11">#REF!</definedName>
    <definedName name="K2.400" localSheetId="3">#REF!</definedName>
    <definedName name="K2.400">#REF!</definedName>
    <definedName name="K2.400_20" localSheetId="11">#REF!</definedName>
    <definedName name="K2.400_20" localSheetId="3">#REF!</definedName>
    <definedName name="K2.400_20">#REF!</definedName>
    <definedName name="K2.400_28" localSheetId="11">#REF!</definedName>
    <definedName name="K2.400_28" localSheetId="3">#REF!</definedName>
    <definedName name="K2.400_28">#REF!</definedName>
    <definedName name="K2.420" localSheetId="11">#REF!</definedName>
    <definedName name="K2.420" localSheetId="3">#REF!</definedName>
    <definedName name="K2.420">#REF!</definedName>
    <definedName name="K2.420_20" localSheetId="11">#REF!</definedName>
    <definedName name="K2.420_20" localSheetId="3">#REF!</definedName>
    <definedName name="K2.420_20">#REF!</definedName>
    <definedName name="K2.420_28" localSheetId="11">#REF!</definedName>
    <definedName name="K2.420_28" localSheetId="3">#REF!</definedName>
    <definedName name="K2.420_28">#REF!</definedName>
    <definedName name="K2.440" localSheetId="11">#REF!</definedName>
    <definedName name="K2.440" localSheetId="3">#REF!</definedName>
    <definedName name="K2.440">#REF!</definedName>
    <definedName name="K2.440_20" localSheetId="11">#REF!</definedName>
    <definedName name="K2.440_20" localSheetId="3">#REF!</definedName>
    <definedName name="K2.440_20">#REF!</definedName>
    <definedName name="K2.440_28" localSheetId="11">#REF!</definedName>
    <definedName name="K2.440_28" localSheetId="3">#REF!</definedName>
    <definedName name="K2.440_28">#REF!</definedName>
    <definedName name="K2.500" localSheetId="11">#REF!</definedName>
    <definedName name="K2.500" localSheetId="3">#REF!</definedName>
    <definedName name="K2.500">#REF!</definedName>
    <definedName name="K2.500_20" localSheetId="11">#REF!</definedName>
    <definedName name="K2.500_20" localSheetId="3">#REF!</definedName>
    <definedName name="K2.500_20">#REF!</definedName>
    <definedName name="K2.500_28" localSheetId="11">#REF!</definedName>
    <definedName name="K2.500_28" localSheetId="3">#REF!</definedName>
    <definedName name="K2.500_28">#REF!</definedName>
    <definedName name="K2.520" localSheetId="11">#REF!</definedName>
    <definedName name="K2.520" localSheetId="3">#REF!</definedName>
    <definedName name="K2.520">#REF!</definedName>
    <definedName name="K2.520_20" localSheetId="11">#REF!</definedName>
    <definedName name="K2.520_20" localSheetId="3">#REF!</definedName>
    <definedName name="K2.520_20">#REF!</definedName>
    <definedName name="K2.520_28" localSheetId="11">#REF!</definedName>
    <definedName name="K2.520_28" localSheetId="3">#REF!</definedName>
    <definedName name="K2.520_28">#REF!</definedName>
    <definedName name="K2.540" localSheetId="11">#REF!</definedName>
    <definedName name="K2.540" localSheetId="3">#REF!</definedName>
    <definedName name="K2.540">#REF!</definedName>
    <definedName name="K2.540_20" localSheetId="11">#REF!</definedName>
    <definedName name="K2.540_20" localSheetId="3">#REF!</definedName>
    <definedName name="K2.540_20">#REF!</definedName>
    <definedName name="K2.540_28" localSheetId="11">#REF!</definedName>
    <definedName name="K2.540_28" localSheetId="3">#REF!</definedName>
    <definedName name="K2.540_28">#REF!</definedName>
    <definedName name="k2b">NA()</definedName>
    <definedName name="k2b_26" localSheetId="11">#REF!</definedName>
    <definedName name="k2b_26" localSheetId="3">#REF!</definedName>
    <definedName name="k2b_26">#REF!</definedName>
    <definedName name="k2b_28" localSheetId="11">#REF!</definedName>
    <definedName name="k2b_28" localSheetId="3">#REF!</definedName>
    <definedName name="k2b_28">#REF!</definedName>
    <definedName name="K3.210" localSheetId="11">#REF!</definedName>
    <definedName name="K3.210" localSheetId="3">#REF!</definedName>
    <definedName name="K3.210">#REF!</definedName>
    <definedName name="K3.210_20" localSheetId="11">#REF!</definedName>
    <definedName name="K3.210_20" localSheetId="3">#REF!</definedName>
    <definedName name="K3.210_20">#REF!</definedName>
    <definedName name="K3.210_28" localSheetId="11">#REF!</definedName>
    <definedName name="K3.210_28" localSheetId="3">#REF!</definedName>
    <definedName name="K3.210_28">#REF!</definedName>
    <definedName name="K3.220" localSheetId="11">#REF!</definedName>
    <definedName name="K3.220" localSheetId="3">#REF!</definedName>
    <definedName name="K3.220">#REF!</definedName>
    <definedName name="K3.220_20" localSheetId="11">#REF!</definedName>
    <definedName name="K3.220_20" localSheetId="3">#REF!</definedName>
    <definedName name="K3.220_20">#REF!</definedName>
    <definedName name="K3.220_28" localSheetId="11">#REF!</definedName>
    <definedName name="K3.220_28" localSheetId="3">#REF!</definedName>
    <definedName name="K3.220_28">#REF!</definedName>
    <definedName name="K3.230" localSheetId="11">#REF!</definedName>
    <definedName name="K3.230" localSheetId="3">#REF!</definedName>
    <definedName name="K3.230">#REF!</definedName>
    <definedName name="K3.230_20" localSheetId="11">#REF!</definedName>
    <definedName name="K3.230_20" localSheetId="3">#REF!</definedName>
    <definedName name="K3.230_20">#REF!</definedName>
    <definedName name="K3.230_28" localSheetId="11">#REF!</definedName>
    <definedName name="K3.230_28" localSheetId="3">#REF!</definedName>
    <definedName name="K3.230_28">#REF!</definedName>
    <definedName name="K3.310" localSheetId="11">#REF!</definedName>
    <definedName name="K3.310" localSheetId="3">#REF!</definedName>
    <definedName name="K3.310">#REF!</definedName>
    <definedName name="K3.310_20" localSheetId="11">#REF!</definedName>
    <definedName name="K3.310_20" localSheetId="3">#REF!</definedName>
    <definedName name="K3.310_20">#REF!</definedName>
    <definedName name="K3.310_28" localSheetId="11">#REF!</definedName>
    <definedName name="K3.310_28" localSheetId="3">#REF!</definedName>
    <definedName name="K3.310_28">#REF!</definedName>
    <definedName name="K3.320" localSheetId="11">#REF!</definedName>
    <definedName name="K3.320" localSheetId="3">#REF!</definedName>
    <definedName name="K3.320">#REF!</definedName>
    <definedName name="K3.320_20" localSheetId="11">#REF!</definedName>
    <definedName name="K3.320_20" localSheetId="3">#REF!</definedName>
    <definedName name="K3.320_20">#REF!</definedName>
    <definedName name="K3.320_28" localSheetId="11">#REF!</definedName>
    <definedName name="K3.320_28" localSheetId="3">#REF!</definedName>
    <definedName name="K3.320_28">#REF!</definedName>
    <definedName name="K3.330" localSheetId="11">#REF!</definedName>
    <definedName name="K3.330" localSheetId="3">#REF!</definedName>
    <definedName name="K3.330">#REF!</definedName>
    <definedName name="K3.330_20" localSheetId="11">#REF!</definedName>
    <definedName name="K3.330_20" localSheetId="3">#REF!</definedName>
    <definedName name="K3.330_20">#REF!</definedName>
    <definedName name="K3.330_28" localSheetId="11">#REF!</definedName>
    <definedName name="K3.330_28" localSheetId="3">#REF!</definedName>
    <definedName name="K3.330_28">#REF!</definedName>
    <definedName name="K3.410" localSheetId="11">#REF!</definedName>
    <definedName name="K3.410" localSheetId="3">#REF!</definedName>
    <definedName name="K3.410">#REF!</definedName>
    <definedName name="K3.410_20" localSheetId="11">#REF!</definedName>
    <definedName name="K3.410_20" localSheetId="3">#REF!</definedName>
    <definedName name="K3.410_20">#REF!</definedName>
    <definedName name="K3.410_28" localSheetId="11">#REF!</definedName>
    <definedName name="K3.410_28" localSheetId="3">#REF!</definedName>
    <definedName name="K3.410_28">#REF!</definedName>
    <definedName name="K3.430" localSheetId="11">#REF!</definedName>
    <definedName name="K3.430" localSheetId="3">#REF!</definedName>
    <definedName name="K3.430">#REF!</definedName>
    <definedName name="K3.430_20" localSheetId="11">#REF!</definedName>
    <definedName name="K3.430_20" localSheetId="3">#REF!</definedName>
    <definedName name="K3.430_20">#REF!</definedName>
    <definedName name="K3.430_28" localSheetId="11">#REF!</definedName>
    <definedName name="K3.430_28" localSheetId="3">#REF!</definedName>
    <definedName name="K3.430_28">#REF!</definedName>
    <definedName name="K3.450" localSheetId="11">#REF!</definedName>
    <definedName name="K3.450" localSheetId="3">#REF!</definedName>
    <definedName name="K3.450">#REF!</definedName>
    <definedName name="K3.450_20" localSheetId="11">#REF!</definedName>
    <definedName name="K3.450_20" localSheetId="3">#REF!</definedName>
    <definedName name="K3.450_20">#REF!</definedName>
    <definedName name="K3.450_28" localSheetId="11">#REF!</definedName>
    <definedName name="K3.450_28" localSheetId="3">#REF!</definedName>
    <definedName name="K3.450_28">#REF!</definedName>
    <definedName name="K4.010" localSheetId="11">#REF!</definedName>
    <definedName name="K4.010" localSheetId="3">#REF!</definedName>
    <definedName name="K4.010">#REF!</definedName>
    <definedName name="K4.010_20" localSheetId="11">#REF!</definedName>
    <definedName name="K4.010_20" localSheetId="3">#REF!</definedName>
    <definedName name="K4.010_20">#REF!</definedName>
    <definedName name="K4.010_28" localSheetId="11">#REF!</definedName>
    <definedName name="K4.010_28" localSheetId="3">#REF!</definedName>
    <definedName name="K4.010_28">#REF!</definedName>
    <definedName name="K4.020" localSheetId="11">#REF!</definedName>
    <definedName name="K4.020" localSheetId="3">#REF!</definedName>
    <definedName name="K4.020">#REF!</definedName>
    <definedName name="K4.020_20" localSheetId="11">#REF!</definedName>
    <definedName name="K4.020_20" localSheetId="3">#REF!</definedName>
    <definedName name="K4.020_20">#REF!</definedName>
    <definedName name="K4.020_28" localSheetId="11">#REF!</definedName>
    <definedName name="K4.020_28" localSheetId="3">#REF!</definedName>
    <definedName name="K4.020_28">#REF!</definedName>
    <definedName name="K4.110" localSheetId="11">#REF!</definedName>
    <definedName name="K4.110" localSheetId="3">#REF!</definedName>
    <definedName name="K4.110">#REF!</definedName>
    <definedName name="K4.110_20" localSheetId="11">#REF!</definedName>
    <definedName name="K4.110_20" localSheetId="3">#REF!</definedName>
    <definedName name="K4.110_20">#REF!</definedName>
    <definedName name="K4.110_28" localSheetId="11">#REF!</definedName>
    <definedName name="K4.110_28" localSheetId="3">#REF!</definedName>
    <definedName name="K4.110_28">#REF!</definedName>
    <definedName name="K4.120" localSheetId="11">#REF!</definedName>
    <definedName name="K4.120" localSheetId="3">#REF!</definedName>
    <definedName name="K4.120">#REF!</definedName>
    <definedName name="K4.120_20" localSheetId="11">#REF!</definedName>
    <definedName name="K4.120_20" localSheetId="3">#REF!</definedName>
    <definedName name="K4.120_20">#REF!</definedName>
    <definedName name="K4.120_28" localSheetId="11">#REF!</definedName>
    <definedName name="K4.120_28" localSheetId="3">#REF!</definedName>
    <definedName name="K4.120_28">#REF!</definedName>
    <definedName name="K4.210" localSheetId="11">#REF!</definedName>
    <definedName name="K4.210" localSheetId="3">#REF!</definedName>
    <definedName name="K4.210">#REF!</definedName>
    <definedName name="K4.210_20" localSheetId="11">#REF!</definedName>
    <definedName name="K4.210_20" localSheetId="3">#REF!</definedName>
    <definedName name="K4.210_20">#REF!</definedName>
    <definedName name="K4.210_28" localSheetId="11">#REF!</definedName>
    <definedName name="K4.210_28" localSheetId="3">#REF!</definedName>
    <definedName name="K4.210_28">#REF!</definedName>
    <definedName name="K4.220" localSheetId="11">#REF!</definedName>
    <definedName name="K4.220" localSheetId="3">#REF!</definedName>
    <definedName name="K4.220">#REF!</definedName>
    <definedName name="K4.220_20" localSheetId="11">#REF!</definedName>
    <definedName name="K4.220_20" localSheetId="3">#REF!</definedName>
    <definedName name="K4.220_20">#REF!</definedName>
    <definedName name="K4.220_28" localSheetId="11">#REF!</definedName>
    <definedName name="K4.220_28" localSheetId="3">#REF!</definedName>
    <definedName name="K4.220_28">#REF!</definedName>
    <definedName name="K4.230" localSheetId="11">#REF!</definedName>
    <definedName name="K4.230" localSheetId="3">#REF!</definedName>
    <definedName name="K4.230">#REF!</definedName>
    <definedName name="K4.230_20" localSheetId="11">#REF!</definedName>
    <definedName name="K4.230_20" localSheetId="3">#REF!</definedName>
    <definedName name="K4.230_20">#REF!</definedName>
    <definedName name="K4.230_28" localSheetId="11">#REF!</definedName>
    <definedName name="K4.230_28" localSheetId="3">#REF!</definedName>
    <definedName name="K4.230_28">#REF!</definedName>
    <definedName name="K4.240" localSheetId="11">#REF!</definedName>
    <definedName name="K4.240" localSheetId="3">#REF!</definedName>
    <definedName name="K4.240">#REF!</definedName>
    <definedName name="K4.240_20" localSheetId="11">#REF!</definedName>
    <definedName name="K4.240_20" localSheetId="3">#REF!</definedName>
    <definedName name="K4.240_20">#REF!</definedName>
    <definedName name="K4.240_28" localSheetId="11">#REF!</definedName>
    <definedName name="K4.240_28" localSheetId="3">#REF!</definedName>
    <definedName name="K4.240_28">#REF!</definedName>
    <definedName name="KA" localSheetId="11">#REF!</definedName>
    <definedName name="KA" localSheetId="3">#REF!</definedName>
    <definedName name="KA">#REF!</definedName>
    <definedName name="KA_20" localSheetId="11">#REF!</definedName>
    <definedName name="KA_20" localSheetId="3">#REF!</definedName>
    <definedName name="KA_20">#REF!</definedName>
    <definedName name="KA_28" localSheetId="11">#REF!</definedName>
    <definedName name="KA_28" localSheetId="3">#REF!</definedName>
    <definedName name="KA_28">#REF!</definedName>
    <definedName name="KAE" localSheetId="11">#REF!</definedName>
    <definedName name="KAE" localSheetId="3">#REF!</definedName>
    <definedName name="KAE">#REF!</definedName>
    <definedName name="KAE_20" localSheetId="11">#REF!</definedName>
    <definedName name="KAE_20" localSheetId="3">#REF!</definedName>
    <definedName name="KAE_20">#REF!</definedName>
    <definedName name="KAE_28" localSheetId="11">#REF!</definedName>
    <definedName name="KAE_28" localSheetId="3">#REF!</definedName>
    <definedName name="KAE_28">#REF!</definedName>
    <definedName name="KAS" localSheetId="11">#REF!</definedName>
    <definedName name="KAS" localSheetId="3">#REF!</definedName>
    <definedName name="KAS">#REF!</definedName>
    <definedName name="KAS_20" localSheetId="11">#REF!</definedName>
    <definedName name="KAS_20" localSheetId="3">#REF!</definedName>
    <definedName name="KAS_20">#REF!</definedName>
    <definedName name="KAS_28" localSheetId="11">#REF!</definedName>
    <definedName name="KAS_28" localSheetId="3">#REF!</definedName>
    <definedName name="KAS_28">#REF!</definedName>
    <definedName name="Kc" localSheetId="11">#REF!</definedName>
    <definedName name="Kc" localSheetId="3">#REF!</definedName>
    <definedName name="Kc">#REF!</definedName>
    <definedName name="kcdd" localSheetId="11">#REF!</definedName>
    <definedName name="kcdd" localSheetId="3">#REF!</definedName>
    <definedName name="kcdd">#REF!</definedName>
    <definedName name="kcdd_20" localSheetId="11">#REF!</definedName>
    <definedName name="kcdd_20" localSheetId="3">#REF!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#REF!</definedName>
    <definedName name="kcong_20" localSheetId="11">#REF!</definedName>
    <definedName name="kcong_20" localSheetId="3">#REF!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#REF!</definedName>
    <definedName name="KDC" localSheetId="11">#REF!</definedName>
    <definedName name="KDC" localSheetId="0">#REF!</definedName>
    <definedName name="KDC" localSheetId="3">#REF!</definedName>
    <definedName name="KDC">#REF!</definedName>
    <definedName name="KDC_28" localSheetId="11">#REF!</definedName>
    <definedName name="KDC_28" localSheetId="0">#REF!</definedName>
    <definedName name="KDC_28" localSheetId="3">#REF!</definedName>
    <definedName name="KDC_28">#REF!</definedName>
    <definedName name="kdien" localSheetId="11">#REF!</definedName>
    <definedName name="kdien" localSheetId="3">#REF!</definedName>
    <definedName name="kdien">#REF!</definedName>
    <definedName name="kdien_20" localSheetId="11">#REF!</definedName>
    <definedName name="kdien_20" localSheetId="3">#REF!</definedName>
    <definedName name="kdien_20">#REF!</definedName>
    <definedName name="kdien_28" localSheetId="11">#REF!</definedName>
    <definedName name="kdien_28" localSheetId="3">#REF!</definedName>
    <definedName name="kdien_28">#REF!</definedName>
    <definedName name="ke" localSheetId="11">#REF!</definedName>
    <definedName name="ke" localSheetId="3">#REF!</definedName>
    <definedName name="ke">#REF!</definedName>
    <definedName name="kecot" localSheetId="11">#REF!</definedName>
    <definedName name="kecot" localSheetId="3">#REF!</definedName>
    <definedName name="kecot">#REF!</definedName>
    <definedName name="kecot_20" localSheetId="11">#REF!</definedName>
    <definedName name="kecot_20" localSheetId="3">#REF!</definedName>
    <definedName name="kecot_20">#REF!</definedName>
    <definedName name="kecot_28" localSheetId="11">#REF!</definedName>
    <definedName name="kecot_28" localSheetId="3">#REF!</definedName>
    <definedName name="kecot_28">#REF!</definedName>
    <definedName name="Kepcapcacloai">"$#REF!.$B$607:$D$620"</definedName>
    <definedName name="Kepcapcacloai_26" localSheetId="11">#REF!</definedName>
    <definedName name="Kepcapcacloai_26" localSheetId="3">#REF!</definedName>
    <definedName name="Kepcapcacloai_26">#REF!</definedName>
    <definedName name="Kepcapcacloai_28" localSheetId="11">#REF!</definedName>
    <definedName name="Kepcapcacloai_28" localSheetId="3">#REF!</definedName>
    <definedName name="Kepcapcacloai_28">#REF!</definedName>
    <definedName name="Kepcapcacloai_3">"$#REF!.$B$607:$D$620"</definedName>
    <definedName name="Kepham" localSheetId="11">#REF!</definedName>
    <definedName name="Kepham" localSheetId="3">#REF!</definedName>
    <definedName name="Kepham">#REF!</definedName>
    <definedName name="Kepham_20" localSheetId="11">#REF!</definedName>
    <definedName name="Kepham_20" localSheetId="3">#REF!</definedName>
    <definedName name="Kepham_20">#REF!</definedName>
    <definedName name="Keptreo" localSheetId="11">#REF!</definedName>
    <definedName name="Keptreo" localSheetId="3">#REF!</definedName>
    <definedName name="Keptreo">#REF!</definedName>
    <definedName name="Keptreo_20" localSheetId="11">#REF!</definedName>
    <definedName name="Keptreo_20" localSheetId="3">#REF!</definedName>
    <definedName name="Keptreo_20">#REF!</definedName>
    <definedName name="ketcau" localSheetId="11">#REF!</definedName>
    <definedName name="ketcau" localSheetId="3">#REF!</definedName>
    <definedName name="ketcau">#REF!</definedName>
    <definedName name="ketcau_20" localSheetId="11">#REF!</definedName>
    <definedName name="ketcau_20" localSheetId="3">#REF!</definedName>
    <definedName name="ketcau_20">#REF!</definedName>
    <definedName name="ketcau_28" localSheetId="11">#REF!</definedName>
    <definedName name="ketcau_28" localSheetId="3">#REF!</definedName>
    <definedName name="ketcau_28">#REF!</definedName>
    <definedName name="Kf" localSheetId="11">#REF!</definedName>
    <definedName name="Kf" localSheetId="3">#REF!</definedName>
    <definedName name="Kf">#REF!</definedName>
    <definedName name="Kf_20" localSheetId="11">#REF!</definedName>
    <definedName name="Kf_20" localSheetId="3">#REF!</definedName>
    <definedName name="Kf_20">#REF!</definedName>
    <definedName name="KFFMAX" localSheetId="11">#REF!</definedName>
    <definedName name="KFFMAX" localSheetId="3">#REF!</definedName>
    <definedName name="KFFMAX">#REF!</definedName>
    <definedName name="KFFMAX_20" localSheetId="11">#REF!</definedName>
    <definedName name="KFFMAX_20" localSheetId="3">#REF!</definedName>
    <definedName name="KFFMAX_20">#REF!</definedName>
    <definedName name="KFFMAX_28" localSheetId="11">#REF!</definedName>
    <definedName name="KFFMAX_28" localSheetId="3">#REF!</definedName>
    <definedName name="KFFMAX_28">#REF!</definedName>
    <definedName name="KFFMIN" localSheetId="11">#REF!</definedName>
    <definedName name="KFFMIN" localSheetId="3">#REF!</definedName>
    <definedName name="KFFMIN">#REF!</definedName>
    <definedName name="KFFMIN_20" localSheetId="11">#REF!</definedName>
    <definedName name="KFFMIN_20" localSheetId="3">#REF!</definedName>
    <definedName name="KFFMIN_20">#REF!</definedName>
    <definedName name="KFFMIN_28" localSheetId="11">#REF!</definedName>
    <definedName name="KFFMIN_28" localSheetId="3">#REF!</definedName>
    <definedName name="KFFMIN_28">#REF!</definedName>
    <definedName name="kg" localSheetId="11">#REF!</definedName>
    <definedName name="kg" localSheetId="3">#REF!</definedName>
    <definedName name="kg">#REF!</definedName>
    <definedName name="Kg_" localSheetId="11">#REF!</definedName>
    <definedName name="Kg_" localSheetId="3">#REF!</definedName>
    <definedName name="Kg_">#REF!</definedName>
    <definedName name="Kg__28" localSheetId="11">#REF!</definedName>
    <definedName name="Kg__28" localSheetId="3">#REF!</definedName>
    <definedName name="Kg__28">#REF!</definedName>
    <definedName name="kg_20" localSheetId="11">#REF!</definedName>
    <definedName name="kg_20" localSheetId="3">#REF!</definedName>
    <definedName name="kg_20">#REF!</definedName>
    <definedName name="kh" localSheetId="11">#REF!</definedName>
    <definedName name="kh" localSheetId="3">#REF!</definedName>
    <definedName name="kh">#REF!</definedName>
    <definedName name="kh_20" localSheetId="11">#REF!</definedName>
    <definedName name="kh_20" localSheetId="3">#REF!</definedName>
    <definedName name="kh_20">#REF!</definedName>
    <definedName name="kh_28" localSheetId="11">#REF!</definedName>
    <definedName name="kh_28" localSheetId="3">#REF!</definedName>
    <definedName name="kh_28">#REF!</definedName>
    <definedName name="Kh_6t_1" localSheetId="11">#REF!</definedName>
    <definedName name="Kh_6t_1" localSheetId="3">#REF!</definedName>
    <definedName name="Kh_6t_1">#REF!</definedName>
    <definedName name="Kh_6t_1_28" localSheetId="11">#REF!</definedName>
    <definedName name="Kh_6t_1_28" localSheetId="3">#REF!</definedName>
    <definedName name="Kh_6t_1_28">#REF!</definedName>
    <definedName name="Kh_6t_10" localSheetId="11">#REF!</definedName>
    <definedName name="Kh_6t_10" localSheetId="3">#REF!</definedName>
    <definedName name="Kh_6t_10">#REF!</definedName>
    <definedName name="Kh_6t_10_28" localSheetId="11">#REF!</definedName>
    <definedName name="Kh_6t_10_28" localSheetId="3">#REF!</definedName>
    <definedName name="Kh_6t_10_28">#REF!</definedName>
    <definedName name="Kh_6t_11" localSheetId="11">#REF!</definedName>
    <definedName name="Kh_6t_11" localSheetId="3">#REF!</definedName>
    <definedName name="Kh_6t_11">#REF!</definedName>
    <definedName name="Kh_6t_11_28" localSheetId="11">#REF!</definedName>
    <definedName name="Kh_6t_11_28" localSheetId="3">#REF!</definedName>
    <definedName name="Kh_6t_11_28">#REF!</definedName>
    <definedName name="Kh_6t_12" localSheetId="11">#REF!</definedName>
    <definedName name="Kh_6t_12" localSheetId="3">#REF!</definedName>
    <definedName name="Kh_6t_12">#REF!</definedName>
    <definedName name="Kh_6t_12_28" localSheetId="11">#REF!</definedName>
    <definedName name="Kh_6t_12_28" localSheetId="3">#REF!</definedName>
    <definedName name="Kh_6t_12_28">#REF!</definedName>
    <definedName name="Kh_6t_17" localSheetId="11">#REF!</definedName>
    <definedName name="Kh_6t_17" localSheetId="3">#REF!</definedName>
    <definedName name="Kh_6t_17">#REF!</definedName>
    <definedName name="Kh_6t_17_28" localSheetId="11">#REF!</definedName>
    <definedName name="Kh_6t_17_28" localSheetId="3">#REF!</definedName>
    <definedName name="Kh_6t_17_28">#REF!</definedName>
    <definedName name="Kh_6t_19" localSheetId="11">#REF!</definedName>
    <definedName name="Kh_6t_19" localSheetId="3">#REF!</definedName>
    <definedName name="Kh_6t_19">#REF!</definedName>
    <definedName name="Kh_6t_19_28" localSheetId="11">#REF!</definedName>
    <definedName name="Kh_6t_19_28" localSheetId="3">#REF!</definedName>
    <definedName name="Kh_6t_19_28">#REF!</definedName>
    <definedName name="Kh_6t_2" localSheetId="11">#REF!</definedName>
    <definedName name="Kh_6t_2" localSheetId="3">#REF!</definedName>
    <definedName name="Kh_6t_2">#REF!</definedName>
    <definedName name="Kh_6t_2_28" localSheetId="11">#REF!</definedName>
    <definedName name="Kh_6t_2_28" localSheetId="3">#REF!</definedName>
    <definedName name="Kh_6t_2_28">#REF!</definedName>
    <definedName name="Kh_6t_3" localSheetId="11">#REF!</definedName>
    <definedName name="Kh_6t_3" localSheetId="3">#REF!</definedName>
    <definedName name="Kh_6t_3">#REF!</definedName>
    <definedName name="Kh_6t_3_28" localSheetId="11">#REF!</definedName>
    <definedName name="Kh_6t_3_28" localSheetId="3">#REF!</definedName>
    <definedName name="Kh_6t_3_28">#REF!</definedName>
    <definedName name="Kh_6t_4" localSheetId="11">#REF!</definedName>
    <definedName name="Kh_6t_4" localSheetId="3">#REF!</definedName>
    <definedName name="Kh_6t_4">#REF!</definedName>
    <definedName name="Kh_6t_4_28" localSheetId="11">#REF!</definedName>
    <definedName name="Kh_6t_4_28" localSheetId="3">#REF!</definedName>
    <definedName name="Kh_6t_4_28">#REF!</definedName>
    <definedName name="Kh_6t_5" localSheetId="11">#REF!</definedName>
    <definedName name="Kh_6t_5" localSheetId="3">#REF!</definedName>
    <definedName name="Kh_6t_5">#REF!</definedName>
    <definedName name="Kh_6t_5_28" localSheetId="11">#REF!</definedName>
    <definedName name="Kh_6t_5_28" localSheetId="3">#REF!</definedName>
    <definedName name="Kh_6t_5_28">#REF!</definedName>
    <definedName name="Kh_6t_6" localSheetId="11">#REF!</definedName>
    <definedName name="Kh_6t_6" localSheetId="3">#REF!</definedName>
    <definedName name="Kh_6t_6">#REF!</definedName>
    <definedName name="Kh_6t_6_28" localSheetId="11">#REF!</definedName>
    <definedName name="Kh_6t_6_28" localSheetId="3">#REF!</definedName>
    <definedName name="Kh_6t_6_28">#REF!</definedName>
    <definedName name="Kh_6t_7" localSheetId="11">#REF!</definedName>
    <definedName name="Kh_6t_7" localSheetId="3">#REF!</definedName>
    <definedName name="Kh_6t_7">#REF!</definedName>
    <definedName name="Kh_6t_7_28" localSheetId="11">#REF!</definedName>
    <definedName name="Kh_6t_7_28" localSheetId="3">#REF!</definedName>
    <definedName name="Kh_6t_7_28">#REF!</definedName>
    <definedName name="Kh_6t_8" localSheetId="11">#REF!</definedName>
    <definedName name="Kh_6t_8" localSheetId="3">#REF!</definedName>
    <definedName name="Kh_6t_8">#REF!</definedName>
    <definedName name="Kh_6t_8_28" localSheetId="11">#REF!</definedName>
    <definedName name="Kh_6t_8_28" localSheetId="3">#REF!</definedName>
    <definedName name="Kh_6t_8_28">#REF!</definedName>
    <definedName name="Kh_6t_9" localSheetId="11">#REF!</definedName>
    <definedName name="Kh_6t_9" localSheetId="3">#REF!</definedName>
    <definedName name="Kh_6t_9">#REF!</definedName>
    <definedName name="Kh_6t_9_28" localSheetId="11">#REF!</definedName>
    <definedName name="Kh_6t_9_28" localSheetId="3">#REF!</definedName>
    <definedName name="Kh_6t_9_28">#REF!</definedName>
    <definedName name="KH_Chang" localSheetId="11">#REF!</definedName>
    <definedName name="KH_Chang" localSheetId="3">#REF!</definedName>
    <definedName name="KH_Chang">#REF!</definedName>
    <definedName name="KH_Chang_20" localSheetId="11">#REF!</definedName>
    <definedName name="KH_Chang_20" localSheetId="3">#REF!</definedName>
    <definedName name="KH_Chang_20">#REF!</definedName>
    <definedName name="KH_Chang_28" localSheetId="11">#REF!</definedName>
    <definedName name="KH_Chang_28" localSheetId="3">#REF!</definedName>
    <definedName name="KH_Chang_28">#REF!</definedName>
    <definedName name="Kh_q3_1" localSheetId="11">#REF!</definedName>
    <definedName name="Kh_q3_1" localSheetId="3">#REF!</definedName>
    <definedName name="Kh_q3_1">#REF!</definedName>
    <definedName name="Kh_q3_1_28" localSheetId="11">#REF!</definedName>
    <definedName name="Kh_q3_1_28" localSheetId="3">#REF!</definedName>
    <definedName name="Kh_q3_1_28">#REF!</definedName>
    <definedName name="Kh_q3_10" localSheetId="11">#REF!</definedName>
    <definedName name="Kh_q3_10" localSheetId="3">#REF!</definedName>
    <definedName name="Kh_q3_10">#REF!</definedName>
    <definedName name="Kh_q3_10_28" localSheetId="11">#REF!</definedName>
    <definedName name="Kh_q3_10_28" localSheetId="3">#REF!</definedName>
    <definedName name="Kh_q3_10_28">#REF!</definedName>
    <definedName name="Kh_q3_11" localSheetId="11">#REF!</definedName>
    <definedName name="Kh_q3_11" localSheetId="3">#REF!</definedName>
    <definedName name="Kh_q3_11">#REF!</definedName>
    <definedName name="Kh_q3_11_28" localSheetId="11">#REF!</definedName>
    <definedName name="Kh_q3_11_28" localSheetId="3">#REF!</definedName>
    <definedName name="Kh_q3_11_28">#REF!</definedName>
    <definedName name="Kh_q3_12" localSheetId="11">#REF!</definedName>
    <definedName name="Kh_q3_12" localSheetId="3">#REF!</definedName>
    <definedName name="Kh_q3_12">#REF!</definedName>
    <definedName name="Kh_q3_12_28" localSheetId="11">#REF!</definedName>
    <definedName name="Kh_q3_12_28" localSheetId="3">#REF!</definedName>
    <definedName name="Kh_q3_12_28">#REF!</definedName>
    <definedName name="Kh_q3_17" localSheetId="11">#REF!</definedName>
    <definedName name="Kh_q3_17" localSheetId="3">#REF!</definedName>
    <definedName name="Kh_q3_17">#REF!</definedName>
    <definedName name="Kh_q3_17_28" localSheetId="11">#REF!</definedName>
    <definedName name="Kh_q3_17_28" localSheetId="3">#REF!</definedName>
    <definedName name="Kh_q3_17_28">#REF!</definedName>
    <definedName name="Kh_q3_19" localSheetId="11">#REF!</definedName>
    <definedName name="Kh_q3_19" localSheetId="3">#REF!</definedName>
    <definedName name="Kh_q3_19">#REF!</definedName>
    <definedName name="Kh_q3_19_28" localSheetId="11">#REF!</definedName>
    <definedName name="Kh_q3_19_28" localSheetId="3">#REF!</definedName>
    <definedName name="Kh_q3_19_28">#REF!</definedName>
    <definedName name="Kh_q3_2" localSheetId="11">#REF!</definedName>
    <definedName name="Kh_q3_2" localSheetId="3">#REF!</definedName>
    <definedName name="Kh_q3_2">#REF!</definedName>
    <definedName name="Kh_q3_2_28" localSheetId="11">#REF!</definedName>
    <definedName name="Kh_q3_2_28" localSheetId="3">#REF!</definedName>
    <definedName name="Kh_q3_2_28">#REF!</definedName>
    <definedName name="Kh_q3_3" localSheetId="11">#REF!</definedName>
    <definedName name="Kh_q3_3" localSheetId="3">#REF!</definedName>
    <definedName name="Kh_q3_3">#REF!</definedName>
    <definedName name="Kh_q3_3_28" localSheetId="11">#REF!</definedName>
    <definedName name="Kh_q3_3_28" localSheetId="3">#REF!</definedName>
    <definedName name="Kh_q3_3_28">#REF!</definedName>
    <definedName name="Kh_q3_4" localSheetId="11">#REF!</definedName>
    <definedName name="Kh_q3_4" localSheetId="3">#REF!</definedName>
    <definedName name="Kh_q3_4">#REF!</definedName>
    <definedName name="Kh_q3_4_28" localSheetId="11">#REF!</definedName>
    <definedName name="Kh_q3_4_28" localSheetId="3">#REF!</definedName>
    <definedName name="Kh_q3_4_28">#REF!</definedName>
    <definedName name="Kh_q3_5" localSheetId="11">#REF!</definedName>
    <definedName name="Kh_q3_5" localSheetId="3">#REF!</definedName>
    <definedName name="Kh_q3_5">#REF!</definedName>
    <definedName name="Kh_q3_5_28" localSheetId="11">#REF!</definedName>
    <definedName name="Kh_q3_5_28" localSheetId="3">#REF!</definedName>
    <definedName name="Kh_q3_5_28">#REF!</definedName>
    <definedName name="Kh_q3_6" localSheetId="11">#REF!</definedName>
    <definedName name="Kh_q3_6" localSheetId="3">#REF!</definedName>
    <definedName name="Kh_q3_6">#REF!</definedName>
    <definedName name="Kh_q3_6_28" localSheetId="11">#REF!</definedName>
    <definedName name="Kh_q3_6_28" localSheetId="3">#REF!</definedName>
    <definedName name="Kh_q3_6_28">#REF!</definedName>
    <definedName name="Kh_q3_7" localSheetId="11">#REF!</definedName>
    <definedName name="Kh_q3_7" localSheetId="3">#REF!</definedName>
    <definedName name="Kh_q3_7">#REF!</definedName>
    <definedName name="Kh_q3_7_28" localSheetId="11">#REF!</definedName>
    <definedName name="Kh_q3_7_28" localSheetId="3">#REF!</definedName>
    <definedName name="Kh_q3_7_28">#REF!</definedName>
    <definedName name="Kh_q3_8" localSheetId="11">#REF!</definedName>
    <definedName name="Kh_q3_8" localSheetId="3">#REF!</definedName>
    <definedName name="Kh_q3_8">#REF!</definedName>
    <definedName name="Kh_q3_8_28" localSheetId="11">#REF!</definedName>
    <definedName name="Kh_q3_8_28" localSheetId="3">#REF!</definedName>
    <definedName name="Kh_q3_8_28">#REF!</definedName>
    <definedName name="Kh_q3_9" localSheetId="11">#REF!</definedName>
    <definedName name="Kh_q3_9" localSheetId="3">#REF!</definedName>
    <definedName name="Kh_q3_9">#REF!</definedName>
    <definedName name="Kh_q3_9_28" localSheetId="11">#REF!</definedName>
    <definedName name="Kh_q3_9_28" localSheetId="3">#REF!</definedName>
    <definedName name="Kh_q3_9_28">#REF!</definedName>
    <definedName name="kh3.0" localSheetId="11">#REF!</definedName>
    <definedName name="kh3.0" localSheetId="3">#REF!</definedName>
    <definedName name="kh3.0">#REF!</definedName>
    <definedName name="kh3.0_20" localSheetId="11">#REF!</definedName>
    <definedName name="kh3.0_20" localSheetId="3">#REF!</definedName>
    <definedName name="kh3.0_20">#REF!</definedName>
    <definedName name="kh3.0_28" localSheetId="11">#REF!</definedName>
    <definedName name="kh3.0_28" localSheetId="3">#REF!</definedName>
    <definedName name="kh3.0_28">#REF!</definedName>
    <definedName name="khac">2</definedName>
    <definedName name="Khâi" localSheetId="11">#REF!</definedName>
    <definedName name="Khâi" localSheetId="3">#REF!</definedName>
    <definedName name="Khâi">#REF!</definedName>
    <definedName name="Khâi_20" localSheetId="11">#REF!</definedName>
    <definedName name="Khâi_20" localSheetId="3">#REF!</definedName>
    <definedName name="Khâi_20">#REF!</definedName>
    <definedName name="Khâi_28" localSheetId="11">#REF!</definedName>
    <definedName name="Khâi_28" localSheetId="3">#REF!</definedName>
    <definedName name="Khâi_28">#REF!</definedName>
    <definedName name="khanang" localSheetId="11">#REF!</definedName>
    <definedName name="khanang" localSheetId="3">#REF!</definedName>
    <definedName name="khanang">#REF!</definedName>
    <definedName name="khanang_20" localSheetId="11">#REF!</definedName>
    <definedName name="khanang_20" localSheetId="3">#REF!</definedName>
    <definedName name="khanang_20">#REF!</definedName>
    <definedName name="khanang_28" localSheetId="11">#REF!</definedName>
    <definedName name="khanang_28" localSheetId="3">#REF!</definedName>
    <definedName name="khanang_28">#REF!</definedName>
    <definedName name="Khanh" localSheetId="11">#REF!</definedName>
    <definedName name="Khanh" localSheetId="3">#REF!</definedName>
    <definedName name="Khanh">#REF!</definedName>
    <definedName name="Khanh_20" localSheetId="11">#REF!</definedName>
    <definedName name="Khanh_20" localSheetId="3">#REF!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#REF!</definedName>
    <definedName name="Khanhdonnoitrunggiannoidieuchinh_3">"$#REF!.$B$621:$D$648"</definedName>
    <definedName name="kheve" localSheetId="11">#REF!</definedName>
    <definedName name="kheve" localSheetId="3">#REF!</definedName>
    <definedName name="kheve">#REF!</definedName>
    <definedName name="KHldatcat" localSheetId="11">#REF!</definedName>
    <definedName name="KHldatcat" localSheetId="3">#REF!</definedName>
    <definedName name="KHldatcat">#REF!</definedName>
    <definedName name="KHldatcat_20" localSheetId="11">#REF!</definedName>
    <definedName name="KHldatcat_20" localSheetId="3">#REF!</definedName>
    <definedName name="KHldatcat_20">#REF!</definedName>
    <definedName name="KHldatcat_28" localSheetId="11">#REF!</definedName>
    <definedName name="KHldatcat_28" localSheetId="3">#REF!</definedName>
    <definedName name="KHldatcat_28">#REF!</definedName>
    <definedName name="khoan" localSheetId="11">#REF!</definedName>
    <definedName name="khoan" localSheetId="3">#REF!</definedName>
    <definedName name="khoan">#REF!</definedName>
    <definedName name="khoan4.5kw" localSheetId="11">#REF!</definedName>
    <definedName name="khoan4.5kw" localSheetId="3">#REF!</definedName>
    <definedName name="khoan4.5kw">#REF!</definedName>
    <definedName name="khoan4.5kw_20" localSheetId="11">#REF!</definedName>
    <definedName name="khoan4.5kw_20" localSheetId="3">#REF!</definedName>
    <definedName name="khoan4.5kw_20">#REF!</definedName>
    <definedName name="khoan42" localSheetId="11">#REF!</definedName>
    <definedName name="khoan42" localSheetId="3">#REF!</definedName>
    <definedName name="khoan42">#REF!</definedName>
    <definedName name="khoanbt" localSheetId="11">#REF!</definedName>
    <definedName name="khoanbt" localSheetId="3">#REF!</definedName>
    <definedName name="khoanbt">#REF!</definedName>
    <definedName name="khoanbt_20" localSheetId="11">#REF!</definedName>
    <definedName name="khoanbt_20" localSheetId="3">#REF!</definedName>
    <definedName name="khoanbt_20">#REF!</definedName>
    <definedName name="khoanbt_28" localSheetId="11">#REF!</definedName>
    <definedName name="khoanbt_28" localSheetId="3">#REF!</definedName>
    <definedName name="khoanbt_28">#REF!</definedName>
    <definedName name="khoanBT1.5KW" localSheetId="11">#REF!</definedName>
    <definedName name="khoanBT1.5KW" localSheetId="3">#REF!</definedName>
    <definedName name="khoanBT1.5KW">#REF!</definedName>
    <definedName name="khoanBT1.5KW_20" localSheetId="11">#REF!</definedName>
    <definedName name="khoanBT1.5KW_20" localSheetId="3">#REF!</definedName>
    <definedName name="khoanBT1.5KW_20">#REF!</definedName>
    <definedName name="khoand" localSheetId="11">#REF!</definedName>
    <definedName name="khoand" localSheetId="3">#REF!</definedName>
    <definedName name="khoand">#REF!</definedName>
    <definedName name="khoand_20" localSheetId="11">#REF!</definedName>
    <definedName name="khoand_20" localSheetId="3">#REF!</definedName>
    <definedName name="khoand_20">#REF!</definedName>
    <definedName name="khoand_28" localSheetId="11">#REF!</definedName>
    <definedName name="khoand_28" localSheetId="3">#REF!</definedName>
    <definedName name="khoand_28">#REF!</definedName>
    <definedName name="khoanda" localSheetId="11">#REF!</definedName>
    <definedName name="khoanda" localSheetId="3">#REF!</definedName>
    <definedName name="khoanda">#REF!</definedName>
    <definedName name="khoanda_20" localSheetId="11">#REF!</definedName>
    <definedName name="khoanda_20" localSheetId="3">#REF!</definedName>
    <definedName name="khoanda_20">#REF!</definedName>
    <definedName name="khoanda_28" localSheetId="11">#REF!</definedName>
    <definedName name="khoanda_28" localSheetId="3">#REF!</definedName>
    <definedName name="khoanda_28">#REF!</definedName>
    <definedName name="khoannhoi" localSheetId="11">#REF!</definedName>
    <definedName name="khoannhoi" localSheetId="3">#REF!</definedName>
    <definedName name="khoannhoi">#REF!</definedName>
    <definedName name="khoannhoi_20" localSheetId="11">#REF!</definedName>
    <definedName name="khoannhoi_20" localSheetId="3">#REF!</definedName>
    <definedName name="khoannhoi_20">#REF!</definedName>
    <definedName name="khoannhoi_28" localSheetId="11">#REF!</definedName>
    <definedName name="khoannhoi_28" localSheetId="3">#REF!</definedName>
    <definedName name="khoannhoi_28">#REF!</definedName>
    <definedName name="khoansat" localSheetId="11">#REF!</definedName>
    <definedName name="khoansat" localSheetId="3">#REF!</definedName>
    <definedName name="khoansat">#REF!</definedName>
    <definedName name="khoansat_20" localSheetId="11">#REF!</definedName>
    <definedName name="khoansat_20" localSheetId="3">#REF!</definedName>
    <definedName name="khoansat_20">#REF!</definedName>
    <definedName name="khoansat_28" localSheetId="11">#REF!</definedName>
    <definedName name="khoansat_28" localSheetId="3">#REF!</definedName>
    <definedName name="khoansat_28">#REF!</definedName>
    <definedName name="khoanthep" localSheetId="11">#REF!</definedName>
    <definedName name="khoanthep" localSheetId="3">#REF!</definedName>
    <definedName name="khoanthep">#REF!</definedName>
    <definedName name="khoanthep_20" localSheetId="11">#REF!</definedName>
    <definedName name="khoanthep_20" localSheetId="3">#REF!</definedName>
    <definedName name="khoanthep_20">#REF!</definedName>
    <definedName name="khoanthep_28" localSheetId="11">#REF!</definedName>
    <definedName name="khoanthep_28" localSheetId="3">#REF!</definedName>
    <definedName name="khoanthep_28">#REF!</definedName>
    <definedName name="khoanxd" localSheetId="11">#REF!</definedName>
    <definedName name="khoanxd" localSheetId="3">#REF!</definedName>
    <definedName name="khoanxd">#REF!</definedName>
    <definedName name="khoanxd_20" localSheetId="11">#REF!</definedName>
    <definedName name="khoanxd_20" localSheetId="3">#REF!</definedName>
    <definedName name="khoanxd_20">#REF!</definedName>
    <definedName name="khoanxd_28" localSheetId="11">#REF!</definedName>
    <definedName name="khoanxd_28" localSheetId="3">#REF!</definedName>
    <definedName name="khoanxd_28">#REF!</definedName>
    <definedName name="Khocau" localSheetId="11">#REF!</definedName>
    <definedName name="Khocau" localSheetId="3">#REF!</definedName>
    <definedName name="Khocau">#REF!</definedName>
    <definedName name="KHOILUONGTL" localSheetId="11">#REF!</definedName>
    <definedName name="KHOILUONGTL" localSheetId="3">#REF!</definedName>
    <definedName name="KHOILUONGTL">#REF!</definedName>
    <definedName name="khong" localSheetId="11">#REF!</definedName>
    <definedName name="khong" localSheetId="3">#REF!</definedName>
    <definedName name="khong">#REF!</definedName>
    <definedName name="khong_20" localSheetId="11">#REF!</definedName>
    <definedName name="khong_20" localSheetId="3">#REF!</definedName>
    <definedName name="khong_20">#REF!</definedName>
    <definedName name="khong_28" localSheetId="11">#REF!</definedName>
    <definedName name="khong_28" localSheetId="3">#REF!</definedName>
    <definedName name="khong_28">#REF!</definedName>
    <definedName name="Khong_can_doi" localSheetId="11">#REF!</definedName>
    <definedName name="Khong_can_doi" localSheetId="3">#REF!</definedName>
    <definedName name="Khong_can_doi">#REF!</definedName>
    <definedName name="Khung" localSheetId="11">#REF!</definedName>
    <definedName name="Khung" localSheetId="3">#REF!</definedName>
    <definedName name="Khung">#REF!</definedName>
    <definedName name="Khung_20" localSheetId="11">#REF!</definedName>
    <definedName name="Khung_20" localSheetId="3">#REF!</definedName>
    <definedName name="Khung_20">#REF!</definedName>
    <definedName name="Khung_28" localSheetId="11">#REF!</definedName>
    <definedName name="Khung_28" localSheetId="3">#REF!</definedName>
    <definedName name="Khung_28">#REF!</definedName>
    <definedName name="KhuyenmaiUPS">"AutoShape 264"</definedName>
    <definedName name="ki" localSheetId="11">#REF!</definedName>
    <definedName name="ki" localSheetId="3">#REF!</definedName>
    <definedName name="ki">#REF!</definedName>
    <definedName name="ki_28" localSheetId="11">#REF!</definedName>
    <definedName name="ki_28" localSheetId="3">#REF!</definedName>
    <definedName name="ki_28">#REF!</definedName>
    <definedName name="kich" localSheetId="11">#REF!</definedName>
    <definedName name="kich" localSheetId="3">#REF!</definedName>
    <definedName name="kich">#REF!</definedName>
    <definedName name="kich_20" localSheetId="11">#REF!</definedName>
    <definedName name="kich_20" localSheetId="3">#REF!</definedName>
    <definedName name="kich_20">#REF!</definedName>
    <definedName name="kich_28" localSheetId="11">#REF!</definedName>
    <definedName name="kich_28" localSheetId="3">#REF!</definedName>
    <definedName name="kich_28">#REF!</definedName>
    <definedName name="kich18" localSheetId="11">#REF!</definedName>
    <definedName name="kich18" localSheetId="3">#REF!</definedName>
    <definedName name="kich18">#REF!</definedName>
    <definedName name="kich18_20" localSheetId="11">#REF!</definedName>
    <definedName name="kich18_20" localSheetId="3">#REF!</definedName>
    <definedName name="kich18_20">#REF!</definedName>
    <definedName name="kich18_28" localSheetId="11">#REF!</definedName>
    <definedName name="kich18_28" localSheetId="3">#REF!</definedName>
    <definedName name="kich18_28">#REF!</definedName>
    <definedName name="kich250" localSheetId="11">#REF!</definedName>
    <definedName name="kich250" localSheetId="3">#REF!</definedName>
    <definedName name="kich250">#REF!</definedName>
    <definedName name="kich250_20" localSheetId="11">#REF!</definedName>
    <definedName name="kich250_20" localSheetId="3">#REF!</definedName>
    <definedName name="kich250_20">#REF!</definedName>
    <definedName name="kich250_28" localSheetId="11">#REF!</definedName>
    <definedName name="kich250_28" localSheetId="3">#REF!</definedName>
    <definedName name="kich250_28">#REF!</definedName>
    <definedName name="kich250T" localSheetId="11">#REF!</definedName>
    <definedName name="kich250T" localSheetId="3">#REF!</definedName>
    <definedName name="kich250T">#REF!</definedName>
    <definedName name="kich250T_20" localSheetId="11">#REF!</definedName>
    <definedName name="kich250T_20" localSheetId="3">#REF!</definedName>
    <definedName name="kich250T_20">#REF!</definedName>
    <definedName name="kich500" localSheetId="11">#REF!</definedName>
    <definedName name="kich500" localSheetId="3">#REF!</definedName>
    <definedName name="kich500">#REF!</definedName>
    <definedName name="kich500_20" localSheetId="11">#REF!</definedName>
    <definedName name="kich500_20" localSheetId="3">#REF!</definedName>
    <definedName name="kich500_20">#REF!</definedName>
    <definedName name="kich500_28" localSheetId="11">#REF!</definedName>
    <definedName name="kich500_28" localSheetId="3">#REF!</definedName>
    <definedName name="kich500_28">#REF!</definedName>
    <definedName name="kich500T" localSheetId="11">#REF!</definedName>
    <definedName name="kich500T" localSheetId="3">#REF!</definedName>
    <definedName name="kich500T">#REF!</definedName>
    <definedName name="kich500T_20" localSheetId="11">#REF!</definedName>
    <definedName name="kich500T_20" localSheetId="3">#REF!</definedName>
    <definedName name="kich500T_20">#REF!</definedName>
    <definedName name="kiem" localSheetId="11">#REF!</definedName>
    <definedName name="kiem" localSheetId="3">#REF!</definedName>
    <definedName name="kiem">#REF!</definedName>
    <definedName name="kiem_20" localSheetId="11">#REF!</definedName>
    <definedName name="kiem_20" localSheetId="3">#REF!</definedName>
    <definedName name="kiem_20">#REF!</definedName>
    <definedName name="kiem_28" localSheetId="11">#REF!</definedName>
    <definedName name="kiem_28" localSheetId="3">#REF!</definedName>
    <definedName name="kiem_28">#REF!</definedName>
    <definedName name="Kiem_tra_trung_ten" localSheetId="11">#REF!</definedName>
    <definedName name="Kiem_tra_trung_ten" localSheetId="3">#REF!</definedName>
    <definedName name="Kiem_tra_trung_ten">#REF!</definedName>
    <definedName name="Kiem_tra_trung_ten_20" localSheetId="11">#REF!</definedName>
    <definedName name="Kiem_tra_trung_ten_20" localSheetId="3">#REF!</definedName>
    <definedName name="Kiem_tra_trung_ten_20">#REF!</definedName>
    <definedName name="Kiem_tra_trung_ten_28" localSheetId="11">#REF!</definedName>
    <definedName name="Kiem_tra_trung_ten_28" localSheetId="3">#REF!</definedName>
    <definedName name="Kiem_tra_trung_ten_28">#REF!</definedName>
    <definedName name="kip" localSheetId="11">#REF!</definedName>
    <definedName name="kip" localSheetId="3">#REF!</definedName>
    <definedName name="kip">#REF!</definedName>
    <definedName name="kip_28" localSheetId="11">#REF!</definedName>
    <definedName name="kip_28" localSheetId="3">#REF!</definedName>
    <definedName name="kip_28">#REF!</definedName>
    <definedName name="kj" localSheetId="11">#REF!</definedName>
    <definedName name="kj" localSheetId="3">#REF!</definedName>
    <definedName name="kj">#REF!</definedName>
    <definedName name="kj_20" localSheetId="11">#REF!</definedName>
    <definedName name="kj_20" localSheetId="3">#REF!</definedName>
    <definedName name="kj_20">#REF!</definedName>
    <definedName name="kj_28" localSheetId="11">#REF!</definedName>
    <definedName name="kj_28" localSheetId="3">#REF!</definedName>
    <definedName name="kj_28">#REF!</definedName>
    <definedName name="kjhgfvbn" localSheetId="11">#REF!</definedName>
    <definedName name="kjhgfvbn" localSheetId="3">#REF!</definedName>
    <definedName name="kjhgfvbn">#REF!</definedName>
    <definedName name="kjhgfvbn_1" localSheetId="11">#REF!</definedName>
    <definedName name="kjhgfvbn_1" localSheetId="3">#REF!</definedName>
    <definedName name="kjhgfvbn_1">#REF!</definedName>
    <definedName name="kjhgfvbn_2" localSheetId="11">#REF!</definedName>
    <definedName name="kjhgfvbn_2" localSheetId="3">#REF!</definedName>
    <definedName name="kjhgfvbn_2">#REF!</definedName>
    <definedName name="kjhgfvbn_20" localSheetId="11">#REF!</definedName>
    <definedName name="kjhgfvbn_20" localSheetId="3">#REF!</definedName>
    <definedName name="kjhgfvbn_20">#REF!</definedName>
    <definedName name="kjhgfvbn_25" localSheetId="11">#REF!</definedName>
    <definedName name="kjhgfvbn_25" localSheetId="3">#REF!</definedName>
    <definedName name="kjhgfvbn_25">#REF!</definedName>
    <definedName name="kjk" localSheetId="11">#REF!</definedName>
    <definedName name="kjk" localSheetId="3">#REF!</definedName>
    <definedName name="kjk">#REF!</definedName>
    <definedName name="kjk_20" localSheetId="11">#REF!</definedName>
    <definedName name="kjk_20" localSheetId="3">#REF!</definedName>
    <definedName name="kjk_20">#REF!</definedName>
    <definedName name="kjk_28" localSheetId="11">#REF!</definedName>
    <definedName name="kjk_28" localSheetId="3">#REF!</definedName>
    <definedName name="kjk_28">#REF!</definedName>
    <definedName name="kk" localSheetId="11">#REF!</definedName>
    <definedName name="kk" localSheetId="3">#REF!</definedName>
    <definedName name="kk">#REF!</definedName>
    <definedName name="kk_28" localSheetId="11">#REF!</definedName>
    <definedName name="kk_28" localSheetId="3">#REF!</definedName>
    <definedName name="kk_28">#REF!</definedName>
    <definedName name="KKE_Sheet10_List" localSheetId="11">#REF!</definedName>
    <definedName name="KKE_Sheet10_List" localSheetId="3">#REF!</definedName>
    <definedName name="KKE_Sheet10_List">#REF!</definedName>
    <definedName name="KKE_Sheet10_List_20" localSheetId="11">#REF!</definedName>
    <definedName name="KKE_Sheet10_List_20" localSheetId="3">#REF!</definedName>
    <definedName name="KKE_Sheet10_List_20">#REF!</definedName>
    <definedName name="KKE_Sheet10_List_28" localSheetId="11">#REF!</definedName>
    <definedName name="KKE_Sheet10_List_28" localSheetId="3">#REF!</definedName>
    <definedName name="KKE_Sheet10_List_28">#REF!</definedName>
    <definedName name="kkk" localSheetId="11">#REF!</definedName>
    <definedName name="kkk" localSheetId="3">#REF!</definedName>
    <definedName name="kkk">#REF!</definedName>
    <definedName name="kkk_28" localSheetId="11">#REF!</definedName>
    <definedName name="kkk_28" localSheetId="3">#REF!</definedName>
    <definedName name="kkk_28">#REF!</definedName>
    <definedName name="kl">"$#REF!.$B$113:$C$126"</definedName>
    <definedName name="KL_1" localSheetId="11">#REF!</definedName>
    <definedName name="KL_1" localSheetId="3">#REF!</definedName>
    <definedName name="KL_1">#REF!</definedName>
    <definedName name="KL_2" localSheetId="11">#REF!</definedName>
    <definedName name="KL_2" localSheetId="3">#REF!</definedName>
    <definedName name="KL_2">#REF!</definedName>
    <definedName name="kl_26" localSheetId="11">#REF!</definedName>
    <definedName name="kl_26" localSheetId="3">#REF!</definedName>
    <definedName name="kl_26">#REF!</definedName>
    <definedName name="kl_28" localSheetId="11">#REF!</definedName>
    <definedName name="kl_28" localSheetId="3">#REF!</definedName>
    <definedName name="kl_28">#REF!</definedName>
    <definedName name="kl_3">"$#REF!.$B$113:$C$126"</definedName>
    <definedName name="KL_C" localSheetId="11">#REF!</definedName>
    <definedName name="KL_C" localSheetId="3">#REF!</definedName>
    <definedName name="KL_C">#REF!</definedName>
    <definedName name="KL_cau" localSheetId="11">#REF!</definedName>
    <definedName name="KL_cau" localSheetId="3">#REF!</definedName>
    <definedName name="KL_cau">#REF!</definedName>
    <definedName name="kl_ME" localSheetId="11">#REF!</definedName>
    <definedName name="kl_ME" localSheetId="3">#REF!</definedName>
    <definedName name="kl_ME">#REF!</definedName>
    <definedName name="kl1_20" localSheetId="11">#REF!</definedName>
    <definedName name="kl1_20" localSheetId="3">#REF!</definedName>
    <definedName name="kl1_20">#REF!</definedName>
    <definedName name="kl1_28" localSheetId="11">#REF!</definedName>
    <definedName name="kl1_28" localSheetId="3">#REF!</definedName>
    <definedName name="kl1_28">#REF!</definedName>
    <definedName name="KLC" localSheetId="11">#REF!</definedName>
    <definedName name="KLC" localSheetId="3">#REF!</definedName>
    <definedName name="KLC">#REF!</definedName>
    <definedName name="KLC_20" localSheetId="11">#REF!</definedName>
    <definedName name="KLC_20" localSheetId="3">#REF!</definedName>
    <definedName name="KLC_20">#REF!</definedName>
    <definedName name="KLC_28" localSheetId="11">#REF!</definedName>
    <definedName name="KLC_28" localSheetId="3">#REF!</definedName>
    <definedName name="KLC_28">#REF!</definedName>
    <definedName name="klcau" localSheetId="11">#REF!</definedName>
    <definedName name="klcau" localSheetId="3">#REF!</definedName>
    <definedName name="klcau">#REF!</definedName>
    <definedName name="klctbb" localSheetId="11">#REF!</definedName>
    <definedName name="klctbb" localSheetId="3">#REF!</definedName>
    <definedName name="klctbb">#REF!</definedName>
    <definedName name="kld" localSheetId="11">#REF!</definedName>
    <definedName name="kld" localSheetId="3">#REF!</definedName>
    <definedName name="kld">#REF!</definedName>
    <definedName name="kldd1p">"$#REF!.#REF!$#REF!"</definedName>
    <definedName name="kldd1p_26" localSheetId="11">#REF!</definedName>
    <definedName name="kldd1p_26" localSheetId="3">#REF!</definedName>
    <definedName name="kldd1p_26">#REF!</definedName>
    <definedName name="kldd1p_28" localSheetId="11">#REF!</definedName>
    <definedName name="kldd1p_28" localSheetId="3">#REF!</definedName>
    <definedName name="kldd1p_28">#REF!</definedName>
    <definedName name="kldd1p_3">"$#REF!.#REF!$#REF!"</definedName>
    <definedName name="kldd3p">NA()</definedName>
    <definedName name="kldd3p_26" localSheetId="11">#REF!</definedName>
    <definedName name="kldd3p_26" localSheetId="3">#REF!</definedName>
    <definedName name="kldd3p_26">#REF!</definedName>
    <definedName name="kldd3p_28" localSheetId="11">#REF!</definedName>
    <definedName name="kldd3p_28" localSheetId="3">#REF!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#REF!</definedName>
    <definedName name="KLFMAX_20" localSheetId="11">#REF!</definedName>
    <definedName name="KLFMAX_20" localSheetId="3">#REF!</definedName>
    <definedName name="KLFMAX_20">#REF!</definedName>
    <definedName name="KLFMAX_28" localSheetId="11">#REF!</definedName>
    <definedName name="KLFMAX_28" localSheetId="3">#REF!</definedName>
    <definedName name="KLFMAX_28">#REF!</definedName>
    <definedName name="KLFMIN" localSheetId="11">#REF!</definedName>
    <definedName name="KLFMIN" localSheetId="3">#REF!</definedName>
    <definedName name="KLFMIN">#REF!</definedName>
    <definedName name="KLFMIN_20" localSheetId="11">#REF!</definedName>
    <definedName name="KLFMIN_20" localSheetId="3">#REF!</definedName>
    <definedName name="KLFMIN_20">#REF!</definedName>
    <definedName name="KLFMIN_28" localSheetId="11">#REF!</definedName>
    <definedName name="KLFMIN_28" localSheetId="3">#REF!</definedName>
    <definedName name="KLFMIN_28">#REF!</definedName>
    <definedName name="KLGT1">NA()</definedName>
    <definedName name="KLGT1_26" localSheetId="11">#REF!</definedName>
    <definedName name="KLGT1_26" localSheetId="3">#REF!</definedName>
    <definedName name="KLGT1_26">#REF!</definedName>
    <definedName name="KLGT1_28" localSheetId="11">#REF!</definedName>
    <definedName name="KLGT1_28" localSheetId="3">#REF!</definedName>
    <definedName name="KLGT1_28">#REF!</definedName>
    <definedName name="KLGT1_3">NA()</definedName>
    <definedName name="KLGT2">NA()</definedName>
    <definedName name="KLGT2_26" localSheetId="11">#REF!</definedName>
    <definedName name="KLGT2_26" localSheetId="3">#REF!</definedName>
    <definedName name="KLGT2_26">#REF!</definedName>
    <definedName name="KLGT2_28" localSheetId="11">#REF!</definedName>
    <definedName name="KLGT2_28" localSheetId="3">#REF!</definedName>
    <definedName name="KLGT2_28">#REF!</definedName>
    <definedName name="KLGT2_3">NA()</definedName>
    <definedName name="KLGT3">NA()</definedName>
    <definedName name="KLGT3_26" localSheetId="11">#REF!</definedName>
    <definedName name="KLGT3_26" localSheetId="3">#REF!</definedName>
    <definedName name="KLGT3_26">#REF!</definedName>
    <definedName name="KLGT3_28" localSheetId="11">#REF!</definedName>
    <definedName name="KLGT3_28" localSheetId="3">#REF!</definedName>
    <definedName name="KLGT3_28">#REF!</definedName>
    <definedName name="KLGT3_3">NA()</definedName>
    <definedName name="KLHC15" localSheetId="11">#REF!</definedName>
    <definedName name="KLHC15" localSheetId="3">#REF!</definedName>
    <definedName name="KLHC15">#REF!</definedName>
    <definedName name="KLHC15_20" localSheetId="11">#REF!</definedName>
    <definedName name="KLHC15_20" localSheetId="3">#REF!</definedName>
    <definedName name="KLHC15_20">#REF!</definedName>
    <definedName name="KLHC15_28" localSheetId="11">#REF!</definedName>
    <definedName name="KLHC15_28" localSheetId="3">#REF!</definedName>
    <definedName name="KLHC15_28">#REF!</definedName>
    <definedName name="KLHC25" localSheetId="11">#REF!</definedName>
    <definedName name="KLHC25" localSheetId="3">#REF!</definedName>
    <definedName name="KLHC25">#REF!</definedName>
    <definedName name="KLHC25_20" localSheetId="11">#REF!</definedName>
    <definedName name="KLHC25_20" localSheetId="3">#REF!</definedName>
    <definedName name="KLHC25_20">#REF!</definedName>
    <definedName name="KLHC25_28" localSheetId="11">#REF!</definedName>
    <definedName name="KLHC25_28" localSheetId="3">#REF!</definedName>
    <definedName name="KLHC25_28">#REF!</definedName>
    <definedName name="KLLC15" localSheetId="11">#REF!</definedName>
    <definedName name="KLLC15" localSheetId="3">#REF!</definedName>
    <definedName name="KLLC15">#REF!</definedName>
    <definedName name="KLLC15_20" localSheetId="11">#REF!</definedName>
    <definedName name="KLLC15_20" localSheetId="3">#REF!</definedName>
    <definedName name="KLLC15_20">#REF!</definedName>
    <definedName name="KLLC15_28" localSheetId="11">#REF!</definedName>
    <definedName name="KLLC15_28" localSheetId="3">#REF!</definedName>
    <definedName name="KLLC15_28">#REF!</definedName>
    <definedName name="KLLC25" localSheetId="11">#REF!</definedName>
    <definedName name="KLLC25" localSheetId="3">#REF!</definedName>
    <definedName name="KLLC25">#REF!</definedName>
    <definedName name="KLLC25_20" localSheetId="11">#REF!</definedName>
    <definedName name="KLLC25_20" localSheetId="3">#REF!</definedName>
    <definedName name="KLLC25_20">#REF!</definedName>
    <definedName name="KLLC25_28" localSheetId="11">#REF!</definedName>
    <definedName name="KLLC25_28" localSheetId="3">#REF!</definedName>
    <definedName name="KLLC25_28">#REF!</definedName>
    <definedName name="KLMC15" localSheetId="11">#REF!</definedName>
    <definedName name="KLMC15" localSheetId="3">#REF!</definedName>
    <definedName name="KLMC15">#REF!</definedName>
    <definedName name="KLMC15_20" localSheetId="11">#REF!</definedName>
    <definedName name="KLMC15_20" localSheetId="3">#REF!</definedName>
    <definedName name="KLMC15_20">#REF!</definedName>
    <definedName name="KLMC15_28" localSheetId="11">#REF!</definedName>
    <definedName name="KLMC15_28" localSheetId="3">#REF!</definedName>
    <definedName name="KLMC15_28">#REF!</definedName>
    <definedName name="KLMC25" localSheetId="11">#REF!</definedName>
    <definedName name="KLMC25" localSheetId="3">#REF!</definedName>
    <definedName name="KLMC25">#REF!</definedName>
    <definedName name="KLMC25_20" localSheetId="11">#REF!</definedName>
    <definedName name="KLMC25_20" localSheetId="3">#REF!</definedName>
    <definedName name="KLMC25_20">#REF!</definedName>
    <definedName name="KLMC25_28" localSheetId="11">#REF!</definedName>
    <definedName name="KLMC25_28" localSheetId="3">#REF!</definedName>
    <definedName name="KLMC25_28">#REF!</definedName>
    <definedName name="KLTHDN" localSheetId="11">#REF!</definedName>
    <definedName name="KLTHDN" localSheetId="3">#REF!</definedName>
    <definedName name="KLTHDN">#REF!</definedName>
    <definedName name="KLTHDN_20" localSheetId="11">#REF!</definedName>
    <definedName name="KLTHDN_20" localSheetId="3">#REF!</definedName>
    <definedName name="KLTHDN_20">#REF!</definedName>
    <definedName name="KLTHDN_28" localSheetId="11">#REF!</definedName>
    <definedName name="KLTHDN_28" localSheetId="3">#REF!</definedName>
    <definedName name="KLTHDN_28">#REF!</definedName>
    <definedName name="KLtru" localSheetId="11">#REF!</definedName>
    <definedName name="KLtru" localSheetId="3">#REF!</definedName>
    <definedName name="KLtru">#REF!</definedName>
    <definedName name="KLVANKHUON" localSheetId="11">#REF!</definedName>
    <definedName name="KLVANKHUON" localSheetId="3">#REF!</definedName>
    <definedName name="KLVANKHUON">#REF!</definedName>
    <definedName name="KLVANKHUON_20" localSheetId="11">#REF!</definedName>
    <definedName name="KLVANKHUON_20" localSheetId="3">#REF!</definedName>
    <definedName name="KLVANKHUON_20">#REF!</definedName>
    <definedName name="KLVANKHUON_28" localSheetId="11">#REF!</definedName>
    <definedName name="KLVANKHUON_28" localSheetId="3">#REF!</definedName>
    <definedName name="KLVANKHUON_28">#REF!</definedName>
    <definedName name="KLVLD" localSheetId="11">#REF!</definedName>
    <definedName name="KLVLD" localSheetId="3">#REF!</definedName>
    <definedName name="KLVLD">#REF!</definedName>
    <definedName name="KLVLD1" localSheetId="11">#REF!</definedName>
    <definedName name="KLVLD1" localSheetId="3">#REF!</definedName>
    <definedName name="KLVLD1">#REF!</definedName>
    <definedName name="KM188_20" localSheetId="11">#REF!</definedName>
    <definedName name="KM188_20" localSheetId="3">#REF!</definedName>
    <definedName name="KM188_20">#REF!</definedName>
    <definedName name="KM188_28" localSheetId="11">#REF!</definedName>
    <definedName name="KM188_28" localSheetId="3">#REF!</definedName>
    <definedName name="KM188_28">#REF!</definedName>
    <definedName name="km189_20" localSheetId="11">#REF!</definedName>
    <definedName name="km189_20" localSheetId="3">#REF!</definedName>
    <definedName name="km189_20">#REF!</definedName>
    <definedName name="km189_28" localSheetId="11">#REF!</definedName>
    <definedName name="km189_28" localSheetId="3">#REF!</definedName>
    <definedName name="km189_28">#REF!</definedName>
    <definedName name="km190_20" localSheetId="11">#REF!</definedName>
    <definedName name="km190_20" localSheetId="3">#REF!</definedName>
    <definedName name="km190_20">#REF!</definedName>
    <definedName name="km190_28" localSheetId="11">#REF!</definedName>
    <definedName name="km190_28" localSheetId="3">#REF!</definedName>
    <definedName name="km190_28">#REF!</definedName>
    <definedName name="km191_20" localSheetId="11">#REF!</definedName>
    <definedName name="km191_20" localSheetId="3">#REF!</definedName>
    <definedName name="km191_20">#REF!</definedName>
    <definedName name="km191_28" localSheetId="11">#REF!</definedName>
    <definedName name="km191_28" localSheetId="3">#REF!</definedName>
    <definedName name="km191_28">#REF!</definedName>
    <definedName name="km192_20" localSheetId="11">#REF!</definedName>
    <definedName name="km192_20" localSheetId="3">#REF!</definedName>
    <definedName name="km192_20">#REF!</definedName>
    <definedName name="km192_28" localSheetId="11">#REF!</definedName>
    <definedName name="km192_28" localSheetId="3">#REF!</definedName>
    <definedName name="km192_28">#REF!</definedName>
    <definedName name="km193_20" localSheetId="11">#REF!</definedName>
    <definedName name="km193_20" localSheetId="3">#REF!</definedName>
    <definedName name="km193_20">#REF!</definedName>
    <definedName name="km193_28" localSheetId="11">#REF!</definedName>
    <definedName name="km193_28" localSheetId="3">#REF!</definedName>
    <definedName name="km193_28">#REF!</definedName>
    <definedName name="km194_20" localSheetId="11">#REF!</definedName>
    <definedName name="km194_20" localSheetId="3">#REF!</definedName>
    <definedName name="km194_20">#REF!</definedName>
    <definedName name="km194_28" localSheetId="11">#REF!</definedName>
    <definedName name="km194_28" localSheetId="3">#REF!</definedName>
    <definedName name="km194_28">#REF!</definedName>
    <definedName name="km195_20" localSheetId="11">#REF!</definedName>
    <definedName name="km195_20" localSheetId="3">#REF!</definedName>
    <definedName name="km195_20">#REF!</definedName>
    <definedName name="km195_28" localSheetId="11">#REF!</definedName>
    <definedName name="km195_28" localSheetId="3">#REF!</definedName>
    <definedName name="km195_28">#REF!</definedName>
    <definedName name="km196_20" localSheetId="11">#REF!</definedName>
    <definedName name="km196_20" localSheetId="3">#REF!</definedName>
    <definedName name="km196_20">#REF!</definedName>
    <definedName name="km196_28" localSheetId="11">#REF!</definedName>
    <definedName name="km196_28" localSheetId="3">#REF!</definedName>
    <definedName name="km196_28">#REF!</definedName>
    <definedName name="km197_20" localSheetId="11">#REF!</definedName>
    <definedName name="km197_20" localSheetId="3">#REF!</definedName>
    <definedName name="km197_20">#REF!</definedName>
    <definedName name="km197_28" localSheetId="11">#REF!</definedName>
    <definedName name="km197_28" localSheetId="3">#REF!</definedName>
    <definedName name="km197_28">#REF!</definedName>
    <definedName name="km198_20" localSheetId="11">#REF!</definedName>
    <definedName name="km198_20" localSheetId="3">#REF!</definedName>
    <definedName name="km198_20">#REF!</definedName>
    <definedName name="km198_28" localSheetId="11">#REF!</definedName>
    <definedName name="km198_28" localSheetId="3">#REF!</definedName>
    <definedName name="km198_28">#REF!</definedName>
    <definedName name="Km36_26" localSheetId="11">#REF!</definedName>
    <definedName name="Km36_26" localSheetId="3">#REF!</definedName>
    <definedName name="Km36_26">#REF!</definedName>
    <definedName name="Km36_28" localSheetId="11">#REF!</definedName>
    <definedName name="Km36_28" localSheetId="3">#REF!</definedName>
    <definedName name="Km36_28">#REF!</definedName>
    <definedName name="Km36_3">"$#REF!.$C$128"</definedName>
    <definedName name="Kmb" localSheetId="11">#REF!</definedName>
    <definedName name="Kmb" localSheetId="3">#REF!</definedName>
    <definedName name="Kmb">#REF!</definedName>
    <definedName name="kmong">NA()</definedName>
    <definedName name="kmong_26" localSheetId="11">#REF!</definedName>
    <definedName name="kmong_26" localSheetId="3">#REF!</definedName>
    <definedName name="kmong_26">#REF!</definedName>
    <definedName name="kmong_28" localSheetId="11">#REF!</definedName>
    <definedName name="kmong_28" localSheetId="3">#REF!</definedName>
    <definedName name="kmong_28">#REF!</definedName>
    <definedName name="kmong_3">NA()</definedName>
    <definedName name="Kmt" localSheetId="11">#REF!</definedName>
    <definedName name="Kmt" localSheetId="3">#REF!</definedName>
    <definedName name="Kmt">#REF!</definedName>
    <definedName name="kn" localSheetId="11">#REF!</definedName>
    <definedName name="kn" localSheetId="3">#REF!</definedName>
    <definedName name="kn">#REF!</definedName>
    <definedName name="kn_20" localSheetId="11">#REF!</definedName>
    <definedName name="kn_20" localSheetId="3">#REF!</definedName>
    <definedName name="kn_20">#REF!</definedName>
    <definedName name="kn_28" localSheetId="11">#REF!</definedName>
    <definedName name="kn_28" localSheetId="3">#REF!</definedName>
    <definedName name="kn_28">#REF!</definedName>
    <definedName name="kn12_20" localSheetId="11">#REF!</definedName>
    <definedName name="kn12_20" localSheetId="3">#REF!</definedName>
    <definedName name="kn12_20">#REF!</definedName>
    <definedName name="kn12_28" localSheetId="11">#REF!</definedName>
    <definedName name="kn12_28" localSheetId="3">#REF!</definedName>
    <definedName name="kn12_28">#REF!</definedName>
    <definedName name="Knc1_1" localSheetId="11">#REF!</definedName>
    <definedName name="Knc1_1" localSheetId="3">#REF!</definedName>
    <definedName name="Knc1_1">#REF!</definedName>
    <definedName name="Knc1_2" localSheetId="11">#REF!</definedName>
    <definedName name="Knc1_2" localSheetId="3">#REF!</definedName>
    <definedName name="Knc1_2">#REF!</definedName>
    <definedName name="Knc1_20" localSheetId="11">#REF!</definedName>
    <definedName name="Knc1_20" localSheetId="3">#REF!</definedName>
    <definedName name="Knc1_20">#REF!</definedName>
    <definedName name="Knc1_25" localSheetId="11">#REF!</definedName>
    <definedName name="Knc1_25" localSheetId="3">#REF!</definedName>
    <definedName name="Knc1_25">#REF!</definedName>
    <definedName name="Knc1_26" localSheetId="11">#REF!</definedName>
    <definedName name="Knc1_26" localSheetId="3">#REF!</definedName>
    <definedName name="Knc1_26">#REF!</definedName>
    <definedName name="Knc1_28" localSheetId="11">#REF!</definedName>
    <definedName name="Knc1_28" localSheetId="3">#REF!</definedName>
    <definedName name="Knc1_28">#REF!</definedName>
    <definedName name="Knc1_3" localSheetId="11">#REF!</definedName>
    <definedName name="Knc1_3" localSheetId="3">#REF!</definedName>
    <definedName name="Knc1_3">#REF!</definedName>
    <definedName name="Knc1_3_1" localSheetId="11">#REF!</definedName>
    <definedName name="Knc1_3_1" localSheetId="3">#REF!</definedName>
    <definedName name="Knc1_3_1">#REF!</definedName>
    <definedName name="Knc1_3_2" localSheetId="11">#REF!</definedName>
    <definedName name="Knc1_3_2" localSheetId="3">#REF!</definedName>
    <definedName name="Knc1_3_2">#REF!</definedName>
    <definedName name="Knc1_3_20" localSheetId="11">#REF!</definedName>
    <definedName name="Knc1_3_20" localSheetId="3">#REF!</definedName>
    <definedName name="Knc1_3_20">#REF!</definedName>
    <definedName name="Knc1_3_25" localSheetId="11">#REF!</definedName>
    <definedName name="Knc1_3_25" localSheetId="3">#REF!</definedName>
    <definedName name="Knc1_3_25">#REF!</definedName>
    <definedName name="Knc36_26" localSheetId="11">#REF!</definedName>
    <definedName name="Knc36_26" localSheetId="3">#REF!</definedName>
    <definedName name="Knc36_26">#REF!</definedName>
    <definedName name="Knc36_28" localSheetId="11">#REF!</definedName>
    <definedName name="Knc36_28" localSheetId="3">#REF!</definedName>
    <definedName name="Knc36_28">#REF!</definedName>
    <definedName name="Knc36_3">"$#REF!.$C$127"</definedName>
    <definedName name="Knc57_26" localSheetId="11">#REF!</definedName>
    <definedName name="Knc57_26" localSheetId="3">#REF!</definedName>
    <definedName name="Knc57_26">#REF!</definedName>
    <definedName name="Knc57_28" localSheetId="11">#REF!</definedName>
    <definedName name="Knc57_28" localSheetId="3">#REF!</definedName>
    <definedName name="Knc57_28">#REF!</definedName>
    <definedName name="Knc57_3">"$#REF!.$C$130"</definedName>
    <definedName name="Kng" localSheetId="11">#REF!</definedName>
    <definedName name="Kng" localSheetId="3">#REF!</definedName>
    <definedName name="Kng">#REF!</definedName>
    <definedName name="Kng_20" localSheetId="11">#REF!</definedName>
    <definedName name="Kng_20" localSheetId="3">#REF!</definedName>
    <definedName name="Kng_20">#REF!</definedName>
    <definedName name="kno" localSheetId="11">#REF!</definedName>
    <definedName name="kno" localSheetId="3">#REF!</definedName>
    <definedName name="kno">#REF!</definedName>
    <definedName name="kno_1" localSheetId="11">#REF!</definedName>
    <definedName name="kno_1" localSheetId="3">#REF!</definedName>
    <definedName name="kno_1">#REF!</definedName>
    <definedName name="kno_2" localSheetId="11">#REF!</definedName>
    <definedName name="kno_2" localSheetId="3">#REF!</definedName>
    <definedName name="kno_2">#REF!</definedName>
    <definedName name="kno_20" localSheetId="11">#REF!</definedName>
    <definedName name="kno_20" localSheetId="3">#REF!</definedName>
    <definedName name="kno_20">#REF!</definedName>
    <definedName name="kno_25" localSheetId="11">#REF!</definedName>
    <definedName name="kno_25" localSheetId="3">#REF!</definedName>
    <definedName name="kno_25">#REF!</definedName>
    <definedName name="kno_28" localSheetId="11">#REF!</definedName>
    <definedName name="kno_28" localSheetId="3">#REF!</definedName>
    <definedName name="kno_28">#REF!</definedName>
    <definedName name="ko" localSheetId="11">#REF!</definedName>
    <definedName name="ko" localSheetId="3">#REF!</definedName>
    <definedName name="ko">#REF!</definedName>
    <definedName name="ko_28" localSheetId="11">#REF!</definedName>
    <definedName name="ko_28" localSheetId="3">#REF!</definedName>
    <definedName name="ko_28">#REF!</definedName>
    <definedName name="KP" localSheetId="11">#REF!</definedName>
    <definedName name="KP" localSheetId="3">#REF!</definedName>
    <definedName name="KP">#REF!</definedName>
    <definedName name="KP_20" localSheetId="11">#REF!</definedName>
    <definedName name="KP_20" localSheetId="3">#REF!</definedName>
    <definedName name="KP_20">#REF!</definedName>
    <definedName name="KP_28" localSheetId="11">#REF!</definedName>
    <definedName name="KP_28" localSheetId="3">#REF!</definedName>
    <definedName name="KP_28">#REF!</definedName>
    <definedName name="kp1ph">"$#REF!.$#REF!$#REF!:$#REF!$#REF!"</definedName>
    <definedName name="kp1ph_26" localSheetId="11">#REF!</definedName>
    <definedName name="kp1ph_26" localSheetId="3">#REF!</definedName>
    <definedName name="kp1ph_26">#REF!</definedName>
    <definedName name="kp1ph_28" localSheetId="11">#REF!</definedName>
    <definedName name="kp1ph_28" localSheetId="3">#REF!</definedName>
    <definedName name="kp1ph_28">#REF!</definedName>
    <definedName name="kp1ph_3">"$#REF!.$#REF!$#REF!:$#REF!$#REF!"</definedName>
    <definedName name="kq" localSheetId="11">#REF!</definedName>
    <definedName name="kq" localSheetId="3">#REF!</definedName>
    <definedName name="kq">#REF!</definedName>
    <definedName name="kq_20" localSheetId="11">#REF!</definedName>
    <definedName name="kq_20" localSheetId="3">#REF!</definedName>
    <definedName name="kq_20">#REF!</definedName>
    <definedName name="kq_28" localSheetId="11">#REF!</definedName>
    <definedName name="kq_28" localSheetId="3">#REF!</definedName>
    <definedName name="kq_28">#REF!</definedName>
    <definedName name="KQ_Ban_Abc" localSheetId="11">#REF!</definedName>
    <definedName name="KQ_Ban_Abc" localSheetId="3">#REF!</definedName>
    <definedName name="KQ_Ban_Abc">#REF!</definedName>
    <definedName name="KQ_Ban_Jumbo" localSheetId="11">#REF!</definedName>
    <definedName name="KQ_Ban_Jumbo" localSheetId="3">#REF!</definedName>
    <definedName name="KQ_Ban_Jumbo">#REF!</definedName>
    <definedName name="Ks" localSheetId="11">#REF!</definedName>
    <definedName name="Ks" localSheetId="3">#REF!</definedName>
    <definedName name="Ks">#REF!</definedName>
    <definedName name="Ks_20" localSheetId="11">#REF!</definedName>
    <definedName name="Ks_20" localSheetId="3">#REF!</definedName>
    <definedName name="Ks_20">#REF!</definedName>
    <definedName name="Ks_28" localSheetId="11">#REF!</definedName>
    <definedName name="Ks_28" localSheetId="3">#REF!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#REF!</definedName>
    <definedName name="KSTK" localSheetId="11">#REF!</definedName>
    <definedName name="KSTK" localSheetId="3">#REF!</definedName>
    <definedName name="KSTK">#REF!</definedName>
    <definedName name="KSTK_20" localSheetId="11">#REF!</definedName>
    <definedName name="KSTK_20" localSheetId="3">#REF!</definedName>
    <definedName name="KSTK_20">#REF!</definedName>
    <definedName name="KSTK_28" localSheetId="11">#REF!</definedName>
    <definedName name="KSTK_28" localSheetId="3">#REF!</definedName>
    <definedName name="KSTK_28">#REF!</definedName>
    <definedName name="KT" localSheetId="11">#REF!</definedName>
    <definedName name="KT" localSheetId="3">#REF!</definedName>
    <definedName name="KT">#REF!</definedName>
    <definedName name="KT_20" localSheetId="11">#REF!</definedName>
    <definedName name="KT_20" localSheetId="3">#REF!</definedName>
    <definedName name="KT_20">#REF!</definedName>
    <definedName name="KT_28" localSheetId="11">#REF!</definedName>
    <definedName name="KT_28" localSheetId="3">#REF!</definedName>
    <definedName name="KT_28">#REF!</definedName>
    <definedName name="ktc" localSheetId="11">#REF!</definedName>
    <definedName name="ktc" localSheetId="3">#REF!</definedName>
    <definedName name="ktc">#REF!</definedName>
    <definedName name="ktc_20" localSheetId="11">#REF!</definedName>
    <definedName name="ktc_20" localSheetId="3">#REF!</definedName>
    <definedName name="ktc_20">#REF!</definedName>
    <definedName name="ktc_28" localSheetId="11">#REF!</definedName>
    <definedName name="ktc_28" localSheetId="3">#REF!</definedName>
    <definedName name="ktc_28">#REF!</definedName>
    <definedName name="Kte" localSheetId="11">#REF!</definedName>
    <definedName name="Kte" localSheetId="3">#REF!</definedName>
    <definedName name="Kte">#REF!</definedName>
    <definedName name="Kte_20" localSheetId="11">#REF!</definedName>
    <definedName name="Kte_20" localSheetId="3">#REF!</definedName>
    <definedName name="Kte_20">#REF!</definedName>
    <definedName name="Kte_28" localSheetId="11">#REF!</definedName>
    <definedName name="Kte_28" localSheetId="3">#REF!</definedName>
    <definedName name="Kte_28">#REF!</definedName>
    <definedName name="KTHD" localSheetId="11">#REF!</definedName>
    <definedName name="KTHD" localSheetId="3">#REF!</definedName>
    <definedName name="KTHD">#REF!</definedName>
    <definedName name="kthuat" localSheetId="11">#REF!</definedName>
    <definedName name="kthuat" localSheetId="3">#REF!</definedName>
    <definedName name="kthuat">#REF!</definedName>
    <definedName name="KtraXau" localSheetId="11">#REF!</definedName>
    <definedName name="KtraXau" localSheetId="3">#REF!</definedName>
    <definedName name="KtraXau">#REF!</definedName>
    <definedName name="ku" localSheetId="11">#REF!</definedName>
    <definedName name="ku" localSheetId="3">#REF!</definedName>
    <definedName name="ku">#REF!</definedName>
    <definedName name="ku_28" localSheetId="11">#REF!</definedName>
    <definedName name="ku_28" localSheetId="3">#REF!</definedName>
    <definedName name="ku_28">#REF!</definedName>
    <definedName name="KV" localSheetId="11">#REF!</definedName>
    <definedName name="KV" localSheetId="3">#REF!</definedName>
    <definedName name="KV">#REF!</definedName>
    <definedName name="KVC" localSheetId="11">#REF!</definedName>
    <definedName name="KVC" localSheetId="3">#REF!</definedName>
    <definedName name="KVC">#REF!</definedName>
    <definedName name="Kvl36_26" localSheetId="11">#REF!</definedName>
    <definedName name="Kvl36_26" localSheetId="3">#REF!</definedName>
    <definedName name="Kvl36_26">#REF!</definedName>
    <definedName name="Kvl36_28" localSheetId="11">#REF!</definedName>
    <definedName name="Kvl36_28" localSheetId="3">#REF!</definedName>
    <definedName name="Kvl36_28">#REF!</definedName>
    <definedName name="Kvl36_3">"$#REF!.$C$126"</definedName>
    <definedName name="Kxc" localSheetId="11">#REF!</definedName>
    <definedName name="Kxc" localSheetId="3">#REF!</definedName>
    <definedName name="Kxc">#REF!</definedName>
    <definedName name="Kxc_20" localSheetId="11">#REF!</definedName>
    <definedName name="Kxc_20" localSheetId="3">#REF!</definedName>
    <definedName name="Kxc_20">#REF!</definedName>
    <definedName name="Kxp" localSheetId="11">#REF!</definedName>
    <definedName name="Kxp" localSheetId="3">#REF!</definedName>
    <definedName name="Kxp">#REF!</definedName>
    <definedName name="Kxp_20" localSheetId="11">#REF!</definedName>
    <definedName name="Kxp_20" localSheetId="3">#REF!</definedName>
    <definedName name="Kxp_20">#REF!</definedName>
    <definedName name="Ký_nép" localSheetId="11">#REF!</definedName>
    <definedName name="Ký_nép" localSheetId="3">#REF!</definedName>
    <definedName name="Ký_nép">#REF!</definedName>
    <definedName name="KÝch_100_T" localSheetId="11">#REF!</definedName>
    <definedName name="KÝch_100_T" localSheetId="3">#REF!</definedName>
    <definedName name="KÝch_100_T">#REF!</definedName>
    <definedName name="KÝch_100_T_20" localSheetId="11">#REF!</definedName>
    <definedName name="KÝch_100_T_20" localSheetId="3">#REF!</definedName>
    <definedName name="KÝch_100_T_20">#REF!</definedName>
    <definedName name="KÝch_100_T_28" localSheetId="11">#REF!</definedName>
    <definedName name="KÝch_100_T_28" localSheetId="3">#REF!</definedName>
    <definedName name="KÝch_100_T_28">#REF!</definedName>
    <definedName name="KÝch_200_T" localSheetId="11">#REF!</definedName>
    <definedName name="KÝch_200_T" localSheetId="3">#REF!</definedName>
    <definedName name="KÝch_200_T">#REF!</definedName>
    <definedName name="KÝch_200_T_20" localSheetId="11">#REF!</definedName>
    <definedName name="KÝch_200_T_20" localSheetId="3">#REF!</definedName>
    <definedName name="KÝch_200_T_20">#REF!</definedName>
    <definedName name="KÝch_200_T_28" localSheetId="11">#REF!</definedName>
    <definedName name="KÝch_200_T_28" localSheetId="3">#REF!</definedName>
    <definedName name="KÝch_200_T_28">#REF!</definedName>
    <definedName name="KÝch_50_T" localSheetId="11">#REF!</definedName>
    <definedName name="KÝch_50_T" localSheetId="3">#REF!</definedName>
    <definedName name="KÝch_50_T">#REF!</definedName>
    <definedName name="KÝch_50_T_20" localSheetId="11">#REF!</definedName>
    <definedName name="KÝch_50_T_20" localSheetId="3">#REF!</definedName>
    <definedName name="KÝch_50_T_20">#REF!</definedName>
    <definedName name="KÝch_50_T_28" localSheetId="11">#REF!</definedName>
    <definedName name="KÝch_50_T_28" localSheetId="3">#REF!</definedName>
    <definedName name="KÝch_50_T_28">#REF!</definedName>
    <definedName name="l">"$#REF!.$A$2:$D$20"</definedName>
    <definedName name="L_" localSheetId="11">#REF!</definedName>
    <definedName name="L_" localSheetId="3">#REF!</definedName>
    <definedName name="L_">#REF!</definedName>
    <definedName name="l_1" localSheetId="11">#REF!</definedName>
    <definedName name="l_1" localSheetId="3">#REF!</definedName>
    <definedName name="l_1">#REF!</definedName>
    <definedName name="l_26" localSheetId="11">#REF!</definedName>
    <definedName name="l_26" localSheetId="3">#REF!</definedName>
    <definedName name="l_26">#REF!</definedName>
    <definedName name="L_28" localSheetId="11">#REF!</definedName>
    <definedName name="L_28" localSheetId="3">#REF!</definedName>
    <definedName name="L_28">#REF!</definedName>
    <definedName name="l_3">"$#REF!.$A$2:$D$20"</definedName>
    <definedName name="l_dd" localSheetId="11">#REF!</definedName>
    <definedName name="l_dd" localSheetId="3">#REF!</definedName>
    <definedName name="l_dd">#REF!</definedName>
    <definedName name="l_dd_20" localSheetId="11">#REF!</definedName>
    <definedName name="l_dd_20" localSheetId="3">#REF!</definedName>
    <definedName name="l_dd_20">#REF!</definedName>
    <definedName name="l_dd_28" localSheetId="11">#REF!</definedName>
    <definedName name="l_dd_28" localSheetId="3">#REF!</definedName>
    <definedName name="l_dd_28">#REF!</definedName>
    <definedName name="l_dn" localSheetId="11">#REF!</definedName>
    <definedName name="l_dn" localSheetId="3">#REF!</definedName>
    <definedName name="l_dn">#REF!</definedName>
    <definedName name="L_mong" localSheetId="11">#REF!</definedName>
    <definedName name="L_mong" localSheetId="3">#REF!</definedName>
    <definedName name="L_mong">#REF!</definedName>
    <definedName name="L_mong_20" localSheetId="11">#REF!</definedName>
    <definedName name="L_mong_20" localSheetId="3">#REF!</definedName>
    <definedName name="L_mong_20">#REF!</definedName>
    <definedName name="L_mong_28" localSheetId="11">#REF!</definedName>
    <definedName name="L_mong_28" localSheetId="3">#REF!</definedName>
    <definedName name="L_mong_28">#REF!</definedName>
    <definedName name="l1d" localSheetId="11">#REF!</definedName>
    <definedName name="l1d" localSheetId="3">#REF!</definedName>
    <definedName name="l1d">#REF!</definedName>
    <definedName name="l1d_20" localSheetId="11">#REF!</definedName>
    <definedName name="l1d_20" localSheetId="3">#REF!</definedName>
    <definedName name="l1d_20">#REF!</definedName>
    <definedName name="l1d_28" localSheetId="11">#REF!</definedName>
    <definedName name="l1d_28" localSheetId="3">#REF!</definedName>
    <definedName name="l1d_28">#REF!</definedName>
    <definedName name="L6_20" localSheetId="11">#REF!</definedName>
    <definedName name="L6_20" localSheetId="3">#REF!</definedName>
    <definedName name="L6_20">#REF!</definedName>
    <definedName name="la" localSheetId="11">#REF!</definedName>
    <definedName name="la" localSheetId="3">#REF!</definedName>
    <definedName name="la">#REF!</definedName>
    <definedName name="Lab_tec" localSheetId="11">#REF!</definedName>
    <definedName name="Lab_tec" localSheetId="3">#REF!</definedName>
    <definedName name="Lab_tec">#REF!</definedName>
    <definedName name="Lab_tec_20" localSheetId="11">#REF!</definedName>
    <definedName name="Lab_tec_20" localSheetId="3">#REF!</definedName>
    <definedName name="Lab_tec_20">#REF!</definedName>
    <definedName name="Lab_tec_28" localSheetId="11">#REF!</definedName>
    <definedName name="Lab_tec_28" localSheetId="3">#REF!</definedName>
    <definedName name="Lab_tec_28">#REF!</definedName>
    <definedName name="LABEL" localSheetId="11">#REF!</definedName>
    <definedName name="LABEL" localSheetId="3">#REF!</definedName>
    <definedName name="LABEL">#REF!</definedName>
    <definedName name="LABEL_20" localSheetId="11">#REF!</definedName>
    <definedName name="LABEL_20" localSheetId="3">#REF!</definedName>
    <definedName name="LABEL_20">#REF!</definedName>
    <definedName name="LABEL_28" localSheetId="11">#REF!</definedName>
    <definedName name="LABEL_28" localSheetId="3">#REF!</definedName>
    <definedName name="LABEL_28">#REF!</definedName>
    <definedName name="Labour_cost" localSheetId="11">#REF!</definedName>
    <definedName name="Labour_cost" localSheetId="3">#REF!</definedName>
    <definedName name="Labour_cost">#REF!</definedName>
    <definedName name="Labour_cost_20" localSheetId="11">#REF!</definedName>
    <definedName name="Labour_cost_20" localSheetId="3">#REF!</definedName>
    <definedName name="Labour_cost_20">#REF!</definedName>
    <definedName name="Labour_cost_28" localSheetId="11">#REF!</definedName>
    <definedName name="Labour_cost_28" localSheetId="3">#REF!</definedName>
    <definedName name="Labour_cost_28">#REF!</definedName>
    <definedName name="Lac_tec" localSheetId="11">#REF!</definedName>
    <definedName name="Lac_tec" localSheetId="3">#REF!</definedName>
    <definedName name="Lac_tec">#REF!</definedName>
    <definedName name="Lac_tec_20" localSheetId="11">#REF!</definedName>
    <definedName name="Lac_tec_20" localSheetId="3">#REF!</definedName>
    <definedName name="Lac_tec_20">#REF!</definedName>
    <definedName name="Lac_tec_28" localSheetId="11">#REF!</definedName>
    <definedName name="Lac_tec_28" localSheetId="3">#REF!</definedName>
    <definedName name="Lac_tec_28">#REF!</definedName>
    <definedName name="laj" localSheetId="11">#REF!</definedName>
    <definedName name="laj" localSheetId="3">#REF!</definedName>
    <definedName name="laj">#REF!</definedName>
    <definedName name="laj_28" localSheetId="11">#REF!</definedName>
    <definedName name="laj_28" localSheetId="3">#REF!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#REF!</definedName>
    <definedName name="LANDIMP_28" localSheetId="11">#REF!</definedName>
    <definedName name="LANDIMP_28" localSheetId="3">#REF!</definedName>
    <definedName name="LANDIMP_28">#REF!</definedName>
    <definedName name="LandPreperationWage" localSheetId="11">#REF!</definedName>
    <definedName name="LandPreperationWage" localSheetId="3">#REF!</definedName>
    <definedName name="LandPreperationWage">#REF!</definedName>
    <definedName name="LandPreperationWage_20" localSheetId="11">#REF!</definedName>
    <definedName name="LandPreperationWage_20" localSheetId="3">#REF!</definedName>
    <definedName name="LandPreperationWage_20">#REF!</definedName>
    <definedName name="LandPreperationWage_28" localSheetId="11">#REF!</definedName>
    <definedName name="LandPreperationWage_28" localSheetId="3">#REF!</definedName>
    <definedName name="LandPreperationWage_28">#REF!</definedName>
    <definedName name="LANDREV" localSheetId="11">#REF!</definedName>
    <definedName name="LANDREV" localSheetId="3">#REF!</definedName>
    <definedName name="LANDREV">#REF!</definedName>
    <definedName name="LANDREV_28" localSheetId="11">#REF!</definedName>
    <definedName name="LANDREV_28" localSheetId="3">#REF!</definedName>
    <definedName name="LANDREV_28">#REF!</definedName>
    <definedName name="Lane" localSheetId="11">#REF!</definedName>
    <definedName name="Lane" localSheetId="3">#REF!</definedName>
    <definedName name="Lane">#REF!</definedName>
    <definedName name="Lane_20" localSheetId="11">#REF!</definedName>
    <definedName name="Lane_20" localSheetId="3">#REF!</definedName>
    <definedName name="Lane_20">#REF!</definedName>
    <definedName name="Lane_28" localSheetId="11">#REF!</definedName>
    <definedName name="Lane_28" localSheetId="3">#REF!</definedName>
    <definedName name="Lane_28">#REF!</definedName>
    <definedName name="lanh_bq" localSheetId="11">#REF!</definedName>
    <definedName name="lanh_bq" localSheetId="3">#REF!</definedName>
    <definedName name="lanh_bq">#REF!</definedName>
    <definedName name="lanh_bv" localSheetId="11">#REF!</definedName>
    <definedName name="lanh_bv" localSheetId="3">#REF!</definedName>
    <definedName name="lanh_bv">#REF!</definedName>
    <definedName name="lanh_ck" localSheetId="11">#REF!</definedName>
    <definedName name="lanh_ck" localSheetId="3">#REF!</definedName>
    <definedName name="lanh_ck">#REF!</definedName>
    <definedName name="lanh_d1" localSheetId="11">#REF!</definedName>
    <definedName name="lanh_d1" localSheetId="3">#REF!</definedName>
    <definedName name="lanh_d1">#REF!</definedName>
    <definedName name="lanh_d2" localSheetId="11">#REF!</definedName>
    <definedName name="lanh_d2" localSheetId="3">#REF!</definedName>
    <definedName name="lanh_d2">#REF!</definedName>
    <definedName name="lanh_d3" localSheetId="11">#REF!</definedName>
    <definedName name="lanh_d3" localSheetId="3">#REF!</definedName>
    <definedName name="lanh_d3">#REF!</definedName>
    <definedName name="lanh_dl" localSheetId="11">#REF!</definedName>
    <definedName name="lanh_dl" localSheetId="3">#REF!</definedName>
    <definedName name="lanh_dl">#REF!</definedName>
    <definedName name="lanh_kcs" localSheetId="11">#REF!</definedName>
    <definedName name="lanh_kcs" localSheetId="3">#REF!</definedName>
    <definedName name="lanh_kcs">#REF!</definedName>
    <definedName name="lanh_nb" localSheetId="11">#REF!</definedName>
    <definedName name="lanh_nb" localSheetId="3">#REF!</definedName>
    <definedName name="lanh_nb">#REF!</definedName>
    <definedName name="lanh_ngio" localSheetId="11">#REF!</definedName>
    <definedName name="lanh_ngio" localSheetId="3">#REF!</definedName>
    <definedName name="lanh_ngio">#REF!</definedName>
    <definedName name="lanh_nv" localSheetId="11">#REF!</definedName>
    <definedName name="lanh_nv" localSheetId="3">#REF!</definedName>
    <definedName name="lanh_nv">#REF!</definedName>
    <definedName name="lanh_t3" localSheetId="11">#REF!</definedName>
    <definedName name="lanh_t3" localSheetId="3">#REF!</definedName>
    <definedName name="lanh_t3">#REF!</definedName>
    <definedName name="lanh_t4" localSheetId="11">#REF!</definedName>
    <definedName name="lanh_t4" localSheetId="3">#REF!</definedName>
    <definedName name="lanh_t4">#REF!</definedName>
    <definedName name="lanh_t5" localSheetId="11">#REF!</definedName>
    <definedName name="lanh_t5" localSheetId="3">#REF!</definedName>
    <definedName name="lanh_t5">#REF!</definedName>
    <definedName name="lanh_t6" localSheetId="11">#REF!</definedName>
    <definedName name="lanh_t6" localSheetId="3">#REF!</definedName>
    <definedName name="lanh_t6">#REF!</definedName>
    <definedName name="lanh_tc" localSheetId="11">#REF!</definedName>
    <definedName name="lanh_tc" localSheetId="3">#REF!</definedName>
    <definedName name="lanh_tc">#REF!</definedName>
    <definedName name="lanh_tm" localSheetId="11">#REF!</definedName>
    <definedName name="lanh_tm" localSheetId="3">#REF!</definedName>
    <definedName name="lanh_tm">#REF!</definedName>
    <definedName name="lanh_vs" localSheetId="11">#REF!</definedName>
    <definedName name="lanh_vs" localSheetId="3">#REF!</definedName>
    <definedName name="lanh_vs">#REF!</definedName>
    <definedName name="lanh_xh" localSheetId="11">#REF!</definedName>
    <definedName name="lanh_xh" localSheetId="3">#REF!</definedName>
    <definedName name="lanh_xh">#REF!</definedName>
    <definedName name="Lantrai" localSheetId="11">#REF!</definedName>
    <definedName name="Lantrai" localSheetId="3">#REF!</definedName>
    <definedName name="Lantrai">#REF!</definedName>
    <definedName name="lao_keo_dam_cau" localSheetId="11">#REF!</definedName>
    <definedName name="lao_keo_dam_cau" localSheetId="3">#REF!</definedName>
    <definedName name="lao_keo_dam_cau">#REF!</definedName>
    <definedName name="lao_keo_dam_cau_20" localSheetId="11">#REF!</definedName>
    <definedName name="lao_keo_dam_cau_20" localSheetId="3">#REF!</definedName>
    <definedName name="lao_keo_dam_cau_20">#REF!</definedName>
    <definedName name="lao_keo_dam_cau_28" localSheetId="11">#REF!</definedName>
    <definedName name="lao_keo_dam_cau_28" localSheetId="3">#REF!</definedName>
    <definedName name="lao_keo_dam_cau_28">#REF!</definedName>
    <definedName name="LaoLapDam" localSheetId="11">#REF!</definedName>
    <definedName name="LaoLapDam" localSheetId="3">#REF!</definedName>
    <definedName name="LaoLapDam">#REF!</definedName>
    <definedName name="lap1_20" localSheetId="11">#REF!</definedName>
    <definedName name="lap1_20" localSheetId="3">#REF!</definedName>
    <definedName name="lap1_20">#REF!</definedName>
    <definedName name="lap1_28" localSheetId="11">#REF!</definedName>
    <definedName name="lap1_28" localSheetId="3">#REF!</definedName>
    <definedName name="lap1_28">#REF!</definedName>
    <definedName name="lap2_20" localSheetId="11">#REF!</definedName>
    <definedName name="lap2_20" localSheetId="3">#REF!</definedName>
    <definedName name="lap2_20">#REF!</definedName>
    <definedName name="lap2_28" localSheetId="11">#REF!</definedName>
    <definedName name="lap2_28" localSheetId="3">#REF!</definedName>
    <definedName name="lap2_28">#REF!</definedName>
    <definedName name="lapa" localSheetId="11">#REF!</definedName>
    <definedName name="lapa" localSheetId="3">#REF!</definedName>
    <definedName name="lapa">#REF!</definedName>
    <definedName name="lapb" localSheetId="11">#REF!</definedName>
    <definedName name="lapb" localSheetId="3">#REF!</definedName>
    <definedName name="lapb">#REF!</definedName>
    <definedName name="lapc" localSheetId="11">#REF!</definedName>
    <definedName name="lapc" localSheetId="3">#REF!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IF(#REF!&gt;#REF!,#REF!,#REF!)</definedName>
    <definedName name="Layer_1" localSheetId="11">#REF!</definedName>
    <definedName name="Layer_1" localSheetId="3">#REF!</definedName>
    <definedName name="Layer_1">#REF!</definedName>
    <definedName name="Layer_1_20" localSheetId="11">#REF!</definedName>
    <definedName name="Layer_1_20" localSheetId="3">#REF!</definedName>
    <definedName name="Layer_1_20">#REF!</definedName>
    <definedName name="Layer_1_28" localSheetId="11">#REF!</definedName>
    <definedName name="Layer_1_28" localSheetId="3">#REF!</definedName>
    <definedName name="Layer_1_28">#REF!</definedName>
    <definedName name="Layer_2" localSheetId="11">#REF!</definedName>
    <definedName name="Layer_2" localSheetId="3">#REF!</definedName>
    <definedName name="Layer_2">#REF!</definedName>
    <definedName name="Layer_2_20" localSheetId="11">#REF!</definedName>
    <definedName name="Layer_2_20" localSheetId="3">#REF!</definedName>
    <definedName name="Layer_2_20">#REF!</definedName>
    <definedName name="Layer_2_28" localSheetId="11">#REF!</definedName>
    <definedName name="Layer_2_28" localSheetId="3">#REF!</definedName>
    <definedName name="Layer_2_28">#REF!</definedName>
    <definedName name="Layer_3" localSheetId="11">#REF!</definedName>
    <definedName name="Layer_3" localSheetId="3">#REF!</definedName>
    <definedName name="Layer_3">#REF!</definedName>
    <definedName name="Layer_3_20" localSheetId="11">#REF!</definedName>
    <definedName name="Layer_3_20" localSheetId="3">#REF!</definedName>
    <definedName name="Layer_3_20">#REF!</definedName>
    <definedName name="Layer_3_28" localSheetId="11">#REF!</definedName>
    <definedName name="Layer_3_28" localSheetId="3">#REF!</definedName>
    <definedName name="Layer_3_28">#REF!</definedName>
    <definedName name="Layer_4" localSheetId="11">#REF!</definedName>
    <definedName name="Layer_4" localSheetId="3">#REF!</definedName>
    <definedName name="Layer_4">#REF!</definedName>
    <definedName name="Layer_4_20" localSheetId="11">#REF!</definedName>
    <definedName name="Layer_4_20" localSheetId="3">#REF!</definedName>
    <definedName name="Layer_4_20">#REF!</definedName>
    <definedName name="Layer_4_28" localSheetId="11">#REF!</definedName>
    <definedName name="Layer_4_28" localSheetId="3">#REF!</definedName>
    <definedName name="Layer_4_28">#REF!</definedName>
    <definedName name="Layer_5" localSheetId="11">#REF!</definedName>
    <definedName name="Layer_5" localSheetId="3">#REF!</definedName>
    <definedName name="Layer_5">#REF!</definedName>
    <definedName name="Layer_5_20" localSheetId="11">#REF!</definedName>
    <definedName name="Layer_5_20" localSheetId="3">#REF!</definedName>
    <definedName name="Layer_5_20">#REF!</definedName>
    <definedName name="Layer_5_28" localSheetId="11">#REF!</definedName>
    <definedName name="Layer_5_28" localSheetId="3">#REF!</definedName>
    <definedName name="Layer_5_28">#REF!</definedName>
    <definedName name="Layer_6" localSheetId="11">#REF!</definedName>
    <definedName name="Layer_6" localSheetId="3">#REF!</definedName>
    <definedName name="Layer_6">#REF!</definedName>
    <definedName name="Layer_6_20" localSheetId="11">#REF!</definedName>
    <definedName name="Layer_6_20" localSheetId="3">#REF!</definedName>
    <definedName name="Layer_6_20">#REF!</definedName>
    <definedName name="Layer_6_28" localSheetId="11">#REF!</definedName>
    <definedName name="Layer_6_28" localSheetId="3">#REF!</definedName>
    <definedName name="Layer_6_28">#REF!</definedName>
    <definedName name="Layer_7" localSheetId="11">#REF!</definedName>
    <definedName name="Layer_7" localSheetId="3">#REF!</definedName>
    <definedName name="Layer_7">#REF!</definedName>
    <definedName name="Layer_7_20" localSheetId="11">#REF!</definedName>
    <definedName name="Layer_7_20" localSheetId="3">#REF!</definedName>
    <definedName name="Layer_7_20">#REF!</definedName>
    <definedName name="Layer_7_28" localSheetId="11">#REF!</definedName>
    <definedName name="Layer_7_28" localSheetId="3">#REF!</definedName>
    <definedName name="Layer_7_28">#REF!</definedName>
    <definedName name="lb" localSheetId="11">#REF!</definedName>
    <definedName name="lb" localSheetId="3">#REF!</definedName>
    <definedName name="lb">#REF!</definedName>
    <definedName name="lb_28" localSheetId="11">#REF!</definedName>
    <definedName name="lb_28" localSheetId="3">#REF!</definedName>
    <definedName name="lb_28">#REF!</definedName>
    <definedName name="lb1." localSheetId="11">#REF!</definedName>
    <definedName name="lb1." localSheetId="3">#REF!</definedName>
    <definedName name="lb1.">#REF!</definedName>
    <definedName name="lb1._28" localSheetId="11">#REF!</definedName>
    <definedName name="lb1._28" localSheetId="3">#REF!</definedName>
    <definedName name="lb1._28">#REF!</definedName>
    <definedName name="lb2." localSheetId="11">#REF!</definedName>
    <definedName name="lb2." localSheetId="3">#REF!</definedName>
    <definedName name="lb2.">#REF!</definedName>
    <definedName name="lb2._28" localSheetId="11">#REF!</definedName>
    <definedName name="lb2._28" localSheetId="3">#REF!</definedName>
    <definedName name="lb2._28">#REF!</definedName>
    <definedName name="lbe" localSheetId="11">#REF!</definedName>
    <definedName name="lbe" localSheetId="3">#REF!</definedName>
    <definedName name="lbe">#REF!</definedName>
    <definedName name="Lbqd" localSheetId="11">#REF!</definedName>
    <definedName name="Lbqd" localSheetId="3">#REF!</definedName>
    <definedName name="Lbqd">#REF!</definedName>
    <definedName name="Lc" localSheetId="11">#REF!</definedName>
    <definedName name="Lc" localSheetId="3">#REF!</definedName>
    <definedName name="Lc">#REF!</definedName>
    <definedName name="Lc_28" localSheetId="11">#REF!</definedName>
    <definedName name="Lc_28" localSheetId="3">#REF!</definedName>
    <definedName name="Lc_28">#REF!</definedName>
    <definedName name="LC_TOTAL" localSheetId="11">#REF!</definedName>
    <definedName name="LC_TOTAL" localSheetId="3">#REF!</definedName>
    <definedName name="LC_TOTAL">#REF!</definedName>
    <definedName name="LC_TOTAL_28" localSheetId="11">#REF!</definedName>
    <definedName name="LC_TOTAL_28" localSheetId="3">#REF!</definedName>
    <definedName name="LC_TOTAL_28">#REF!</definedName>
    <definedName name="LC5_total" localSheetId="11">#REF!</definedName>
    <definedName name="LC5_total" localSheetId="3">#REF!</definedName>
    <definedName name="LC5_total">#REF!</definedName>
    <definedName name="LC5_total_20" localSheetId="11">#REF!</definedName>
    <definedName name="LC5_total_20" localSheetId="3">#REF!</definedName>
    <definedName name="LC5_total_20">#REF!</definedName>
    <definedName name="LC5_total_28" localSheetId="11">#REF!</definedName>
    <definedName name="LC5_total_28" localSheetId="3">#REF!</definedName>
    <definedName name="LC5_total_28">#REF!</definedName>
    <definedName name="LC6_total" localSheetId="11">#REF!</definedName>
    <definedName name="LC6_total" localSheetId="3">#REF!</definedName>
    <definedName name="LC6_total">#REF!</definedName>
    <definedName name="LC6_total_20" localSheetId="11">#REF!</definedName>
    <definedName name="LC6_total_20" localSheetId="3">#REF!</definedName>
    <definedName name="LC6_total_20">#REF!</definedName>
    <definedName name="LC6_total_28" localSheetId="11">#REF!</definedName>
    <definedName name="LC6_total_28" localSheetId="3">#REF!</definedName>
    <definedName name="LC6_total_28">#REF!</definedName>
    <definedName name="lcb_bq" localSheetId="11">#REF!</definedName>
    <definedName name="lcb_bq" localSheetId="3">#REF!</definedName>
    <definedName name="lcb_bq">#REF!</definedName>
    <definedName name="lcb_bv" localSheetId="11">#REF!</definedName>
    <definedName name="lcb_bv" localSheetId="3">#REF!</definedName>
    <definedName name="lcb_bv">#REF!</definedName>
    <definedName name="lcb_ck" localSheetId="11">#REF!</definedName>
    <definedName name="lcb_ck" localSheetId="3">#REF!</definedName>
    <definedName name="lcb_ck">#REF!</definedName>
    <definedName name="lcb_d1" localSheetId="11">#REF!</definedName>
    <definedName name="lcb_d1" localSheetId="3">#REF!</definedName>
    <definedName name="lcb_d1">#REF!</definedName>
    <definedName name="lcb_d2" localSheetId="11">#REF!</definedName>
    <definedName name="lcb_d2" localSheetId="3">#REF!</definedName>
    <definedName name="lcb_d2">#REF!</definedName>
    <definedName name="lcb_d3" localSheetId="11">#REF!</definedName>
    <definedName name="lcb_d3" localSheetId="3">#REF!</definedName>
    <definedName name="lcb_d3">#REF!</definedName>
    <definedName name="lcb_dl" localSheetId="11">#REF!</definedName>
    <definedName name="lcb_dl" localSheetId="3">#REF!</definedName>
    <definedName name="lcb_dl">#REF!</definedName>
    <definedName name="lcb_kcs" localSheetId="11">#REF!</definedName>
    <definedName name="lcb_kcs" localSheetId="3">#REF!</definedName>
    <definedName name="lcb_kcs">#REF!</definedName>
    <definedName name="lcb_nb" localSheetId="11">#REF!</definedName>
    <definedName name="lcb_nb" localSheetId="3">#REF!</definedName>
    <definedName name="lcb_nb">#REF!</definedName>
    <definedName name="lcb_ngio" localSheetId="11">#REF!</definedName>
    <definedName name="lcb_ngio" localSheetId="3">#REF!</definedName>
    <definedName name="lcb_ngio">#REF!</definedName>
    <definedName name="lcb_nv" localSheetId="11">#REF!</definedName>
    <definedName name="lcb_nv" localSheetId="3">#REF!</definedName>
    <definedName name="lcb_nv">#REF!</definedName>
    <definedName name="lcb_t3" localSheetId="11">#REF!</definedName>
    <definedName name="lcb_t3" localSheetId="3">#REF!</definedName>
    <definedName name="lcb_t3">#REF!</definedName>
    <definedName name="lcb_t4" localSheetId="11">#REF!</definedName>
    <definedName name="lcb_t4" localSheetId="3">#REF!</definedName>
    <definedName name="lcb_t4">#REF!</definedName>
    <definedName name="lcb_t5" localSheetId="11">#REF!</definedName>
    <definedName name="lcb_t5" localSheetId="3">#REF!</definedName>
    <definedName name="lcb_t5">#REF!</definedName>
    <definedName name="lcb_t6" localSheetId="11">#REF!</definedName>
    <definedName name="lcb_t6" localSheetId="3">#REF!</definedName>
    <definedName name="lcb_t6">#REF!</definedName>
    <definedName name="lcb_tc" localSheetId="11">#REF!</definedName>
    <definedName name="lcb_tc" localSheetId="3">#REF!</definedName>
    <definedName name="lcb_tc">#REF!</definedName>
    <definedName name="lcb_tm" localSheetId="11">#REF!</definedName>
    <definedName name="lcb_tm" localSheetId="3">#REF!</definedName>
    <definedName name="lcb_tm">#REF!</definedName>
    <definedName name="lcb_vs" localSheetId="11">#REF!</definedName>
    <definedName name="lcb_vs" localSheetId="3">#REF!</definedName>
    <definedName name="lcb_vs">#REF!</definedName>
    <definedName name="lcb_xh" localSheetId="11">#REF!</definedName>
    <definedName name="lcb_xh" localSheetId="3">#REF!</definedName>
    <definedName name="lcb_xh">#REF!</definedName>
    <definedName name="lcc" localSheetId="11">#REF!</definedName>
    <definedName name="lcc" localSheetId="3">#REF!</definedName>
    <definedName name="lcc">#REF!</definedName>
    <definedName name="lcc_20" localSheetId="11">#REF!</definedName>
    <definedName name="lcc_20" localSheetId="3">#REF!</definedName>
    <definedName name="lcc_20">#REF!</definedName>
    <definedName name="lcc_28" localSheetId="11">#REF!</definedName>
    <definedName name="lcc_28" localSheetId="3">#REF!</definedName>
    <definedName name="lcc_28">#REF!</definedName>
    <definedName name="LCN" localSheetId="11">#REF!</definedName>
    <definedName name="LCN" localSheetId="3">#REF!</definedName>
    <definedName name="LCN">#REF!</definedName>
    <definedName name="Lcoc" localSheetId="11">#REF!</definedName>
    <definedName name="Lcoc" localSheetId="3">#REF!</definedName>
    <definedName name="Lcoc">#REF!</definedName>
    <definedName name="Lcot" localSheetId="11">#REF!</definedName>
    <definedName name="Lcot" localSheetId="3">#REF!</definedName>
    <definedName name="Lcot">#REF!</definedName>
    <definedName name="Lcot_20" localSheetId="11">#REF!</definedName>
    <definedName name="Lcot_20" localSheetId="3">#REF!</definedName>
    <definedName name="Lcot_20">#REF!</definedName>
    <definedName name="Lcot_28" localSheetId="11">#REF!</definedName>
    <definedName name="Lcot_28" localSheetId="3">#REF!</definedName>
    <definedName name="Lcot_28">#REF!</definedName>
    <definedName name="Ld" localSheetId="11">#REF!</definedName>
    <definedName name="Ld" localSheetId="3">#REF!</definedName>
    <definedName name="Ld">#REF!</definedName>
    <definedName name="Ld_20" localSheetId="11">#REF!</definedName>
    <definedName name="Ld_20" localSheetId="3">#REF!</definedName>
    <definedName name="Ld_20">#REF!</definedName>
    <definedName name="Ldatcat" localSheetId="11">#REF!</definedName>
    <definedName name="Ldatcat" localSheetId="3">#REF!</definedName>
    <definedName name="Ldatcat">#REF!</definedName>
    <definedName name="Ldatcat_20" localSheetId="11">#REF!</definedName>
    <definedName name="Ldatcat_20" localSheetId="3">#REF!</definedName>
    <definedName name="Ldatcat_20">#REF!</definedName>
    <definedName name="Ldatcat_28" localSheetId="11">#REF!</definedName>
    <definedName name="Ldatcat_28" localSheetId="3">#REF!</definedName>
    <definedName name="Ldatcat_28">#REF!</definedName>
    <definedName name="Ldinh" localSheetId="11">#REF!</definedName>
    <definedName name="Ldinh" localSheetId="3">#REF!</definedName>
    <definedName name="Ldinh">#REF!</definedName>
    <definedName name="Ldinh_20" localSheetId="11">#REF!</definedName>
    <definedName name="Ldinh_20" localSheetId="3">#REF!</definedName>
    <definedName name="Ldinh_20">#REF!</definedName>
    <definedName name="Ldinh_28" localSheetId="11">#REF!</definedName>
    <definedName name="Ldinh_28" localSheetId="3">#REF!</definedName>
    <definedName name="Ldinh_28">#REF!</definedName>
    <definedName name="Ldk" localSheetId="11">#REF!</definedName>
    <definedName name="Ldk" localSheetId="3">#REF!</definedName>
    <definedName name="Ldk">#REF!</definedName>
    <definedName name="Ldk_20" localSheetId="11">#REF!</definedName>
    <definedName name="Ldk_20" localSheetId="3">#REF!</definedName>
    <definedName name="Ldk_20">#REF!</definedName>
    <definedName name="Ldk_28" localSheetId="11">#REF!</definedName>
    <definedName name="Ldk_28" localSheetId="3">#REF!</definedName>
    <definedName name="Ldk_28">#REF!</definedName>
    <definedName name="ldn" localSheetId="11">#REF!</definedName>
    <definedName name="ldn" localSheetId="3">#REF!</definedName>
    <definedName name="ldn">#REF!</definedName>
    <definedName name="ldn_28" localSheetId="11">#REF!</definedName>
    <definedName name="ldn_28" localSheetId="3">#REF!</definedName>
    <definedName name="ldn_28">#REF!</definedName>
    <definedName name="ldv1_20" localSheetId="11">#REF!</definedName>
    <definedName name="ldv1_20" localSheetId="3">#REF!</definedName>
    <definedName name="ldv1_20">#REF!</definedName>
    <definedName name="ldv1_28" localSheetId="11">#REF!</definedName>
    <definedName name="ldv1_28" localSheetId="3">#REF!</definedName>
    <definedName name="ldv1_28">#REF!</definedName>
    <definedName name="Ldv10_20" localSheetId="11">#REF!</definedName>
    <definedName name="Ldv10_20" localSheetId="3">#REF!</definedName>
    <definedName name="Ldv10_20">#REF!</definedName>
    <definedName name="Ldv10_28" localSheetId="11">#REF!</definedName>
    <definedName name="Ldv10_28" localSheetId="3">#REF!</definedName>
    <definedName name="Ldv10_28">#REF!</definedName>
    <definedName name="Ldv11_20" localSheetId="11">#REF!</definedName>
    <definedName name="Ldv11_20" localSheetId="3">#REF!</definedName>
    <definedName name="Ldv11_20">#REF!</definedName>
    <definedName name="Ldv11_28" localSheetId="11">#REF!</definedName>
    <definedName name="Ldv11_28" localSheetId="3">#REF!</definedName>
    <definedName name="Ldv11_28">#REF!</definedName>
    <definedName name="Ldv12_20" localSheetId="11">#REF!</definedName>
    <definedName name="Ldv12_20" localSheetId="3">#REF!</definedName>
    <definedName name="Ldv12_20">#REF!</definedName>
    <definedName name="Ldv12_28" localSheetId="11">#REF!</definedName>
    <definedName name="Ldv12_28" localSheetId="3">#REF!</definedName>
    <definedName name="Ldv12_28">#REF!</definedName>
    <definedName name="Ldv13_20" localSheetId="11">#REF!</definedName>
    <definedName name="Ldv13_20" localSheetId="3">#REF!</definedName>
    <definedName name="Ldv13_20">#REF!</definedName>
    <definedName name="Ldv13_28" localSheetId="11">#REF!</definedName>
    <definedName name="Ldv13_28" localSheetId="3">#REF!</definedName>
    <definedName name="Ldv13_28">#REF!</definedName>
    <definedName name="Ldv14_20" localSheetId="11">#REF!</definedName>
    <definedName name="Ldv14_20" localSheetId="3">#REF!</definedName>
    <definedName name="Ldv14_20">#REF!</definedName>
    <definedName name="Ldv14_28" localSheetId="11">#REF!</definedName>
    <definedName name="Ldv14_28" localSheetId="3">#REF!</definedName>
    <definedName name="Ldv14_28">#REF!</definedName>
    <definedName name="Ldv15_20" localSheetId="11">#REF!</definedName>
    <definedName name="Ldv15_20" localSheetId="3">#REF!</definedName>
    <definedName name="Ldv15_20">#REF!</definedName>
    <definedName name="Ldv15_28" localSheetId="11">#REF!</definedName>
    <definedName name="Ldv15_28" localSheetId="3">#REF!</definedName>
    <definedName name="Ldv15_28">#REF!</definedName>
    <definedName name="Ldv16_20" localSheetId="11">#REF!</definedName>
    <definedName name="Ldv16_20" localSheetId="3">#REF!</definedName>
    <definedName name="Ldv16_20">#REF!</definedName>
    <definedName name="Ldv16_28" localSheetId="11">#REF!</definedName>
    <definedName name="Ldv16_28" localSheetId="3">#REF!</definedName>
    <definedName name="Ldv16_28">#REF!</definedName>
    <definedName name="ldv2_20" localSheetId="11">#REF!</definedName>
    <definedName name="ldv2_20" localSheetId="3">#REF!</definedName>
    <definedName name="ldv2_20">#REF!</definedName>
    <definedName name="ldv2_28" localSheetId="11">#REF!</definedName>
    <definedName name="ldv2_28" localSheetId="3">#REF!</definedName>
    <definedName name="ldv2_28">#REF!</definedName>
    <definedName name="ldv3_20" localSheetId="11">#REF!</definedName>
    <definedName name="ldv3_20" localSheetId="3">#REF!</definedName>
    <definedName name="ldv3_20">#REF!</definedName>
    <definedName name="ldv3_28" localSheetId="11">#REF!</definedName>
    <definedName name="ldv3_28" localSheetId="3">#REF!</definedName>
    <definedName name="ldv3_28">#REF!</definedName>
    <definedName name="Ldv4_20" localSheetId="11">#REF!</definedName>
    <definedName name="Ldv4_20" localSheetId="3">#REF!</definedName>
    <definedName name="Ldv4_20">#REF!</definedName>
    <definedName name="Ldv4_28" localSheetId="11">#REF!</definedName>
    <definedName name="Ldv4_28" localSheetId="3">#REF!</definedName>
    <definedName name="Ldv4_28">#REF!</definedName>
    <definedName name="Ldv5_20" localSheetId="11">#REF!</definedName>
    <definedName name="Ldv5_20" localSheetId="3">#REF!</definedName>
    <definedName name="Ldv5_20">#REF!</definedName>
    <definedName name="Ldv5_28" localSheetId="11">#REF!</definedName>
    <definedName name="Ldv5_28" localSheetId="3">#REF!</definedName>
    <definedName name="Ldv5_28">#REF!</definedName>
    <definedName name="Ldv6_20" localSheetId="11">#REF!</definedName>
    <definedName name="Ldv6_20" localSheetId="3">#REF!</definedName>
    <definedName name="Ldv6_20">#REF!</definedName>
    <definedName name="Ldv6_28" localSheetId="11">#REF!</definedName>
    <definedName name="Ldv6_28" localSheetId="3">#REF!</definedName>
    <definedName name="Ldv6_28">#REF!</definedName>
    <definedName name="Ldv7_20" localSheetId="11">#REF!</definedName>
    <definedName name="Ldv7_20" localSheetId="3">#REF!</definedName>
    <definedName name="Ldv7_20">#REF!</definedName>
    <definedName name="Ldv7_28" localSheetId="11">#REF!</definedName>
    <definedName name="Ldv7_28" localSheetId="3">#REF!</definedName>
    <definedName name="Ldv7_28">#REF!</definedName>
    <definedName name="Ldv8_20" localSheetId="11">#REF!</definedName>
    <definedName name="Ldv8_20" localSheetId="3">#REF!</definedName>
    <definedName name="Ldv8_20">#REF!</definedName>
    <definedName name="Ldv8_28" localSheetId="11">#REF!</definedName>
    <definedName name="Ldv8_28" localSheetId="3">#REF!</definedName>
    <definedName name="Ldv8_28">#REF!</definedName>
    <definedName name="Ldv9_20" localSheetId="11">#REF!</definedName>
    <definedName name="Ldv9_20" localSheetId="3">#REF!</definedName>
    <definedName name="Ldv9_20">#REF!</definedName>
    <definedName name="Ldv9_28" localSheetId="11">#REF!</definedName>
    <definedName name="Ldv9_28" localSheetId="3">#REF!</definedName>
    <definedName name="Ldv9_28">#REF!</definedName>
    <definedName name="Ldvc" localSheetId="11">#REF!</definedName>
    <definedName name="Ldvc" localSheetId="3">#REF!</definedName>
    <definedName name="Ldvc">#REF!</definedName>
    <definedName name="Ldvc_20" localSheetId="11">#REF!</definedName>
    <definedName name="Ldvc_20" localSheetId="3">#REF!</definedName>
    <definedName name="Ldvc_20">#REF!</definedName>
    <definedName name="Ldvc_28" localSheetId="11">#REF!</definedName>
    <definedName name="Ldvc_28" localSheetId="3">#REF!</definedName>
    <definedName name="Ldvc_28">#REF!</definedName>
    <definedName name="le_bq" localSheetId="11">#REF!</definedName>
    <definedName name="le_bq" localSheetId="3">#REF!</definedName>
    <definedName name="le_bq">#REF!</definedName>
    <definedName name="le_bv" localSheetId="11">#REF!</definedName>
    <definedName name="le_bv" localSheetId="3">#REF!</definedName>
    <definedName name="le_bv">#REF!</definedName>
    <definedName name="le_ck" localSheetId="11">#REF!</definedName>
    <definedName name="le_ck" localSheetId="3">#REF!</definedName>
    <definedName name="le_ck">#REF!</definedName>
    <definedName name="le_d1" localSheetId="11">#REF!</definedName>
    <definedName name="le_d1" localSheetId="3">#REF!</definedName>
    <definedName name="le_d1">#REF!</definedName>
    <definedName name="le_d2" localSheetId="11">#REF!</definedName>
    <definedName name="le_d2" localSheetId="3">#REF!</definedName>
    <definedName name="le_d2">#REF!</definedName>
    <definedName name="le_d3" localSheetId="11">#REF!</definedName>
    <definedName name="le_d3" localSheetId="3">#REF!</definedName>
    <definedName name="le_d3">#REF!</definedName>
    <definedName name="le_dl" localSheetId="11">#REF!</definedName>
    <definedName name="le_dl" localSheetId="3">#REF!</definedName>
    <definedName name="le_dl">#REF!</definedName>
    <definedName name="le_kcs" localSheetId="11">#REF!</definedName>
    <definedName name="le_kcs" localSheetId="3">#REF!</definedName>
    <definedName name="le_kcs">#REF!</definedName>
    <definedName name="le_nb" localSheetId="11">#REF!</definedName>
    <definedName name="le_nb" localSheetId="3">#REF!</definedName>
    <definedName name="le_nb">#REF!</definedName>
    <definedName name="le_ngio" localSheetId="11">#REF!</definedName>
    <definedName name="le_ngio" localSheetId="3">#REF!</definedName>
    <definedName name="le_ngio">#REF!</definedName>
    <definedName name="le_nv" localSheetId="11">#REF!</definedName>
    <definedName name="le_nv" localSheetId="3">#REF!</definedName>
    <definedName name="le_nv">#REF!</definedName>
    <definedName name="le_t3" localSheetId="11">#REF!</definedName>
    <definedName name="le_t3" localSheetId="3">#REF!</definedName>
    <definedName name="le_t3">#REF!</definedName>
    <definedName name="le_t4" localSheetId="11">#REF!</definedName>
    <definedName name="le_t4" localSheetId="3">#REF!</definedName>
    <definedName name="le_t4">#REF!</definedName>
    <definedName name="le_t5" localSheetId="11">#REF!</definedName>
    <definedName name="le_t5" localSheetId="3">#REF!</definedName>
    <definedName name="le_t5">#REF!</definedName>
    <definedName name="le_t6" localSheetId="11">#REF!</definedName>
    <definedName name="le_t6" localSheetId="3">#REF!</definedName>
    <definedName name="le_t6">#REF!</definedName>
    <definedName name="le_tc" localSheetId="11">#REF!</definedName>
    <definedName name="le_tc" localSheetId="3">#REF!</definedName>
    <definedName name="le_tc">#REF!</definedName>
    <definedName name="le_tm" localSheetId="11">#REF!</definedName>
    <definedName name="le_tm" localSheetId="3">#REF!</definedName>
    <definedName name="le_tm">#REF!</definedName>
    <definedName name="le_vs" localSheetId="11">#REF!</definedName>
    <definedName name="le_vs" localSheetId="3">#REF!</definedName>
    <definedName name="le_vs">#REF!</definedName>
    <definedName name="le_xh" localSheetId="11">#REF!</definedName>
    <definedName name="le_xh" localSheetId="3">#REF!</definedName>
    <definedName name="le_xh">#REF!</definedName>
    <definedName name="Len6_28" localSheetId="11">#REF!</definedName>
    <definedName name="Len6_28" localSheetId="3">#REF!</definedName>
    <definedName name="Len6_28">#REF!</definedName>
    <definedName name="Len7_28" localSheetId="11">#REF!</definedName>
    <definedName name="Len7_28" localSheetId="3">#REF!</definedName>
    <definedName name="Len7_28">#REF!</definedName>
    <definedName name="Lf" localSheetId="11">#REF!</definedName>
    <definedName name="Lf" localSheetId="3">#REF!</definedName>
    <definedName name="Lf">#REF!</definedName>
    <definedName name="Lf_20" localSheetId="11">#REF!</definedName>
    <definedName name="Lf_20" localSheetId="3">#REF!</definedName>
    <definedName name="Lf_20">#REF!</definedName>
    <definedName name="Lf_28" localSheetId="11">#REF!</definedName>
    <definedName name="Lf_28" localSheetId="3">#REF!</definedName>
    <definedName name="Lf_28">#REF!</definedName>
    <definedName name="LFX" localSheetId="11">#REF!</definedName>
    <definedName name="LFX" localSheetId="3">#REF!</definedName>
    <definedName name="LFX">#REF!</definedName>
    <definedName name="LFX_28" localSheetId="11">#REF!</definedName>
    <definedName name="LFX_28" localSheetId="3">#REF!</definedName>
    <definedName name="LFX_28">#REF!</definedName>
    <definedName name="LFY" localSheetId="11">#REF!</definedName>
    <definedName name="LFY" localSheetId="3">#REF!</definedName>
    <definedName name="LFY">#REF!</definedName>
    <definedName name="LFY_28" localSheetId="11">#REF!</definedName>
    <definedName name="LFY_28" localSheetId="3">#REF!</definedName>
    <definedName name="LFY_28">#REF!</definedName>
    <definedName name="Lggd" localSheetId="11">#REF!</definedName>
    <definedName name="Lggd" localSheetId="3">#REF!</definedName>
    <definedName name="Lggd">#REF!</definedName>
    <definedName name="Lggt" localSheetId="11">#REF!</definedName>
    <definedName name="Lggt" localSheetId="3">#REF!</definedName>
    <definedName name="Lggt">#REF!</definedName>
    <definedName name="LgL" localSheetId="11">#REF!</definedName>
    <definedName name="LgL" localSheetId="3">#REF!</definedName>
    <definedName name="LgL">#REF!</definedName>
    <definedName name="LgL_20" localSheetId="11">#REF!</definedName>
    <definedName name="LgL_20" localSheetId="3">#REF!</definedName>
    <definedName name="LgL_20">#REF!</definedName>
    <definedName name="LgL_28" localSheetId="11">#REF!</definedName>
    <definedName name="LgL_28" localSheetId="3">#REF!</definedName>
    <definedName name="LgL_28">#REF!</definedName>
    <definedName name="LH" localSheetId="11">#REF!</definedName>
    <definedName name="LH" localSheetId="3">#REF!</definedName>
    <definedName name="LH">#REF!</definedName>
    <definedName name="LHD" localSheetId="11">#REF!</definedName>
    <definedName name="LHD" localSheetId="3">#REF!</definedName>
    <definedName name="LHD">#REF!</definedName>
    <definedName name="LHDS" localSheetId="11">#REF!</definedName>
    <definedName name="LHDS" localSheetId="3">#REF!</definedName>
    <definedName name="LHDS">#REF!</definedName>
    <definedName name="LHS" localSheetId="11">#REF!</definedName>
    <definedName name="LHS" localSheetId="3">#REF!</definedName>
    <definedName name="LHS">#REF!</definedName>
    <definedName name="LI" localSheetId="11">#REF!</definedName>
    <definedName name="LI" localSheetId="3">#REF!</definedName>
    <definedName name="LI">#REF!</definedName>
    <definedName name="LI_28" localSheetId="11">#REF!</definedName>
    <definedName name="LI_28" localSheetId="3">#REF!</definedName>
    <definedName name="LI_28">#REF!</definedName>
    <definedName name="LiendanhCAVICO" localSheetId="11">#REF!</definedName>
    <definedName name="LiendanhCAVICO" localSheetId="3">#REF!</definedName>
    <definedName name="LiendanhCAVICO">#REF!</definedName>
    <definedName name="LiendanhVUTRAC" localSheetId="11">#REF!</definedName>
    <definedName name="LiendanhVUTRAC" localSheetId="3">#REF!</definedName>
    <definedName name="LiendanhVUTRAC">#REF!</definedName>
    <definedName name="LiendanhVUTRAC_20" localSheetId="11">#REF!</definedName>
    <definedName name="LiendanhVUTRAC_20" localSheetId="3">#REF!</definedName>
    <definedName name="LiendanhVUTRAC_20">#REF!</definedName>
    <definedName name="LiendanhVUTRAC_28" localSheetId="11">#REF!</definedName>
    <definedName name="LiendanhVUTRAC_28" localSheetId="3">#REF!</definedName>
    <definedName name="LiendanhVUTRAC_28">#REF!</definedName>
    <definedName name="limcount" hidden="1">13</definedName>
    <definedName name="LinhI" localSheetId="11">#REF!</definedName>
    <definedName name="LinhI" localSheetId="3">#REF!</definedName>
    <definedName name="LinhI">#REF!</definedName>
    <definedName name="LinhI_20" localSheetId="11">#REF!</definedName>
    <definedName name="LinhI_20" localSheetId="3">#REF!</definedName>
    <definedName name="LinhI_20">#REF!</definedName>
    <definedName name="LinhII" localSheetId="11">#REF!</definedName>
    <definedName name="LinhII" localSheetId="3">#REF!</definedName>
    <definedName name="LinhII">#REF!</definedName>
    <definedName name="LinhII_20" localSheetId="11">#REF!</definedName>
    <definedName name="LinhII_20" localSheetId="3">#REF!</definedName>
    <definedName name="LinhII_20">#REF!</definedName>
    <definedName name="LinhIII" localSheetId="11">#REF!</definedName>
    <definedName name="LinhIII" localSheetId="3">#REF!</definedName>
    <definedName name="LinhIII">#REF!</definedName>
    <definedName name="LinhIII_20" localSheetId="11">#REF!</definedName>
    <definedName name="LinhIII_20" localSheetId="3">#REF!</definedName>
    <definedName name="LinhIII_20">#REF!</definedName>
    <definedName name="list" localSheetId="11">#REF!</definedName>
    <definedName name="list" localSheetId="3">#REF!</definedName>
    <definedName name="list">#REF!</definedName>
    <definedName name="list_20" localSheetId="11">#REF!</definedName>
    <definedName name="list_20" localSheetId="3">#REF!</definedName>
    <definedName name="list_20">#REF!</definedName>
    <definedName name="list_28" localSheetId="11">#REF!</definedName>
    <definedName name="list_28" localSheetId="3">#REF!</definedName>
    <definedName name="list_28">#REF!</definedName>
    <definedName name="LiveLoad" localSheetId="11">#REF!</definedName>
    <definedName name="LiveLoad" localSheetId="3">#REF!</definedName>
    <definedName name="LiveLoad">#REF!</definedName>
    <definedName name="LiveLoad_28" localSheetId="11">#REF!</definedName>
    <definedName name="LiveLoad_28" localSheetId="3">#REF!</definedName>
    <definedName name="LiveLoad_28">#REF!</definedName>
    <definedName name="lj" localSheetId="11">#REF!</definedName>
    <definedName name="lj" localSheetId="3">#REF!</definedName>
    <definedName name="lj">#REF!</definedName>
    <definedName name="lj_28" localSheetId="11">#REF!</definedName>
    <definedName name="lj_28" localSheetId="3">#REF!</definedName>
    <definedName name="lj_28">#REF!</definedName>
    <definedName name="LK" localSheetId="11">#REF!</definedName>
    <definedName name="LK" localSheetId="3">#REF!</definedName>
    <definedName name="LK">#REF!</definedName>
    <definedName name="LK_20" localSheetId="11">#REF!</definedName>
    <definedName name="LK_20" localSheetId="3">#REF!</definedName>
    <definedName name="LK_20">#REF!</definedName>
    <definedName name="LK_28" localSheetId="11">#REF!</definedName>
    <definedName name="LK_28" localSheetId="3">#REF!</definedName>
    <definedName name="LK_28">#REF!</definedName>
    <definedName name="LK_hathe" localSheetId="11">#REF!</definedName>
    <definedName name="LK_hathe" localSheetId="3">#REF!</definedName>
    <definedName name="LK_hathe">#REF!</definedName>
    <definedName name="LK_hathe_20" localSheetId="11">#REF!</definedName>
    <definedName name="LK_hathe_20" localSheetId="3">#REF!</definedName>
    <definedName name="LK_hathe_20">#REF!</definedName>
    <definedName name="LK_hathe_28" localSheetId="11">#REF!</definedName>
    <definedName name="LK_hathe_28" localSheetId="3">#REF!</definedName>
    <definedName name="LK_hathe_28">#REF!</definedName>
    <definedName name="LKHH" localSheetId="11">#REF!</definedName>
    <definedName name="LKHH" localSheetId="3">#REF!</definedName>
    <definedName name="LKHH">#REF!</definedName>
    <definedName name="lkjjjjjj" localSheetId="11">#REF!</definedName>
    <definedName name="lkjjjjjj" localSheetId="3">#REF!</definedName>
    <definedName name="lkjjjjjj">#REF!</definedName>
    <definedName name="lkjjjjjj_28" localSheetId="11">#REF!</definedName>
    <definedName name="lkjjjjjj_28" localSheetId="3">#REF!</definedName>
    <definedName name="lkjjjjjj_28">#REF!</definedName>
    <definedName name="LKTBA" localSheetId="11">#REF!</definedName>
    <definedName name="LKTBA" localSheetId="3">#REF!</definedName>
    <definedName name="LKTBA">#REF!</definedName>
    <definedName name="LKTBA_20" localSheetId="11">#REF!</definedName>
    <definedName name="LKTBA_20" localSheetId="3">#REF!</definedName>
    <definedName name="LKTBA_20">#REF!</definedName>
    <definedName name="LKTBA_28" localSheetId="11">#REF!</definedName>
    <definedName name="LKTBA_28" localSheetId="3">#REF!</definedName>
    <definedName name="LKTBA_28">#REF!</definedName>
    <definedName name="LL" localSheetId="11">#REF!</definedName>
    <definedName name="LL" localSheetId="3">#REF!</definedName>
    <definedName name="LL">#REF!</definedName>
    <definedName name="LL_28" localSheetId="11">#REF!</definedName>
    <definedName name="LL_28" localSheetId="3">#REF!</definedName>
    <definedName name="LL_28">#REF!</definedName>
    <definedName name="llcmem" localSheetId="11">#REF!</definedName>
    <definedName name="llcmem" localSheetId="3">#REF!</definedName>
    <definedName name="llcmem">#REF!</definedName>
    <definedName name="llcmem_20" localSheetId="11">#REF!</definedName>
    <definedName name="llcmem_20" localSheetId="3">#REF!</definedName>
    <definedName name="llcmem_20">#REF!</definedName>
    <definedName name="llcmem_28" localSheetId="11">#REF!</definedName>
    <definedName name="llcmem_28" localSheetId="3">#REF!</definedName>
    <definedName name="llcmem_28">#REF!</definedName>
    <definedName name="llcmo" localSheetId="11">#REF!</definedName>
    <definedName name="llcmo" localSheetId="3">#REF!</definedName>
    <definedName name="llcmo">#REF!</definedName>
    <definedName name="llcmo_20" localSheetId="11">#REF!</definedName>
    <definedName name="llcmo_20" localSheetId="3">#REF!</definedName>
    <definedName name="llcmo_20">#REF!</definedName>
    <definedName name="llcmo_28" localSheetId="11">#REF!</definedName>
    <definedName name="llcmo_28" localSheetId="3">#REF!</definedName>
    <definedName name="llcmo_28">#REF!</definedName>
    <definedName name="LLD" localSheetId="11">#REF!</definedName>
    <definedName name="LLD" localSheetId="3">#REF!</definedName>
    <definedName name="LLD">#REF!</definedName>
    <definedName name="LLDS" localSheetId="11">#REF!</definedName>
    <definedName name="LLDS" localSheetId="3">#REF!</definedName>
    <definedName name="LLDS">#REF!</definedName>
    <definedName name="lllllllllllllllllll" localSheetId="11">#REF!</definedName>
    <definedName name="lllllllllllllllllll" localSheetId="3">#REF!</definedName>
    <definedName name="lllllllllllllllllll">#REF!</definedName>
    <definedName name="lllllllllllllllllll_20" localSheetId="11">#REF!</definedName>
    <definedName name="lllllllllllllllllll_20" localSheetId="3">#REF!</definedName>
    <definedName name="lllllllllllllllllll_20">#REF!</definedName>
    <definedName name="LLs" localSheetId="11">#REF!</definedName>
    <definedName name="LLs" localSheetId="3">#REF!</definedName>
    <definedName name="LLs">#REF!</definedName>
    <definedName name="LLs_20" localSheetId="11">#REF!</definedName>
    <definedName name="LLs_20" localSheetId="3">#REF!</definedName>
    <definedName name="LLs_20">#REF!</definedName>
    <definedName name="LLs_28" localSheetId="11">#REF!</definedName>
    <definedName name="LLs_28" localSheetId="3">#REF!</definedName>
    <definedName name="LLs_28">#REF!</definedName>
    <definedName name="Lmk">"$#REF!.$E$209"</definedName>
    <definedName name="Lmk_26" localSheetId="11">#REF!</definedName>
    <definedName name="Lmk_26" localSheetId="3">#REF!</definedName>
    <definedName name="Lmk_26">#REF!</definedName>
    <definedName name="Lmk_28" localSheetId="11">#REF!</definedName>
    <definedName name="Lmk_28" localSheetId="3">#REF!</definedName>
    <definedName name="Lmk_28">#REF!</definedName>
    <definedName name="Lmk_3">"$#REF!.$E$209"</definedName>
    <definedName name="Lmong" localSheetId="11">#REF!</definedName>
    <definedName name="Lmong" localSheetId="3">#REF!</definedName>
    <definedName name="Lmong">#REF!</definedName>
    <definedName name="Lmong_20" localSheetId="11">#REF!</definedName>
    <definedName name="Lmong_20" localSheetId="3">#REF!</definedName>
    <definedName name="Lmong_20">#REF!</definedName>
    <definedName name="Lmong_28" localSheetId="11">#REF!</definedName>
    <definedName name="Lmong_28" localSheetId="3">#REF!</definedName>
    <definedName name="Lmong_28">#REF!</definedName>
    <definedName name="LMU" localSheetId="11">#REF!</definedName>
    <definedName name="LMU" localSheetId="3">#REF!</definedName>
    <definedName name="LMU">#REF!</definedName>
    <definedName name="LMU_20" localSheetId="11">#REF!</definedName>
    <definedName name="LMU_20" localSheetId="3">#REF!</definedName>
    <definedName name="LMU_20">#REF!</definedName>
    <definedName name="LMU_28" localSheetId="11">#REF!</definedName>
    <definedName name="LMU_28" localSheetId="3">#REF!</definedName>
    <definedName name="LMU_28">#REF!</definedName>
    <definedName name="LMUSelected" localSheetId="11">#REF!</definedName>
    <definedName name="LMUSelected" localSheetId="3">#REF!</definedName>
    <definedName name="LMUSelected">#REF!</definedName>
    <definedName name="LMUSelected_20" localSheetId="11">#REF!</definedName>
    <definedName name="LMUSelected_20" localSheetId="3">#REF!</definedName>
    <definedName name="LMUSelected_20">#REF!</definedName>
    <definedName name="LMUSelected_28" localSheetId="11">#REF!</definedName>
    <definedName name="LMUSelected_28" localSheetId="3">#REF!</definedName>
    <definedName name="LMUSelected_28">#REF!</definedName>
    <definedName name="LN" localSheetId="11">#REF!</definedName>
    <definedName name="LN" localSheetId="3">#REF!</definedName>
    <definedName name="LN">#REF!</definedName>
    <definedName name="LN_20" localSheetId="11">#REF!</definedName>
    <definedName name="LN_20" localSheetId="3">#REF!</definedName>
    <definedName name="LN_20">#REF!</definedName>
    <definedName name="LN_28" localSheetId="11">#REF!</definedName>
    <definedName name="LN_28" localSheetId="3">#REF!</definedName>
    <definedName name="LN_28">#REF!</definedName>
    <definedName name="lnh" localSheetId="11">#REF!</definedName>
    <definedName name="lnh" localSheetId="3">#REF!</definedName>
    <definedName name="lnh">#REF!</definedName>
    <definedName name="lnhip" localSheetId="11">#REF!</definedName>
    <definedName name="lnhip" localSheetId="3">#REF!</definedName>
    <definedName name="lnhip">#REF!</definedName>
    <definedName name="lnhip_20" localSheetId="11">#REF!</definedName>
    <definedName name="lnhip_20" localSheetId="3">#REF!</definedName>
    <definedName name="lnhip_20">#REF!</definedName>
    <definedName name="lnhip_28" localSheetId="11">#REF!</definedName>
    <definedName name="lnhip_28" localSheetId="3">#REF!</definedName>
    <definedName name="lnhip_28">#REF!</definedName>
    <definedName name="lnhuan" localSheetId="11">#REF!</definedName>
    <definedName name="lnhuan" localSheetId="3">#REF!</definedName>
    <definedName name="lnhuan">#REF!</definedName>
    <definedName name="lnhuan_20" localSheetId="11">#REF!</definedName>
    <definedName name="lnhuan_20" localSheetId="3">#REF!</definedName>
    <definedName name="lnhuan_20">#REF!</definedName>
    <definedName name="lnhuan_28" localSheetId="11">#REF!</definedName>
    <definedName name="lnhuan_28" localSheetId="3">#REF!</definedName>
    <definedName name="lnhuan_28">#REF!</definedName>
    <definedName name="lnm" localSheetId="11">#REF!</definedName>
    <definedName name="lnm" localSheetId="3">#REF!</definedName>
    <definedName name="lnm">#REF!</definedName>
    <definedName name="lnm_20" localSheetId="11">#REF!</definedName>
    <definedName name="lnm_20" localSheetId="3">#REF!</definedName>
    <definedName name="lnm_20">#REF!</definedName>
    <definedName name="lnm_28" localSheetId="11">#REF!</definedName>
    <definedName name="lnm_28" localSheetId="3">#REF!</definedName>
    <definedName name="lnm_28">#REF!</definedName>
    <definedName name="Lnsc" localSheetId="11">#REF!</definedName>
    <definedName name="Lnsc" localSheetId="3">#REF!</definedName>
    <definedName name="Lnsc">#REF!</definedName>
    <definedName name="Lnsc_20" localSheetId="11">#REF!</definedName>
    <definedName name="Lnsc_20" localSheetId="3">#REF!</definedName>
    <definedName name="Lnsc_20">#REF!</definedName>
    <definedName name="Lnsc_28" localSheetId="11">#REF!</definedName>
    <definedName name="Lnsc_28" localSheetId="3">#REF!</definedName>
    <definedName name="Lnsc_28">#REF!</definedName>
    <definedName name="Lo" localSheetId="11">#REF!</definedName>
    <definedName name="Lo" localSheetId="3">#REF!</definedName>
    <definedName name="Lo">#REF!</definedName>
    <definedName name="Lo_20" localSheetId="11">#REF!</definedName>
    <definedName name="Lo_20" localSheetId="3">#REF!</definedName>
    <definedName name="Lo_20">#REF!</definedName>
    <definedName name="Lo_28" localSheetId="11">#REF!</definedName>
    <definedName name="Lo_28" localSheetId="3">#REF!</definedName>
    <definedName name="Lo_28">#REF!</definedName>
    <definedName name="LO283K" localSheetId="11">#REF!</definedName>
    <definedName name="LO283K" localSheetId="3">#REF!</definedName>
    <definedName name="LO283K">#REF!</definedName>
    <definedName name="LO283K_20" localSheetId="11">#REF!</definedName>
    <definedName name="LO283K_20" localSheetId="3">#REF!</definedName>
    <definedName name="LO283K_20">#REF!</definedName>
    <definedName name="LO283K_28" localSheetId="11">#REF!</definedName>
    <definedName name="LO283K_28" localSheetId="3">#REF!</definedName>
    <definedName name="LO283K_28">#REF!</definedName>
    <definedName name="lo3a" localSheetId="11">#REF!</definedName>
    <definedName name="lo3a" localSheetId="3">#REF!</definedName>
    <definedName name="lo3a">#REF!</definedName>
    <definedName name="lo3a_28" localSheetId="11">#REF!</definedName>
    <definedName name="lo3a_28" localSheetId="3">#REF!</definedName>
    <definedName name="lo3a_28">#REF!</definedName>
    <definedName name="LO815K" localSheetId="11">#REF!</definedName>
    <definedName name="LO815K" localSheetId="3">#REF!</definedName>
    <definedName name="LO815K">#REF!</definedName>
    <definedName name="LO815K_20" localSheetId="11">#REF!</definedName>
    <definedName name="LO815K_20" localSheetId="3">#REF!</definedName>
    <definedName name="LO815K_20">#REF!</definedName>
    <definedName name="LO815K_28" localSheetId="11">#REF!</definedName>
    <definedName name="LO815K_28" localSheetId="3">#REF!</definedName>
    <definedName name="LO815K_28">#REF!</definedName>
    <definedName name="LOAD" localSheetId="11">#REF!</definedName>
    <definedName name="LOAD" localSheetId="3">#REF!</definedName>
    <definedName name="LOAD">#REF!</definedName>
    <definedName name="LOAD_28" localSheetId="11">#REF!</definedName>
    <definedName name="LOAD_28" localSheetId="3">#REF!</definedName>
    <definedName name="LOAD_28">#REF!</definedName>
    <definedName name="loai" localSheetId="11">#REF!</definedName>
    <definedName name="loai" localSheetId="3">#REF!</definedName>
    <definedName name="loai">#REF!</definedName>
    <definedName name="LOAI_DUONG" localSheetId="11">#REF!</definedName>
    <definedName name="LOAI_DUONG" localSheetId="3">#REF!</definedName>
    <definedName name="LOAI_DUONG">#REF!</definedName>
    <definedName name="Loai_TD" localSheetId="11">#REF!</definedName>
    <definedName name="Loai_TD" localSheetId="3">#REF!</definedName>
    <definedName name="Loai_TD">#REF!</definedName>
    <definedName name="Loai_TD_20" localSheetId="11">#REF!</definedName>
    <definedName name="Loai_TD_20" localSheetId="3">#REF!</definedName>
    <definedName name="Loai_TD_20">#REF!</definedName>
    <definedName name="Loai_TD_28" localSheetId="11">#REF!</definedName>
    <definedName name="Loai_TD_28" localSheetId="3">#REF!</definedName>
    <definedName name="Loai_TD_28">#REF!</definedName>
    <definedName name="Loaiday" localSheetId="11">#REF!</definedName>
    <definedName name="Loaiday" localSheetId="3">#REF!</definedName>
    <definedName name="Loaiday">#REF!</definedName>
    <definedName name="Loaiday_20" localSheetId="11">#REF!</definedName>
    <definedName name="Loaiday_20" localSheetId="3">#REF!</definedName>
    <definedName name="Loaiday_20">#REF!</definedName>
    <definedName name="loaiduong" localSheetId="11">#REF!</definedName>
    <definedName name="loaiduong" localSheetId="3">#REF!</definedName>
    <definedName name="loaiduong">#REF!</definedName>
    <definedName name="loaiduong_20" localSheetId="11">#REF!</definedName>
    <definedName name="loaiduong_20" localSheetId="3">#REF!</definedName>
    <definedName name="loaiduong_20">#REF!</definedName>
    <definedName name="loaiduong_28" localSheetId="11">#REF!</definedName>
    <definedName name="loaiduong_28" localSheetId="3">#REF!</definedName>
    <definedName name="loaiduong_28">#REF!</definedName>
    <definedName name="LoaixeH" localSheetId="11">#REF!</definedName>
    <definedName name="LoaixeH" localSheetId="3">#REF!</definedName>
    <definedName name="LoaixeH">#REF!</definedName>
    <definedName name="LoaixeH_20" localSheetId="11">#REF!</definedName>
    <definedName name="LoaixeH_20" localSheetId="3">#REF!</definedName>
    <definedName name="LoaixeH_20">#REF!</definedName>
    <definedName name="LoaixeH_28" localSheetId="11">#REF!</definedName>
    <definedName name="LoaixeH_28" localSheetId="3">#REF!</definedName>
    <definedName name="LoaixeH_28">#REF!</definedName>
    <definedName name="LoaixeXB" localSheetId="11">#REF!</definedName>
    <definedName name="LoaixeXB" localSheetId="3">#REF!</definedName>
    <definedName name="LoaixeXB">#REF!</definedName>
    <definedName name="LoaixeXB_20" localSheetId="11">#REF!</definedName>
    <definedName name="LoaixeXB_20" localSheetId="3">#REF!</definedName>
    <definedName name="LoaixeXB_20">#REF!</definedName>
    <definedName name="LoaixeXB_28" localSheetId="11">#REF!</definedName>
    <definedName name="LoaixeXB_28" localSheetId="3">#REF!</definedName>
    <definedName name="LoaixeXB_28">#REF!</definedName>
    <definedName name="LOCATION" localSheetId="11">#REF!</definedName>
    <definedName name="LOCATION" localSheetId="3">#REF!</definedName>
    <definedName name="LOCATION">#REF!</definedName>
    <definedName name="LOCATION_20" localSheetId="11">#REF!</definedName>
    <definedName name="LOCATION_20" localSheetId="3">#REF!</definedName>
    <definedName name="LOCATION_20">#REF!</definedName>
    <definedName name="lomo" localSheetId="11">#REF!</definedName>
    <definedName name="lomo" localSheetId="3">#REF!</definedName>
    <definedName name="lomo">#REF!</definedName>
    <definedName name="lomo_28" localSheetId="11">#REF!</definedName>
    <definedName name="lomo_28" localSheetId="3">#REF!</definedName>
    <definedName name="lomo_28">#REF!</definedName>
    <definedName name="lon" localSheetId="11">#REF!</definedName>
    <definedName name="lon" localSheetId="3">#REF!</definedName>
    <definedName name="lon">#REF!</definedName>
    <definedName name="lon_20" localSheetId="11">#REF!</definedName>
    <definedName name="lon_20" localSheetId="3">#REF!</definedName>
    <definedName name="lon_20">#REF!</definedName>
    <definedName name="lon_28" localSheetId="11">#REF!</definedName>
    <definedName name="lon_28" localSheetId="3">#REF!</definedName>
    <definedName name="lon_28">#REF!</definedName>
    <definedName name="lón2" localSheetId="11">#REF!</definedName>
    <definedName name="lón2" localSheetId="3">#REF!</definedName>
    <definedName name="lón2">#REF!</definedName>
    <definedName name="lón2_20" localSheetId="11">#REF!</definedName>
    <definedName name="lón2_20" localSheetId="3">#REF!</definedName>
    <definedName name="lón2_20">#REF!</definedName>
    <definedName name="lón3" localSheetId="11">#REF!</definedName>
    <definedName name="lón3" localSheetId="3">#REF!</definedName>
    <definedName name="lón3">#REF!</definedName>
    <definedName name="lón3_20" localSheetId="11">#REF!</definedName>
    <definedName name="lón3_20" localSheetId="3">#REF!</definedName>
    <definedName name="lón3_20">#REF!</definedName>
    <definedName name="lón5" localSheetId="11">#REF!</definedName>
    <definedName name="lón5" localSheetId="3">#REF!</definedName>
    <definedName name="lón5">#REF!</definedName>
    <definedName name="lón5_20" localSheetId="11">#REF!</definedName>
    <definedName name="lón5_20" localSheetId="3">#REF!</definedName>
    <definedName name="lón5_20">#REF!</definedName>
    <definedName name="LonauYHK3A" localSheetId="11">#REF!</definedName>
    <definedName name="LonauYHK3A" localSheetId="3">#REF!</definedName>
    <definedName name="LonauYHK3A">#REF!</definedName>
    <definedName name="LonauYHK3A_20" localSheetId="11">#REF!</definedName>
    <definedName name="LonauYHK3A_20" localSheetId="3">#REF!</definedName>
    <definedName name="LonauYHK3A_20">#REF!</definedName>
    <definedName name="long" localSheetId="11">#REF!</definedName>
    <definedName name="long" localSheetId="3">#REF!</definedName>
    <definedName name="long">#REF!</definedName>
    <definedName name="long_20" localSheetId="11">#REF!</definedName>
    <definedName name="long_20" localSheetId="3">#REF!</definedName>
    <definedName name="long_20">#REF!</definedName>
    <definedName name="long_28" localSheetId="11">#REF!</definedName>
    <definedName name="long_28" localSheetId="3">#REF!</definedName>
    <definedName name="long_28">#REF!</definedName>
    <definedName name="longmon" localSheetId="11">#REF!</definedName>
    <definedName name="longmon" localSheetId="3">#REF!</definedName>
    <definedName name="longmon">#REF!</definedName>
    <definedName name="longmon_20" localSheetId="11">#REF!</definedName>
    <definedName name="longmon_20" localSheetId="3">#REF!</definedName>
    <definedName name="longmon_20">#REF!</definedName>
    <definedName name="lonhuan" localSheetId="11">#REF!</definedName>
    <definedName name="lonhuan" localSheetId="3">#REF!</definedName>
    <definedName name="lonhuan">#REF!</definedName>
    <definedName name="lonhuan_20" localSheetId="11">#REF!</definedName>
    <definedName name="lonhuan_20" localSheetId="3">#REF!</definedName>
    <definedName name="lonhuan_20">#REF!</definedName>
    <definedName name="lonhuan_28" localSheetId="11">#REF!</definedName>
    <definedName name="lonhuan_28" localSheetId="3">#REF!</definedName>
    <definedName name="lonhuan_28">#REF!</definedName>
    <definedName name="LOOP" localSheetId="11">#REF!</definedName>
    <definedName name="LOOP" localSheetId="3">#REF!</definedName>
    <definedName name="LOOP">#REF!</definedName>
    <definedName name="LOOP_20" localSheetId="11">#REF!</definedName>
    <definedName name="LOOP_20" localSheetId="3">#REF!</definedName>
    <definedName name="LOOP_20">#REF!</definedName>
    <definedName name="LOOP_28" localSheetId="11">#REF!</definedName>
    <definedName name="LOOP_28" localSheetId="3">#REF!</definedName>
    <definedName name="LOOP_28">#REF!</definedName>
    <definedName name="loss" localSheetId="11">#REF!</definedName>
    <definedName name="loss" localSheetId="3">#REF!</definedName>
    <definedName name="loss">#REF!</definedName>
    <definedName name="loss_28" localSheetId="11">#REF!</definedName>
    <definedName name="loss_28" localSheetId="3">#REF!</definedName>
    <definedName name="loss_28">#REF!</definedName>
    <definedName name="Loss_tec" localSheetId="11">#REF!</definedName>
    <definedName name="Loss_tec" localSheetId="3">#REF!</definedName>
    <definedName name="Loss_tec">#REF!</definedName>
    <definedName name="Loss_tec_20" localSheetId="11">#REF!</definedName>
    <definedName name="Loss_tec_20" localSheetId="3">#REF!</definedName>
    <definedName name="Loss_tec_20">#REF!</definedName>
    <definedName name="Loss_tec_28" localSheetId="11">#REF!</definedName>
    <definedName name="Loss_tec_28" localSheetId="3">#REF!</definedName>
    <definedName name="Loss_tec_28">#REF!</definedName>
    <definedName name="Lp" localSheetId="11">#REF!</definedName>
    <definedName name="Lp" localSheetId="3">#REF!</definedName>
    <definedName name="Lp">#REF!</definedName>
    <definedName name="Lp_20" localSheetId="11">#REF!</definedName>
    <definedName name="Lp_20" localSheetId="3">#REF!</definedName>
    <definedName name="Lp_20">#REF!</definedName>
    <definedName name="Lqd" localSheetId="11">#REF!</definedName>
    <definedName name="Lqd" localSheetId="3">#REF!</definedName>
    <definedName name="Lqd">#REF!</definedName>
    <definedName name="Lqd_20" localSheetId="11">#REF!</definedName>
    <definedName name="Lqd_20" localSheetId="3">#REF!</definedName>
    <definedName name="Lqd_20">#REF!</definedName>
    <definedName name="Lqd_28" localSheetId="11">#REF!</definedName>
    <definedName name="Lqd_28" localSheetId="3">#REF!</definedName>
    <definedName name="Lqd_28">#REF!</definedName>
    <definedName name="lr25_28" localSheetId="11">#REF!</definedName>
    <definedName name="lr25_28" localSheetId="3">#REF!</definedName>
    <definedName name="lr25_28">#REF!</definedName>
    <definedName name="LRMC" localSheetId="11">#REF!</definedName>
    <definedName name="LRMC" localSheetId="3">#REF!</definedName>
    <definedName name="LRMC">#REF!</definedName>
    <definedName name="LRMC_20" localSheetId="11">#REF!</definedName>
    <definedName name="LRMC_20" localSheetId="3">#REF!</definedName>
    <definedName name="LRMC_20">#REF!</definedName>
    <definedName name="LRMC_28" localSheetId="11">#REF!</definedName>
    <definedName name="LRMC_28" localSheetId="3">#REF!</definedName>
    <definedName name="LRMC_28">#REF!</definedName>
    <definedName name="lrung25" localSheetId="11">#REF!</definedName>
    <definedName name="lrung25" localSheetId="3">#REF!</definedName>
    <definedName name="lrung25">#REF!</definedName>
    <definedName name="ls" localSheetId="11">#REF!</definedName>
    <definedName name="ls" localSheetId="3">#REF!</definedName>
    <definedName name="ls">#REF!</definedName>
    <definedName name="ls_20" localSheetId="11">#REF!</definedName>
    <definedName name="ls_20" localSheetId="3">#REF!</definedName>
    <definedName name="ls_20">#REF!</definedName>
    <definedName name="ls_28" localSheetId="11">#REF!</definedName>
    <definedName name="ls_28" localSheetId="3">#REF!</definedName>
    <definedName name="ls_28">#REF!</definedName>
    <definedName name="lsb" localSheetId="11">#REF!</definedName>
    <definedName name="lsb" localSheetId="3">#REF!</definedName>
    <definedName name="lsb">#REF!</definedName>
    <definedName name="lsb_28" localSheetId="11">#REF!</definedName>
    <definedName name="lsb_28" localSheetId="3">#REF!</definedName>
    <definedName name="lsb_28">#REF!</definedName>
    <definedName name="lsbn" localSheetId="11">#REF!</definedName>
    <definedName name="lsbn" localSheetId="3">#REF!</definedName>
    <definedName name="lsbn">#REF!</definedName>
    <definedName name="lsbn_28" localSheetId="11">#REF!</definedName>
    <definedName name="lsbn_28" localSheetId="3">#REF!</definedName>
    <definedName name="lsbn_28">#REF!</definedName>
    <definedName name="lset" localSheetId="11">#REF!</definedName>
    <definedName name="lset" localSheetId="3">#REF!</definedName>
    <definedName name="lset">#REF!</definedName>
    <definedName name="lset_28" localSheetId="11">#REF!</definedName>
    <definedName name="lset_28" localSheetId="3">#REF!</definedName>
    <definedName name="lset_28">#REF!</definedName>
    <definedName name="lsl" localSheetId="11">#REF!</definedName>
    <definedName name="lsl" localSheetId="3">#REF!</definedName>
    <definedName name="lsl">#REF!</definedName>
    <definedName name="lsl_28" localSheetId="11">#REF!</definedName>
    <definedName name="lsl_28" localSheetId="3">#REF!</definedName>
    <definedName name="lsl_28">#REF!</definedName>
    <definedName name="lsp" localSheetId="11">#REF!</definedName>
    <definedName name="lsp" localSheetId="3">#REF!</definedName>
    <definedName name="lsp">#REF!</definedName>
    <definedName name="lsp_20" localSheetId="11">#REF!</definedName>
    <definedName name="lsp_20" localSheetId="3">#REF!</definedName>
    <definedName name="lsp_20">#REF!</definedName>
    <definedName name="lsp_28" localSheetId="11">#REF!</definedName>
    <definedName name="lsp_28" localSheetId="3">#REF!</definedName>
    <definedName name="lsp_28">#REF!</definedName>
    <definedName name="lsr" localSheetId="11">#REF!</definedName>
    <definedName name="lsr" localSheetId="3">#REF!</definedName>
    <definedName name="lsr">#REF!</definedName>
    <definedName name="lsr_20" localSheetId="11">#REF!</definedName>
    <definedName name="lsr_20" localSheetId="3">#REF!</definedName>
    <definedName name="lsr_20">#REF!</definedName>
    <definedName name="lsr_28" localSheetId="11">#REF!</definedName>
    <definedName name="lsr_28" localSheetId="3">#REF!</definedName>
    <definedName name="lsr_28">#REF!</definedName>
    <definedName name="lss" localSheetId="11">#REF!</definedName>
    <definedName name="lss" localSheetId="3">#REF!</definedName>
    <definedName name="lss">#REF!</definedName>
    <definedName name="lss_20" localSheetId="11">#REF!</definedName>
    <definedName name="lss_20" localSheetId="3">#REF!</definedName>
    <definedName name="lss_20">#REF!</definedName>
    <definedName name="lss_28" localSheetId="11">#REF!</definedName>
    <definedName name="lss_28" localSheetId="3">#REF!</definedName>
    <definedName name="lss_28">#REF!</definedName>
    <definedName name="lst" localSheetId="11">#REF!</definedName>
    <definedName name="lst" localSheetId="3">#REF!</definedName>
    <definedName name="lst">#REF!</definedName>
    <definedName name="lst_28" localSheetId="11">#REF!</definedName>
    <definedName name="lst_28" localSheetId="3">#REF!</definedName>
    <definedName name="lst_28">#REF!</definedName>
    <definedName name="Lt" localSheetId="11">#REF!</definedName>
    <definedName name="Lt" localSheetId="3">#REF!</definedName>
    <definedName name="Lt">#REF!</definedName>
    <definedName name="LT_TB" localSheetId="11">#REF!</definedName>
    <definedName name="LT_TB" localSheetId="3">#REF!</definedName>
    <definedName name="LT_TB">#REF!</definedName>
    <definedName name="LT_TB_28" localSheetId="11">#REF!</definedName>
    <definedName name="LT_TB_28" localSheetId="3">#REF!</definedName>
    <definedName name="LT_TB_28">#REF!</definedName>
    <definedName name="lt1." localSheetId="11">#REF!</definedName>
    <definedName name="lt1." localSheetId="3">#REF!</definedName>
    <definedName name="lt1.">#REF!</definedName>
    <definedName name="lt1._28" localSheetId="11">#REF!</definedName>
    <definedName name="lt1._28" localSheetId="3">#REF!</definedName>
    <definedName name="lt1._28">#REF!</definedName>
    <definedName name="lt2." localSheetId="11">#REF!</definedName>
    <definedName name="lt2." localSheetId="3">#REF!</definedName>
    <definedName name="lt2.">#REF!</definedName>
    <definedName name="lt2._28" localSheetId="11">#REF!</definedName>
    <definedName name="lt2._28" localSheetId="3">#REF!</definedName>
    <definedName name="lt2._28">#REF!</definedName>
    <definedName name="LTb40_20" localSheetId="11">#REF!</definedName>
    <definedName name="LTb40_20" localSheetId="3">#REF!</definedName>
    <definedName name="LTb40_20">#REF!</definedName>
    <definedName name="LTb40_28" localSheetId="11">#REF!</definedName>
    <definedName name="LTb40_28" localSheetId="3">#REF!</definedName>
    <definedName name="LTb40_28">#REF!</definedName>
    <definedName name="Lthan" localSheetId="11">#REF!</definedName>
    <definedName name="Lthan" localSheetId="3">#REF!</definedName>
    <definedName name="Lthan">#REF!</definedName>
    <definedName name="Lthan_20" localSheetId="11">#REF!</definedName>
    <definedName name="Lthan_20" localSheetId="3">#REF!</definedName>
    <definedName name="Lthan_20">#REF!</definedName>
    <definedName name="Lthan_28" localSheetId="11">#REF!</definedName>
    <definedName name="Lthan_28" localSheetId="3">#REF!</definedName>
    <definedName name="Lthan_28">#REF!</definedName>
    <definedName name="ltre" localSheetId="11">#REF!</definedName>
    <definedName name="ltre" localSheetId="3">#REF!</definedName>
    <definedName name="ltre">#REF!</definedName>
    <definedName name="ltre_20" localSheetId="11">#REF!</definedName>
    <definedName name="ltre_20" localSheetId="3">#REF!</definedName>
    <definedName name="ltre_20">#REF!</definedName>
    <definedName name="ltre_28" localSheetId="11">#REF!</definedName>
    <definedName name="ltre_28" localSheetId="3">#REF!</definedName>
    <definedName name="ltre_28">#REF!</definedName>
    <definedName name="Ltt" localSheetId="11">#REF!</definedName>
    <definedName name="Ltt" localSheetId="3">#REF!</definedName>
    <definedName name="Ltt">#REF!</definedName>
    <definedName name="Ltt_20" localSheetId="11">#REF!</definedName>
    <definedName name="Ltt_20" localSheetId="3">#REF!</definedName>
    <definedName name="Ltt_20">#REF!</definedName>
    <definedName name="lu" localSheetId="11">#REF!</definedName>
    <definedName name="lu" localSheetId="3">#REF!</definedName>
    <definedName name="lu">#REF!</definedName>
    <definedName name="lu8_20" localSheetId="11">#REF!</definedName>
    <definedName name="lu8_20" localSheetId="3">#REF!</definedName>
    <definedName name="lu8_20">#REF!</definedName>
    <definedName name="lu8_28" localSheetId="11">#REF!</definedName>
    <definedName name="lu8_28" localSheetId="3">#REF!</definedName>
    <definedName name="lu8_28">#REF!</definedName>
    <definedName name="Luanthanh">"$#REF!.$A$1:$T$195"</definedName>
    <definedName name="Luanthanh_26" localSheetId="11">#REF!</definedName>
    <definedName name="Luanthanh_26" localSheetId="3">#REF!</definedName>
    <definedName name="Luanthanh_26">#REF!</definedName>
    <definedName name="Luanthanh_3">"$#REF!.$A$1:$T$195"</definedName>
    <definedName name="luhoi16T" localSheetId="11">#REF!</definedName>
    <definedName name="luhoi16T" localSheetId="3">#REF!</definedName>
    <definedName name="luhoi16T">#REF!</definedName>
    <definedName name="luhoi16T_20" localSheetId="11">#REF!</definedName>
    <definedName name="luhoi16T_20" localSheetId="3">#REF!</definedName>
    <definedName name="luhoi16T_20">#REF!</definedName>
    <definedName name="luhoi25T" localSheetId="11">#REF!</definedName>
    <definedName name="luhoi25T" localSheetId="3">#REF!</definedName>
    <definedName name="luhoi25T">#REF!</definedName>
    <definedName name="luhoi25T_20" localSheetId="11">#REF!</definedName>
    <definedName name="luhoi25T_20" localSheetId="3">#REF!</definedName>
    <definedName name="luhoi25T_20">#REF!</definedName>
    <definedName name="lulop16" localSheetId="11">#REF!</definedName>
    <definedName name="lulop16" localSheetId="3">#REF!</definedName>
    <definedName name="lulop16">#REF!</definedName>
    <definedName name="lulop16_20" localSheetId="11">#REF!</definedName>
    <definedName name="lulop16_20" localSheetId="3">#REF!</definedName>
    <definedName name="lulop16_20">#REF!</definedName>
    <definedName name="lulop16_28" localSheetId="11">#REF!</definedName>
    <definedName name="lulop16_28" localSheetId="3">#REF!</definedName>
    <definedName name="lulop16_28">#REF!</definedName>
    <definedName name="lulop25" localSheetId="11">#REF!</definedName>
    <definedName name="lulop25" localSheetId="3">#REF!</definedName>
    <definedName name="lulop25">#REF!</definedName>
    <definedName name="lulop25_20" localSheetId="11">#REF!</definedName>
    <definedName name="lulop25_20" localSheetId="3">#REF!</definedName>
    <definedName name="lulop25_20">#REF!</definedName>
    <definedName name="lulop25_28" localSheetId="11">#REF!</definedName>
    <definedName name="lulop25_28" localSheetId="3">#REF!</definedName>
    <definedName name="lulop25_28">#REF!</definedName>
    <definedName name="luoncap" localSheetId="11">#REF!</definedName>
    <definedName name="luoncap" localSheetId="3">#REF!</definedName>
    <definedName name="luoncap">#REF!</definedName>
    <definedName name="luoncap_20" localSheetId="11">#REF!</definedName>
    <definedName name="luoncap_20" localSheetId="3">#REF!</definedName>
    <definedName name="luoncap_20">#REF!</definedName>
    <definedName name="luoncap_28" localSheetId="11">#REF!</definedName>
    <definedName name="luoncap_28" localSheetId="3">#REF!</definedName>
    <definedName name="luoncap_28">#REF!</definedName>
    <definedName name="luoncap15kw" localSheetId="11">#REF!</definedName>
    <definedName name="luoncap15kw" localSheetId="3">#REF!</definedName>
    <definedName name="luoncap15kw">#REF!</definedName>
    <definedName name="luoncap15kw_20" localSheetId="11">#REF!</definedName>
    <definedName name="luoncap15kw_20" localSheetId="3">#REF!</definedName>
    <definedName name="luoncap15kw_20">#REF!</definedName>
    <definedName name="lurung16" localSheetId="11">#REF!</definedName>
    <definedName name="lurung16" localSheetId="3">#REF!</definedName>
    <definedName name="lurung16">#REF!</definedName>
    <definedName name="lurung16_20" localSheetId="11">#REF!</definedName>
    <definedName name="lurung16_20" localSheetId="3">#REF!</definedName>
    <definedName name="lurung16_20">#REF!</definedName>
    <definedName name="lurung16_28" localSheetId="11">#REF!</definedName>
    <definedName name="lurung16_28" localSheetId="3">#REF!</definedName>
    <definedName name="lurung16_28">#REF!</definedName>
    <definedName name="lurung25" localSheetId="11">#REF!</definedName>
    <definedName name="lurung25" localSheetId="3">#REF!</definedName>
    <definedName name="lurung25">#REF!</definedName>
    <definedName name="lurung25_20" localSheetId="11">#REF!</definedName>
    <definedName name="lurung25_20" localSheetId="3">#REF!</definedName>
    <definedName name="lurung25_20">#REF!</definedName>
    <definedName name="lurung25_28" localSheetId="11">#REF!</definedName>
    <definedName name="lurung25_28" localSheetId="3">#REF!</definedName>
    <definedName name="lurung25_28">#REF!</definedName>
    <definedName name="luthep10" localSheetId="11">#REF!</definedName>
    <definedName name="luthep10" localSheetId="3">#REF!</definedName>
    <definedName name="luthep10">#REF!</definedName>
    <definedName name="luthep10_20" localSheetId="11">#REF!</definedName>
    <definedName name="luthep10_20" localSheetId="3">#REF!</definedName>
    <definedName name="luthep10_20">#REF!</definedName>
    <definedName name="luthep10_28" localSheetId="11">#REF!</definedName>
    <definedName name="luthep10_28" localSheetId="3">#REF!</definedName>
    <definedName name="luthep10_28">#REF!</definedName>
    <definedName name="luthep10T" localSheetId="11">#REF!</definedName>
    <definedName name="luthep10T" localSheetId="3">#REF!</definedName>
    <definedName name="luthep10T">#REF!</definedName>
    <definedName name="luthep10T_20" localSheetId="11">#REF!</definedName>
    <definedName name="luthep10T_20" localSheetId="3">#REF!</definedName>
    <definedName name="luthep10T_20">#REF!</definedName>
    <definedName name="luthep12" localSheetId="11">#REF!</definedName>
    <definedName name="luthep12" localSheetId="3">#REF!</definedName>
    <definedName name="luthep12">#REF!</definedName>
    <definedName name="luthep12_20" localSheetId="11">#REF!</definedName>
    <definedName name="luthep12_20" localSheetId="3">#REF!</definedName>
    <definedName name="luthep12_20">#REF!</definedName>
    <definedName name="luthep12_28" localSheetId="11">#REF!</definedName>
    <definedName name="luthep12_28" localSheetId="3">#REF!</definedName>
    <definedName name="luthep12_28">#REF!</definedName>
    <definedName name="luthep8.5" localSheetId="11">#REF!</definedName>
    <definedName name="luthep8.5" localSheetId="3">#REF!</definedName>
    <definedName name="luthep8.5">#REF!</definedName>
    <definedName name="luthep8.5_20" localSheetId="11">#REF!</definedName>
    <definedName name="luthep8.5_20" localSheetId="3">#REF!</definedName>
    <definedName name="luthep8.5_20">#REF!</definedName>
    <definedName name="luthep8.5_28" localSheetId="11">#REF!</definedName>
    <definedName name="luthep8.5_28" localSheetId="3">#REF!</definedName>
    <definedName name="luthep8.5_28">#REF!</definedName>
    <definedName name="luthep8.5T" localSheetId="11">#REF!</definedName>
    <definedName name="luthep8.5T" localSheetId="3">#REF!</definedName>
    <definedName name="luthep8.5T">#REF!</definedName>
    <definedName name="luthep8.5T_20" localSheetId="11">#REF!</definedName>
    <definedName name="luthep8.5T_20" localSheetId="3">#REF!</definedName>
    <definedName name="luthep8.5T_20">#REF!</definedName>
    <definedName name="luuthong">"$#REF!.$C$1"</definedName>
    <definedName name="luuthong_26" localSheetId="11">#REF!</definedName>
    <definedName name="luuthong_26" localSheetId="3">#REF!</definedName>
    <definedName name="luuthong_26">#REF!</definedName>
    <definedName name="luuthong_28" localSheetId="11">#REF!</definedName>
    <definedName name="luuthong_28" localSheetId="3">#REF!</definedName>
    <definedName name="luuthong_28">#REF!</definedName>
    <definedName name="luuthong_3">"$#REF!.$C$1"</definedName>
    <definedName name="Luyen" localSheetId="11">#REF!</definedName>
    <definedName name="Luyen" localSheetId="3">#REF!</definedName>
    <definedName name="Luyen">#REF!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c" localSheetId="11">#REF!</definedName>
    <definedName name="Lvc" localSheetId="3">#REF!</definedName>
    <definedName name="Lvc">#REF!</definedName>
    <definedName name="Lvc_20" localSheetId="11">#REF!</definedName>
    <definedName name="Lvc_20" localSheetId="3">#REF!</definedName>
    <definedName name="Lvc_20">#REF!</definedName>
    <definedName name="Lvc_28" localSheetId="11">#REF!</definedName>
    <definedName name="Lvc_28" localSheetId="3">#REF!</definedName>
    <definedName name="Lvc_28">#REF!</definedName>
    <definedName name="Lvc1_20" localSheetId="11">#REF!</definedName>
    <definedName name="Lvc1_20" localSheetId="3">#REF!</definedName>
    <definedName name="Lvc1_20">#REF!</definedName>
    <definedName name="Lvc1_28" localSheetId="11">#REF!</definedName>
    <definedName name="Lvc1_28" localSheetId="3">#REF!</definedName>
    <definedName name="Lvc1_28">#REF!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X100_20" localSheetId="11">#REF!</definedName>
    <definedName name="LX100_20" localSheetId="3">#REF!</definedName>
    <definedName name="LX100_20">#REF!</definedName>
    <definedName name="LX100_28" localSheetId="11">#REF!</definedName>
    <definedName name="LX100_28" localSheetId="3">#REF!</definedName>
    <definedName name="LX100_28">#REF!</definedName>
    <definedName name="LX100N" localSheetId="11">#REF!</definedName>
    <definedName name="LX100N" localSheetId="3">#REF!</definedName>
    <definedName name="LX100N">#REF!</definedName>
    <definedName name="LX100N_20" localSheetId="11">#REF!</definedName>
    <definedName name="LX100N_20" localSheetId="3">#REF!</definedName>
    <definedName name="LX100N_20">#REF!</definedName>
    <definedName name="LX100N_28" localSheetId="11">#REF!</definedName>
    <definedName name="LX100N_28" localSheetId="3">#REF!</definedName>
    <definedName name="LX100N_28">#REF!</definedName>
    <definedName name="lxenang" localSheetId="11">#REF!</definedName>
    <definedName name="lxenang" localSheetId="3">#REF!</definedName>
    <definedName name="lxenang">#REF!</definedName>
    <definedName name="Ly" localSheetId="11">#REF!</definedName>
    <definedName name="Ly" localSheetId="3">#REF!</definedName>
    <definedName name="Ly">#REF!</definedName>
    <definedName name="Ly_28" localSheetId="11">#REF!</definedName>
    <definedName name="Ly_28" localSheetId="3">#REF!</definedName>
    <definedName name="Ly_28">#REF!</definedName>
    <definedName name="m">"$#REF!.$#REF!$#REF!:$#REF!$#REF!"</definedName>
    <definedName name="m_" localSheetId="11">#REF!</definedName>
    <definedName name="m_" localSheetId="3">#REF!</definedName>
    <definedName name="m_">#REF!</definedName>
    <definedName name="m__28" localSheetId="11">#REF!</definedName>
    <definedName name="m__28" localSheetId="3">#REF!</definedName>
    <definedName name="m__28">#REF!</definedName>
    <definedName name="m__Chi_phÝ_kh_c_phôc_vô_thi_c_ng____k" localSheetId="11">#REF!</definedName>
    <definedName name="m__Chi_phÝ_kh_c_phôc_vô_thi_c_ng____k" localSheetId="3">#REF!</definedName>
    <definedName name="m__Chi_phÝ_kh_c_phôc_vô_thi_c_ng____k">#REF!</definedName>
    <definedName name="m_1" localSheetId="11">#REF!</definedName>
    <definedName name="m_1" localSheetId="3">#REF!</definedName>
    <definedName name="m_1">#REF!</definedName>
    <definedName name="m_2" localSheetId="11">#REF!</definedName>
    <definedName name="m_2" localSheetId="3">#REF!</definedName>
    <definedName name="m_2">#REF!</definedName>
    <definedName name="m_26" localSheetId="11">#REF!</definedName>
    <definedName name="m_26" localSheetId="3">#REF!</definedName>
    <definedName name="m_26">#REF!</definedName>
    <definedName name="m_28" localSheetId="11">#REF!</definedName>
    <definedName name="m_28" localSheetId="3">#REF!</definedName>
    <definedName name="m_28">#REF!</definedName>
    <definedName name="m_3">"$#REF!.$#REF!$#REF!:$#REF!$#REF!"</definedName>
    <definedName name="m_3_28" localSheetId="11">#REF!</definedName>
    <definedName name="m_3_28" localSheetId="3">#REF!</definedName>
    <definedName name="m_3_28">#REF!</definedName>
    <definedName name="m_4" localSheetId="11">#REF!</definedName>
    <definedName name="m_4" localSheetId="3">#REF!</definedName>
    <definedName name="m_4">#REF!</definedName>
    <definedName name="M_CSCT" localSheetId="11">#REF!</definedName>
    <definedName name="M_CSCT" localSheetId="3">#REF!</definedName>
    <definedName name="M_CSCT">#REF!</definedName>
    <definedName name="M_CSCT_20" localSheetId="11">#REF!</definedName>
    <definedName name="M_CSCT_20" localSheetId="3">#REF!</definedName>
    <definedName name="M_CSCT_20">#REF!</definedName>
    <definedName name="M_CSCT_28" localSheetId="11">#REF!</definedName>
    <definedName name="M_CSCT_28" localSheetId="3">#REF!</definedName>
    <definedName name="M_CSCT_28">#REF!</definedName>
    <definedName name="M_TD" localSheetId="11">#REF!</definedName>
    <definedName name="M_TD" localSheetId="3">#REF!</definedName>
    <definedName name="M_TD">#REF!</definedName>
    <definedName name="M_TD_20" localSheetId="11">#REF!</definedName>
    <definedName name="M_TD_20" localSheetId="3">#REF!</definedName>
    <definedName name="M_TD_20">#REF!</definedName>
    <definedName name="M_TD_28" localSheetId="11">#REF!</definedName>
    <definedName name="M_TD_28" localSheetId="3">#REF!</definedName>
    <definedName name="M_TD_28">#REF!</definedName>
    <definedName name="M0.4">"$#REF!.$A$2:$F$53"</definedName>
    <definedName name="M0.4_26" localSheetId="11">#REF!</definedName>
    <definedName name="M0.4_26" localSheetId="3">#REF!</definedName>
    <definedName name="M0.4_26">#REF!</definedName>
    <definedName name="M0.4_28" localSheetId="11">#REF!</definedName>
    <definedName name="M0.4_28" localSheetId="3">#REF!</definedName>
    <definedName name="M0.4_28">#REF!</definedName>
    <definedName name="M0.4_3">"$#REF!.$A$2:$F$53"</definedName>
    <definedName name="m1_" localSheetId="11">#REF!</definedName>
    <definedName name="m1_" localSheetId="3">#REF!</definedName>
    <definedName name="m1_">#REF!</definedName>
    <definedName name="m1__28" localSheetId="11">#REF!</definedName>
    <definedName name="m1__28" localSheetId="3">#REF!</definedName>
    <definedName name="m1__28">#REF!</definedName>
    <definedName name="M10.1" localSheetId="11">#REF!</definedName>
    <definedName name="M10.1" localSheetId="3">#REF!</definedName>
    <definedName name="M10.1">#REF!</definedName>
    <definedName name="M10.1_28" localSheetId="11">#REF!</definedName>
    <definedName name="M10.1_28" localSheetId="3">#REF!</definedName>
    <definedName name="M10.1_28">#REF!</definedName>
    <definedName name="M10.1a" localSheetId="11">#REF!</definedName>
    <definedName name="M10.1a" localSheetId="3">#REF!</definedName>
    <definedName name="M10.1a">#REF!</definedName>
    <definedName name="M10.1a_28" localSheetId="11">#REF!</definedName>
    <definedName name="M10.1a_28" localSheetId="3">#REF!</definedName>
    <definedName name="M10.1a_28">#REF!</definedName>
    <definedName name="M10.2" localSheetId="11">#REF!</definedName>
    <definedName name="M10.2" localSheetId="3">#REF!</definedName>
    <definedName name="M10.2">#REF!</definedName>
    <definedName name="M10.2_28" localSheetId="11">#REF!</definedName>
    <definedName name="M10.2_28" localSheetId="3">#REF!</definedName>
    <definedName name="M10.2_28">#REF!</definedName>
    <definedName name="M10.2a" localSheetId="11">#REF!</definedName>
    <definedName name="M10.2a" localSheetId="3">#REF!</definedName>
    <definedName name="M10.2a">#REF!</definedName>
    <definedName name="M10.2a_28" localSheetId="11">#REF!</definedName>
    <definedName name="M10.2a_28" localSheetId="3">#REF!</definedName>
    <definedName name="M10.2a_28">#REF!</definedName>
    <definedName name="m10_" localSheetId="11">#REF!</definedName>
    <definedName name="m10_" localSheetId="3">#REF!</definedName>
    <definedName name="m10_">#REF!</definedName>
    <definedName name="m100_" localSheetId="11">#REF!</definedName>
    <definedName name="m100_" localSheetId="3">#REF!</definedName>
    <definedName name="m100_">#REF!</definedName>
    <definedName name="m102bnnc">NA()</definedName>
    <definedName name="m102bnnc_26" localSheetId="11">#REF!</definedName>
    <definedName name="m102bnnc_26" localSheetId="3">#REF!</definedName>
    <definedName name="m102bnnc_26">#REF!</definedName>
    <definedName name="m102bnnc_28" localSheetId="11">#REF!</definedName>
    <definedName name="m102bnnc_28" localSheetId="3">#REF!</definedName>
    <definedName name="m102bnnc_28">#REF!</definedName>
    <definedName name="m102bnnc_3">NA()</definedName>
    <definedName name="m102bnvl">NA()</definedName>
    <definedName name="m102bnvl_26" localSheetId="11">#REF!</definedName>
    <definedName name="m102bnvl_26" localSheetId="3">#REF!</definedName>
    <definedName name="m102bnvl_26">#REF!</definedName>
    <definedName name="m102bnvl_28" localSheetId="11">#REF!</definedName>
    <definedName name="m102bnvl_28" localSheetId="3">#REF!</definedName>
    <definedName name="m102bnvl_28">#REF!</definedName>
    <definedName name="m102bnvl_3">NA()</definedName>
    <definedName name="M10aa1p">"$#REF!.$I$290"</definedName>
    <definedName name="M10aa1p_26" localSheetId="11">#REF!</definedName>
    <definedName name="M10aa1p_26" localSheetId="3">#REF!</definedName>
    <definedName name="M10aa1p_26">#REF!</definedName>
    <definedName name="M10aa1p_28" localSheetId="11">#REF!</definedName>
    <definedName name="M10aa1p_28" localSheetId="3">#REF!</definedName>
    <definedName name="M10aa1p_28">#REF!</definedName>
    <definedName name="M10aa1p_3">"$#REF!.$I$290"</definedName>
    <definedName name="m10aamtc">NA()</definedName>
    <definedName name="m10aamtc_26" localSheetId="11">#REF!</definedName>
    <definedName name="m10aamtc_26" localSheetId="3">#REF!</definedName>
    <definedName name="m10aamtc_26">#REF!</definedName>
    <definedName name="m10aamtc_28" localSheetId="11">#REF!</definedName>
    <definedName name="m10aamtc_28" localSheetId="3">#REF!</definedName>
    <definedName name="m10aamtc_28">#REF!</definedName>
    <definedName name="m10aanc">NA()</definedName>
    <definedName name="m10aanc_26" localSheetId="11">#REF!</definedName>
    <definedName name="m10aanc_26" localSheetId="3">#REF!</definedName>
    <definedName name="m10aanc_26">#REF!</definedName>
    <definedName name="m10aanc_28" localSheetId="11">#REF!</definedName>
    <definedName name="m10aanc_28" localSheetId="3">#REF!</definedName>
    <definedName name="m10aanc_28">#REF!</definedName>
    <definedName name="m10aanc_3">NA()</definedName>
    <definedName name="M10aavc" localSheetId="11">#REF!</definedName>
    <definedName name="M10aavc" localSheetId="3">#REF!</definedName>
    <definedName name="M10aavc">#REF!</definedName>
    <definedName name="m10aavl">NA()</definedName>
    <definedName name="m10aavl_26" localSheetId="11">#REF!</definedName>
    <definedName name="m10aavl_26" localSheetId="3">#REF!</definedName>
    <definedName name="m10aavl_26">#REF!</definedName>
    <definedName name="m10aavl_28" localSheetId="11">#REF!</definedName>
    <definedName name="m10aavl_28" localSheetId="3">#REF!</definedName>
    <definedName name="m10aavl_28">#REF!</definedName>
    <definedName name="m10aavl_3">NA()</definedName>
    <definedName name="m10anc">NA()</definedName>
    <definedName name="m10anc_26" localSheetId="11">#REF!</definedName>
    <definedName name="m10anc_26" localSheetId="3">#REF!</definedName>
    <definedName name="m10anc_26">#REF!</definedName>
    <definedName name="m10anc_28" localSheetId="11">#REF!</definedName>
    <definedName name="m10anc_28" localSheetId="3">#REF!</definedName>
    <definedName name="m10anc_28">#REF!</definedName>
    <definedName name="m10anc_3">NA()</definedName>
    <definedName name="m10avl">NA()</definedName>
    <definedName name="m10avl_26" localSheetId="11">#REF!</definedName>
    <definedName name="m10avl_26" localSheetId="3">#REF!</definedName>
    <definedName name="m10avl_26">#REF!</definedName>
    <definedName name="m10avl_28" localSheetId="11">#REF!</definedName>
    <definedName name="m10avl_28" localSheetId="3">#REF!</definedName>
    <definedName name="m10avl_28">#REF!</definedName>
    <definedName name="m10avl_3">NA()</definedName>
    <definedName name="m10banc">NA()</definedName>
    <definedName name="m10banc_26" localSheetId="11">#REF!</definedName>
    <definedName name="m10banc_26" localSheetId="3">#REF!</definedName>
    <definedName name="m10banc_26">#REF!</definedName>
    <definedName name="m10banc_28" localSheetId="11">#REF!</definedName>
    <definedName name="m10banc_28" localSheetId="3">#REF!</definedName>
    <definedName name="m10banc_28">#REF!</definedName>
    <definedName name="m10banc_3">NA()</definedName>
    <definedName name="m10bavl">NA()</definedName>
    <definedName name="m10bavl_26" localSheetId="11">#REF!</definedName>
    <definedName name="m10bavl_26" localSheetId="3">#REF!</definedName>
    <definedName name="m10bavl_26">#REF!</definedName>
    <definedName name="m10bavl_28" localSheetId="11">#REF!</definedName>
    <definedName name="m10bavl_28" localSheetId="3">#REF!</definedName>
    <definedName name="m10bavl_28">#REF!</definedName>
    <definedName name="m10bavl_3">NA()</definedName>
    <definedName name="m11_" localSheetId="11">#REF!</definedName>
    <definedName name="m11_" localSheetId="3">#REF!</definedName>
    <definedName name="m11_">#REF!</definedName>
    <definedName name="m122bnnc">NA()</definedName>
    <definedName name="m122bnnc_26" localSheetId="11">#REF!</definedName>
    <definedName name="m122bnnc_26" localSheetId="3">#REF!</definedName>
    <definedName name="m122bnnc_26">#REF!</definedName>
    <definedName name="m122bnnc_28" localSheetId="11">#REF!</definedName>
    <definedName name="m122bnnc_28" localSheetId="3">#REF!</definedName>
    <definedName name="m122bnnc_28">#REF!</definedName>
    <definedName name="m122bnnc_3">NA()</definedName>
    <definedName name="m122bnvl">NA()</definedName>
    <definedName name="m122bnvl_26" localSheetId="11">#REF!</definedName>
    <definedName name="m122bnvl_26" localSheetId="3">#REF!</definedName>
    <definedName name="m122bnvl_26">#REF!</definedName>
    <definedName name="m122bnvl_28" localSheetId="11">#REF!</definedName>
    <definedName name="m122bnvl_28" localSheetId="3">#REF!</definedName>
    <definedName name="m122bnvl_28">#REF!</definedName>
    <definedName name="m122bnvl_3">NA()</definedName>
    <definedName name="m12aanc">NA()</definedName>
    <definedName name="m12aanc_26" localSheetId="11">#REF!</definedName>
    <definedName name="m12aanc_26" localSheetId="3">#REF!</definedName>
    <definedName name="m12aanc_26">#REF!</definedName>
    <definedName name="m12aanc_28" localSheetId="11">#REF!</definedName>
    <definedName name="m12aanc_28" localSheetId="3">#REF!</definedName>
    <definedName name="m12aanc_28">#REF!</definedName>
    <definedName name="m12aanc_3">NA()</definedName>
    <definedName name="m12aavl">NA()</definedName>
    <definedName name="m12aavl_26" localSheetId="11">#REF!</definedName>
    <definedName name="m12aavl_26" localSheetId="3">#REF!</definedName>
    <definedName name="m12aavl_26">#REF!</definedName>
    <definedName name="m12aavl_28" localSheetId="11">#REF!</definedName>
    <definedName name="m12aavl_28" localSheetId="3">#REF!</definedName>
    <definedName name="m12aavl_28">#REF!</definedName>
    <definedName name="m12aavl_3">NA()</definedName>
    <definedName name="m12anc">NA()</definedName>
    <definedName name="m12anc_26" localSheetId="11">#REF!</definedName>
    <definedName name="m12anc_26" localSheetId="3">#REF!</definedName>
    <definedName name="m12anc_26">#REF!</definedName>
    <definedName name="m12anc_28" localSheetId="11">#REF!</definedName>
    <definedName name="m12anc_28" localSheetId="3">#REF!</definedName>
    <definedName name="m12anc_28">#REF!</definedName>
    <definedName name="m12anc_3">NA()</definedName>
    <definedName name="m12avl">NA()</definedName>
    <definedName name="m12avl_26" localSheetId="11">#REF!</definedName>
    <definedName name="m12avl_26" localSheetId="3">#REF!</definedName>
    <definedName name="m12avl_26">#REF!</definedName>
    <definedName name="m12avl_28" localSheetId="11">#REF!</definedName>
    <definedName name="m12avl_28" localSheetId="3">#REF!</definedName>
    <definedName name="m12avl_28">#REF!</definedName>
    <definedName name="m12avl_3">NA()</definedName>
    <definedName name="M12ba3p">"$#REF!.$H$10"</definedName>
    <definedName name="M12ba3p_26" localSheetId="11">#REF!</definedName>
    <definedName name="M12ba3p_26" localSheetId="3">#REF!</definedName>
    <definedName name="M12ba3p_26">#REF!</definedName>
    <definedName name="M12ba3p_28" localSheetId="11">#REF!</definedName>
    <definedName name="M12ba3p_28" localSheetId="3">#REF!</definedName>
    <definedName name="M12ba3p_28">#REF!</definedName>
    <definedName name="M12ba3p_3">"$#REF!.$H$10"</definedName>
    <definedName name="m12banc">NA()</definedName>
    <definedName name="m12banc_26" localSheetId="11">#REF!</definedName>
    <definedName name="m12banc_26" localSheetId="3">#REF!</definedName>
    <definedName name="m12banc_26">#REF!</definedName>
    <definedName name="m12banc_28" localSheetId="11">#REF!</definedName>
    <definedName name="m12banc_28" localSheetId="3">#REF!</definedName>
    <definedName name="m12banc_28">#REF!</definedName>
    <definedName name="m12banc_3">NA()</definedName>
    <definedName name="m12bavl">NA()</definedName>
    <definedName name="m12bavl_26" localSheetId="11">#REF!</definedName>
    <definedName name="m12bavl_26" localSheetId="3">#REF!</definedName>
    <definedName name="m12bavl_26">#REF!</definedName>
    <definedName name="m12bavl_28" localSheetId="11">#REF!</definedName>
    <definedName name="m12bavl_28" localSheetId="3">#REF!</definedName>
    <definedName name="m12bavl_28">#REF!</definedName>
    <definedName name="m12bavl_3">NA()</definedName>
    <definedName name="M12bb1p">"$#REF!.$K$290"</definedName>
    <definedName name="M12bb1p_26" localSheetId="11">#REF!</definedName>
    <definedName name="M12bb1p_26" localSheetId="3">#REF!</definedName>
    <definedName name="M12bb1p_26">#REF!</definedName>
    <definedName name="M12bb1p_28" localSheetId="11">#REF!</definedName>
    <definedName name="M12bb1p_28" localSheetId="3">#REF!</definedName>
    <definedName name="M12bb1p_28">#REF!</definedName>
    <definedName name="M12bb1p_3">"$#REF!.$K$290"</definedName>
    <definedName name="m12bbnc">NA()</definedName>
    <definedName name="m12bbnc_26" localSheetId="11">#REF!</definedName>
    <definedName name="m12bbnc_26" localSheetId="3">#REF!</definedName>
    <definedName name="m12bbnc_26">#REF!</definedName>
    <definedName name="m12bbnc_28" localSheetId="11">#REF!</definedName>
    <definedName name="m12bbnc_28" localSheetId="3">#REF!</definedName>
    <definedName name="m12bbnc_28">#REF!</definedName>
    <definedName name="m12bbnc_3">NA()</definedName>
    <definedName name="m12bbvl">NA()</definedName>
    <definedName name="m12bbvl_26" localSheetId="11">#REF!</definedName>
    <definedName name="m12bbvl_26" localSheetId="3">#REF!</definedName>
    <definedName name="m12bbvl_26">#REF!</definedName>
    <definedName name="m12bbvl_28" localSheetId="11">#REF!</definedName>
    <definedName name="m12bbvl_28" localSheetId="3">#REF!</definedName>
    <definedName name="m12bbvl_28">#REF!</definedName>
    <definedName name="m12bbvl_3">NA()</definedName>
    <definedName name="M12bnnc">"$#REF!.$#REF!$#REF!"</definedName>
    <definedName name="M12bnnc_26" localSheetId="11">#REF!</definedName>
    <definedName name="M12bnnc_26" localSheetId="3">#REF!</definedName>
    <definedName name="M12bnnc_26">#REF!</definedName>
    <definedName name="M12bnnc_28" localSheetId="11">#REF!</definedName>
    <definedName name="M12bnnc_28" localSheetId="3">#REF!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#REF!</definedName>
    <definedName name="M12bnvl_28" localSheetId="11">#REF!</definedName>
    <definedName name="M12bnvl_28" localSheetId="3">#REF!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#REF!</definedName>
    <definedName name="M12cbnc_28" localSheetId="11">#REF!</definedName>
    <definedName name="M12cbnc_28" localSheetId="3">#REF!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#REF!</definedName>
    <definedName name="M12cbvl_28" localSheetId="11">#REF!</definedName>
    <definedName name="M12cbvl_28" localSheetId="3">#REF!</definedName>
    <definedName name="M12cbvl_28">#REF!</definedName>
    <definedName name="M12cbvl_3">"$#REF!.#REF!#REF!"</definedName>
    <definedName name="M14.1" localSheetId="11">#REF!</definedName>
    <definedName name="M14.1" localSheetId="3">#REF!</definedName>
    <definedName name="M14.1">#REF!</definedName>
    <definedName name="M14.1_28" localSheetId="11">#REF!</definedName>
    <definedName name="M14.1_28" localSheetId="3">#REF!</definedName>
    <definedName name="M14.1_28">#REF!</definedName>
    <definedName name="M14.1a" localSheetId="11">#REF!</definedName>
    <definedName name="M14.1a" localSheetId="3">#REF!</definedName>
    <definedName name="M14.1a">#REF!</definedName>
    <definedName name="M14.1a_28" localSheetId="11">#REF!</definedName>
    <definedName name="M14.1a_28" localSheetId="3">#REF!</definedName>
    <definedName name="M14.1a_28">#REF!</definedName>
    <definedName name="M14.2" localSheetId="11">#REF!</definedName>
    <definedName name="M14.2" localSheetId="3">#REF!</definedName>
    <definedName name="M14.2">#REF!</definedName>
    <definedName name="M14.2_28" localSheetId="11">#REF!</definedName>
    <definedName name="M14.2_28" localSheetId="3">#REF!</definedName>
    <definedName name="M14.2_28">#REF!</definedName>
    <definedName name="M14.2a" localSheetId="11">#REF!</definedName>
    <definedName name="M14.2a" localSheetId="3">#REF!</definedName>
    <definedName name="M14.2a">#REF!</definedName>
    <definedName name="M14.2a_28" localSheetId="11">#REF!</definedName>
    <definedName name="M14.2a_28" localSheetId="3">#REF!</definedName>
    <definedName name="M14.2a_28">#REF!</definedName>
    <definedName name="m142bnnc">NA()</definedName>
    <definedName name="m142bnnc_26" localSheetId="11">#REF!</definedName>
    <definedName name="m142bnnc_26" localSheetId="3">#REF!</definedName>
    <definedName name="m142bnnc_26">#REF!</definedName>
    <definedName name="m142bnnc_28" localSheetId="11">#REF!</definedName>
    <definedName name="m142bnnc_28" localSheetId="3">#REF!</definedName>
    <definedName name="m142bnnc_28">#REF!</definedName>
    <definedName name="m142bnnc_3">NA()</definedName>
    <definedName name="m142bnvl">NA()</definedName>
    <definedName name="m142bnvl_26" localSheetId="11">#REF!</definedName>
    <definedName name="m142bnvl_26" localSheetId="3">#REF!</definedName>
    <definedName name="m142bnvl_26">#REF!</definedName>
    <definedName name="m142bnvl_28" localSheetId="11">#REF!</definedName>
    <definedName name="m142bnvl_28" localSheetId="3">#REF!</definedName>
    <definedName name="m142bnvl_28">#REF!</definedName>
    <definedName name="m142bnvl_3">NA()</definedName>
    <definedName name="M14bb1p">"$#REF!.$K$290"</definedName>
    <definedName name="M14bb1p_26" localSheetId="11">#REF!</definedName>
    <definedName name="M14bb1p_26" localSheetId="3">#REF!</definedName>
    <definedName name="M14bb1p_26">#REF!</definedName>
    <definedName name="M14bb1p_28" localSheetId="11">#REF!</definedName>
    <definedName name="M14bb1p_28" localSheetId="3">#REF!</definedName>
    <definedName name="M14bb1p_28">#REF!</definedName>
    <definedName name="M14bb1p_3">"$#REF!.$K$290"</definedName>
    <definedName name="m14bbnc">NA()</definedName>
    <definedName name="m14bbnc_26" localSheetId="11">#REF!</definedName>
    <definedName name="m14bbnc_26" localSheetId="3">#REF!</definedName>
    <definedName name="m14bbnc_26">#REF!</definedName>
    <definedName name="m14bbnc_28" localSheetId="11">#REF!</definedName>
    <definedName name="m14bbnc_28" localSheetId="3">#REF!</definedName>
    <definedName name="m14bbnc_28">#REF!</definedName>
    <definedName name="m14bbnc_3">NA()</definedName>
    <definedName name="M14bbvc">NA()</definedName>
    <definedName name="M14bbvc_26" localSheetId="11">#REF!</definedName>
    <definedName name="M14bbvc_26" localSheetId="3">#REF!</definedName>
    <definedName name="M14bbvc_26">#REF!</definedName>
    <definedName name="M14bbvc_28" localSheetId="11">#REF!</definedName>
    <definedName name="M14bbvc_28" localSheetId="3">#REF!</definedName>
    <definedName name="M14bbvc_28">#REF!</definedName>
    <definedName name="m14bbvl">NA()</definedName>
    <definedName name="m14bbvl_26" localSheetId="11">#REF!</definedName>
    <definedName name="m14bbvl_26" localSheetId="3">#REF!</definedName>
    <definedName name="m14bbvl_26">#REF!</definedName>
    <definedName name="m14bbvl_28" localSheetId="11">#REF!</definedName>
    <definedName name="m14bbvl_28" localSheetId="3">#REF!</definedName>
    <definedName name="m14bbvl_28">#REF!</definedName>
    <definedName name="m14bbvl_3">NA()</definedName>
    <definedName name="m150_" localSheetId="11">#REF!</definedName>
    <definedName name="m150_" localSheetId="3">#REF!</definedName>
    <definedName name="m150_">#REF!</definedName>
    <definedName name="M150M" localSheetId="11">#REF!</definedName>
    <definedName name="M150M" localSheetId="3">#REF!</definedName>
    <definedName name="M150M">#REF!</definedName>
    <definedName name="M150T" localSheetId="11">#REF!</definedName>
    <definedName name="M150T" localSheetId="3">#REF!</definedName>
    <definedName name="M150T">#REF!</definedName>
    <definedName name="m1m" localSheetId="11">#REF!</definedName>
    <definedName name="m1m" localSheetId="3">#REF!</definedName>
    <definedName name="m1m">#REF!</definedName>
    <definedName name="m1m_20" localSheetId="11">#REF!</definedName>
    <definedName name="m1m_20" localSheetId="3">#REF!</definedName>
    <definedName name="m1m_20">#REF!</definedName>
    <definedName name="m1m_28" localSheetId="11">#REF!</definedName>
    <definedName name="m1m_28" localSheetId="3">#REF!</definedName>
    <definedName name="m1m_28">#REF!</definedName>
    <definedName name="m2_" localSheetId="11">#REF!</definedName>
    <definedName name="m2_" localSheetId="3">#REF!</definedName>
    <definedName name="m2_">#REF!</definedName>
    <definedName name="M2H" localSheetId="11">#REF!</definedName>
    <definedName name="M2H" localSheetId="3">#REF!</definedName>
    <definedName name="M2H">#REF!</definedName>
    <definedName name="M2H_20" localSheetId="11">#REF!</definedName>
    <definedName name="M2H_20" localSheetId="3">#REF!</definedName>
    <definedName name="M2H_20">#REF!</definedName>
    <definedName name="M2H_28" localSheetId="11">#REF!</definedName>
    <definedName name="M2H_28" localSheetId="3">#REF!</definedName>
    <definedName name="M2H_28">#REF!</definedName>
    <definedName name="m2m" localSheetId="11">#REF!</definedName>
    <definedName name="m2m" localSheetId="3">#REF!</definedName>
    <definedName name="m2m">#REF!</definedName>
    <definedName name="m2m_20" localSheetId="11">#REF!</definedName>
    <definedName name="m2m_20" localSheetId="3">#REF!</definedName>
    <definedName name="m2m_20">#REF!</definedName>
    <definedName name="m2m_28" localSheetId="11">#REF!</definedName>
    <definedName name="m2m_28" localSheetId="3">#REF!</definedName>
    <definedName name="m2m_28">#REF!</definedName>
    <definedName name="m3_" localSheetId="11">#REF!</definedName>
    <definedName name="m3_" localSheetId="3">#REF!</definedName>
    <definedName name="m3_">#REF!</definedName>
    <definedName name="m3m" localSheetId="11">#REF!</definedName>
    <definedName name="m3m" localSheetId="3">#REF!</definedName>
    <definedName name="m3m">#REF!</definedName>
    <definedName name="m3m_20" localSheetId="11">#REF!</definedName>
    <definedName name="m3m_20" localSheetId="3">#REF!</definedName>
    <definedName name="m3m_20">#REF!</definedName>
    <definedName name="m3m_28" localSheetId="11">#REF!</definedName>
    <definedName name="m3m_28" localSheetId="3">#REF!</definedName>
    <definedName name="m3m_28">#REF!</definedName>
    <definedName name="m4_" localSheetId="11">#REF!</definedName>
    <definedName name="m4_" localSheetId="3">#REF!</definedName>
    <definedName name="m4_">#REF!</definedName>
    <definedName name="m4m" localSheetId="11">#REF!</definedName>
    <definedName name="m4m" localSheetId="3">#REF!</definedName>
    <definedName name="m4m">#REF!</definedName>
    <definedName name="m4m_20" localSheetId="11">#REF!</definedName>
    <definedName name="m4m_20" localSheetId="3">#REF!</definedName>
    <definedName name="m4m_20">#REF!</definedName>
    <definedName name="m4m_28" localSheetId="11">#REF!</definedName>
    <definedName name="m4m_28" localSheetId="3">#REF!</definedName>
    <definedName name="m4m_28">#REF!</definedName>
    <definedName name="m5_" localSheetId="11">#REF!</definedName>
    <definedName name="m5_" localSheetId="3">#REF!</definedName>
    <definedName name="m5_">#REF!</definedName>
    <definedName name="m6_" localSheetId="11">#REF!</definedName>
    <definedName name="m6_" localSheetId="3">#REF!</definedName>
    <definedName name="m6_">#REF!</definedName>
    <definedName name="m7_" localSheetId="11">#REF!</definedName>
    <definedName name="m7_" localSheetId="3">#REF!</definedName>
    <definedName name="m7_">#REF!</definedName>
    <definedName name="m8_" localSheetId="11">#REF!</definedName>
    <definedName name="m8_" localSheetId="3">#REF!</definedName>
    <definedName name="m8_">#REF!</definedName>
    <definedName name="M8a">NA()</definedName>
    <definedName name="M8a_26" localSheetId="11">#REF!</definedName>
    <definedName name="M8a_26" localSheetId="3">#REF!</definedName>
    <definedName name="M8a_26">#REF!</definedName>
    <definedName name="M8a_28" localSheetId="11">#REF!</definedName>
    <definedName name="M8a_28" localSheetId="3">#REF!</definedName>
    <definedName name="M8a_28">#REF!</definedName>
    <definedName name="M8aa">NA()</definedName>
    <definedName name="M8aa_26" localSheetId="11">#REF!</definedName>
    <definedName name="M8aa_26" localSheetId="3">#REF!</definedName>
    <definedName name="M8aa_26">#REF!</definedName>
    <definedName name="M8aa_28" localSheetId="11">#REF!</definedName>
    <definedName name="M8aa_28" localSheetId="3">#REF!</definedName>
    <definedName name="M8aa_28">#REF!</definedName>
    <definedName name="m8aanc">"$#REF!.$H$103"</definedName>
    <definedName name="m8aanc_26" localSheetId="11">#REF!</definedName>
    <definedName name="m8aanc_26" localSheetId="3">#REF!</definedName>
    <definedName name="m8aanc_26">#REF!</definedName>
    <definedName name="m8aanc_28" localSheetId="11">#REF!</definedName>
    <definedName name="m8aanc_28" localSheetId="3">#REF!</definedName>
    <definedName name="m8aanc_28">#REF!</definedName>
    <definedName name="m8aanc_3">"$#REF!.$H$103"</definedName>
    <definedName name="m8aavl">"$#REF!.$H$100"</definedName>
    <definedName name="m8aavl_26" localSheetId="11">#REF!</definedName>
    <definedName name="m8aavl_26" localSheetId="3">#REF!</definedName>
    <definedName name="m8aavl_26">#REF!</definedName>
    <definedName name="m8aavl_28" localSheetId="11">#REF!</definedName>
    <definedName name="m8aavl_28" localSheetId="3">#REF!</definedName>
    <definedName name="m8aavl_28">#REF!</definedName>
    <definedName name="m8aavl_3">"$#REF!.$H$100"</definedName>
    <definedName name="m8amtc">NA()</definedName>
    <definedName name="m8amtc_26" localSheetId="11">#REF!</definedName>
    <definedName name="m8amtc_26" localSheetId="3">#REF!</definedName>
    <definedName name="m8amtc_26">#REF!</definedName>
    <definedName name="m8amtc_28" localSheetId="11">#REF!</definedName>
    <definedName name="m8amtc_28" localSheetId="3">#REF!</definedName>
    <definedName name="m8amtc_28">#REF!</definedName>
    <definedName name="m8anc">NA()</definedName>
    <definedName name="m8anc_26" localSheetId="11">#REF!</definedName>
    <definedName name="m8anc_26" localSheetId="3">#REF!</definedName>
    <definedName name="m8anc_26">#REF!</definedName>
    <definedName name="m8anc_28" localSheetId="11">#REF!</definedName>
    <definedName name="m8anc_28" localSheetId="3">#REF!</definedName>
    <definedName name="m8anc_28">#REF!</definedName>
    <definedName name="m8anc_3">NA()</definedName>
    <definedName name="m8avl">NA()</definedName>
    <definedName name="m8avl_26" localSheetId="11">#REF!</definedName>
    <definedName name="m8avl_26" localSheetId="3">#REF!</definedName>
    <definedName name="m8avl_26">#REF!</definedName>
    <definedName name="m8avl_28" localSheetId="11">#REF!</definedName>
    <definedName name="m8avl_28" localSheetId="3">#REF!</definedName>
    <definedName name="m8avl_28">#REF!</definedName>
    <definedName name="m8avl_3">NA()</definedName>
    <definedName name="m9_" localSheetId="11">#REF!</definedName>
    <definedName name="m9_" localSheetId="3">#REF!</definedName>
    <definedName name="m9_">#REF!</definedName>
    <definedName name="ma" localSheetId="11">#REF!</definedName>
    <definedName name="ma" localSheetId="3">#REF!</definedName>
    <definedName name="ma">#REF!</definedName>
    <definedName name="Ma3pnc">"$#REF!.$G$30"</definedName>
    <definedName name="Ma3pnc_26" localSheetId="11">#REF!</definedName>
    <definedName name="Ma3pnc_26" localSheetId="3">#REF!</definedName>
    <definedName name="Ma3pnc_26">#REF!</definedName>
    <definedName name="Ma3pnc_28" localSheetId="11">#REF!</definedName>
    <definedName name="Ma3pnc_28" localSheetId="3">#REF!</definedName>
    <definedName name="Ma3pnc_28">#REF!</definedName>
    <definedName name="Ma3pnc_3">"$#REF!.$G$30"</definedName>
    <definedName name="Ma3pvl">"$#REF!.$G$27"</definedName>
    <definedName name="Ma3pvl_26" localSheetId="11">#REF!</definedName>
    <definedName name="Ma3pvl_26" localSheetId="3">#REF!</definedName>
    <definedName name="Ma3pvl_26">#REF!</definedName>
    <definedName name="Ma3pvl_28" localSheetId="11">#REF!</definedName>
    <definedName name="Ma3pvl_28" localSheetId="3">#REF!</definedName>
    <definedName name="Ma3pvl_28">#REF!</definedName>
    <definedName name="Ma3pvl_3">"$#REF!.$G$27"</definedName>
    <definedName name="Maa3pnc">"$#REF!.$G$15"</definedName>
    <definedName name="Maa3pnc_26" localSheetId="11">#REF!</definedName>
    <definedName name="Maa3pnc_26" localSheetId="3">#REF!</definedName>
    <definedName name="Maa3pnc_26">#REF!</definedName>
    <definedName name="Maa3pnc_28" localSheetId="11">#REF!</definedName>
    <definedName name="Maa3pnc_28" localSheetId="3">#REF!</definedName>
    <definedName name="Maa3pnc_28">#REF!</definedName>
    <definedName name="Maa3pnc_3">"$#REF!.$G$15"</definedName>
    <definedName name="Maa3pvl">"$#REF!.$G$12"</definedName>
    <definedName name="Maa3pvl_26" localSheetId="11">#REF!</definedName>
    <definedName name="Maa3pvl_26" localSheetId="3">#REF!</definedName>
    <definedName name="Maa3pvl_26">#REF!</definedName>
    <definedName name="Maa3pvl_28" localSheetId="11">#REF!</definedName>
    <definedName name="Maa3pvl_28" localSheetId="3">#REF!</definedName>
    <definedName name="Maa3pvl_28">#REF!</definedName>
    <definedName name="Maa3pvl_3">"$#REF!.$G$12"</definedName>
    <definedName name="MAC12_26" localSheetId="11">#REF!</definedName>
    <definedName name="MAC12_26" localSheetId="3">#REF!</definedName>
    <definedName name="MAC12_26">#REF!</definedName>
    <definedName name="MAC12_28" localSheetId="11">#REF!</definedName>
    <definedName name="MAC12_28" localSheetId="3">#REF!</definedName>
    <definedName name="MAC12_28">#REF!</definedName>
    <definedName name="MAC12_3">"$#REF!.$H$6"</definedName>
    <definedName name="MAC46_26" localSheetId="11">#REF!</definedName>
    <definedName name="MAC46_26" localSheetId="3">#REF!</definedName>
    <definedName name="MAC46_26">#REF!</definedName>
    <definedName name="MAC46_28" localSheetId="11">#REF!</definedName>
    <definedName name="MAC46_28" localSheetId="3">#REF!</definedName>
    <definedName name="MAC46_28">#REF!</definedName>
    <definedName name="MAC46_3">"$#REF!.$H$61"</definedName>
    <definedName name="macbt" localSheetId="11">#REF!</definedName>
    <definedName name="macbt" localSheetId="3">#REF!</definedName>
    <definedName name="macbt">#REF!</definedName>
    <definedName name="macbt_20" localSheetId="11">#REF!</definedName>
    <definedName name="macbt_20" localSheetId="3">#REF!</definedName>
    <definedName name="macbt_20">#REF!</definedName>
    <definedName name="macbt_28" localSheetId="11">#REF!</definedName>
    <definedName name="macbt_28" localSheetId="3">#REF!</definedName>
    <definedName name="macbt_28">#REF!</definedName>
    <definedName name="MACRO" localSheetId="11">#REF!</definedName>
    <definedName name="MACRO" localSheetId="3">#REF!</definedName>
    <definedName name="MACRO">#REF!</definedName>
    <definedName name="MACRO_20" localSheetId="11">#REF!</definedName>
    <definedName name="MACRO_20" localSheetId="3">#REF!</definedName>
    <definedName name="MACRO_20">#REF!</definedName>
    <definedName name="MACRO_28" localSheetId="11">#REF!</definedName>
    <definedName name="MACRO_28" localSheetId="3">#REF!</definedName>
    <definedName name="MACRO_28">#REF!</definedName>
    <definedName name="Macro3" localSheetId="11">#REF!</definedName>
    <definedName name="Macro3" localSheetId="3">#REF!</definedName>
    <definedName name="Macro3">#REF!</definedName>
    <definedName name="Macro3_20" localSheetId="11">#REF!</definedName>
    <definedName name="Macro3_20" localSheetId="3">#REF!</definedName>
    <definedName name="Macro3_20">#REF!</definedName>
    <definedName name="Macro3_28" localSheetId="11">#REF!</definedName>
    <definedName name="Macro3_28" localSheetId="3">#REF!</definedName>
    <definedName name="Macro3_28">#REF!</definedName>
    <definedName name="MADONGIA" localSheetId="11">#REF!</definedName>
    <definedName name="MADONGIA" localSheetId="3">#REF!</definedName>
    <definedName name="MADONGIA">#REF!</definedName>
    <definedName name="MADONVI" localSheetId="11">OFFSET(#REF!,COUNTA(#REF!)-1,0,1)</definedName>
    <definedName name="MADONVI" localSheetId="3">OFFSET(#REF!,COUNTA(#REF!)-1,0,1)</definedName>
    <definedName name="MADONVI">OFFSET(#REF!,COUNTA(#REF!)-1,0,1)</definedName>
    <definedName name="MADV_DANHMUC" localSheetId="11">#REF!</definedName>
    <definedName name="MADV_DANHMUC" localSheetId="3">#REF!</definedName>
    <definedName name="MADV_DANHMUC">#REF!</definedName>
    <definedName name="MAHANG" localSheetId="11">#REF!</definedName>
    <definedName name="MAHANG" localSheetId="3">#REF!</definedName>
    <definedName name="MAHANG">#REF!</definedName>
    <definedName name="MAHANG_20" localSheetId="11">#REF!</definedName>
    <definedName name="MAHANG_20" localSheetId="3">#REF!</definedName>
    <definedName name="MAHANG_20">#REF!</definedName>
    <definedName name="MAHANG_28" localSheetId="11">#REF!</definedName>
    <definedName name="MAHANG_28" localSheetId="3">#REF!</definedName>
    <definedName name="MAHANG_28">#REF!</definedName>
    <definedName name="MAHH_DANHMUC" localSheetId="11">#REF!</definedName>
    <definedName name="MAHH_DANHMUC" localSheetId="3">#REF!</definedName>
    <definedName name="MAHH_DANHMUC">#REF!</definedName>
    <definedName name="MAJ_CON_EQP">"$#REF!.$A$77:$AK$132"</definedName>
    <definedName name="MAJ_CON_EQP_26" localSheetId="11">#REF!</definedName>
    <definedName name="MAJ_CON_EQP_26" localSheetId="3">#REF!</definedName>
    <definedName name="MAJ_CON_EQP_26">#REF!</definedName>
    <definedName name="MAJ_CON_EQP_28" localSheetId="11">#REF!</definedName>
    <definedName name="MAJ_CON_EQP_28" localSheetId="3">#REF!</definedName>
    <definedName name="MAJ_CON_EQP_28">#REF!</definedName>
    <definedName name="MakeIt_28">NA()</definedName>
    <definedName name="MAKHM_KHM" localSheetId="11">#REF!</definedName>
    <definedName name="MAKHM_KHM" localSheetId="3">#REF!</definedName>
    <definedName name="MAKHM_KHM">#REF!</definedName>
    <definedName name="MaMay_Q" localSheetId="11">#REF!</definedName>
    <definedName name="MaMay_Q" localSheetId="3">#REF!</definedName>
    <definedName name="MaMay_Q">#REF!</definedName>
    <definedName name="MANL_DANHMUC" localSheetId="11">#REF!</definedName>
    <definedName name="MANL_DANHMUC" localSheetId="3">#REF!</definedName>
    <definedName name="MANL_DANHMUC">#REF!</definedName>
    <definedName name="MANPL_DANHMUC" localSheetId="11">#REF!</definedName>
    <definedName name="MANPL_DANHMUC" localSheetId="3">#REF!</definedName>
    <definedName name="MANPL_DANHMUC">#REF!</definedName>
    <definedName name="MAÕ_HAØNG" localSheetId="11">#REF!</definedName>
    <definedName name="MAÕ_HAØNG" localSheetId="3">#REF!</definedName>
    <definedName name="MAÕ_HAØNG">#REF!</definedName>
    <definedName name="MAÕ_SOÁ_THUEÁ" localSheetId="11">#REF!</definedName>
    <definedName name="MAÕ_SOÁ_THUEÁ" localSheetId="3">#REF!</definedName>
    <definedName name="MAÕ_SOÁ_THUEÁ">#REF!</definedName>
    <definedName name="MAÕCOÙ" localSheetId="11">#REF!</definedName>
    <definedName name="MAÕCOÙ" localSheetId="3">#REF!</definedName>
    <definedName name="MAÕCOÙ">#REF!</definedName>
    <definedName name="MAÕCOÙ_20" localSheetId="11">#REF!</definedName>
    <definedName name="MAÕCOÙ_20" localSheetId="3">#REF!</definedName>
    <definedName name="MAÕCOÙ_20">#REF!</definedName>
    <definedName name="MAÕCOÙ_28" localSheetId="11">#REF!</definedName>
    <definedName name="MAÕCOÙ_28" localSheetId="3">#REF!</definedName>
    <definedName name="MAÕCOÙ_28">#REF!</definedName>
    <definedName name="MAÕNÔÏ" localSheetId="11">#REF!</definedName>
    <definedName name="MAÕNÔÏ" localSheetId="3">#REF!</definedName>
    <definedName name="MAÕNÔÏ">#REF!</definedName>
    <definedName name="MAÕNÔÏ_20" localSheetId="11">#REF!</definedName>
    <definedName name="MAÕNÔÏ_20" localSheetId="3">#REF!</definedName>
    <definedName name="MAÕNÔÏ_20">#REF!</definedName>
    <definedName name="MAÕNÔÏ_28" localSheetId="11">#REF!</definedName>
    <definedName name="MAÕNÔÏ_28" localSheetId="3">#REF!</definedName>
    <definedName name="MAÕNÔÏ_28">#REF!</definedName>
    <definedName name="Masonry" localSheetId="11">#REF!</definedName>
    <definedName name="Masonry" localSheetId="3">#REF!</definedName>
    <definedName name="Masonry">#REF!</definedName>
    <definedName name="Masonry_28" localSheetId="11">#REF!</definedName>
    <definedName name="Masonry_28" localSheetId="3">#REF!</definedName>
    <definedName name="Masonry_28">#REF!</definedName>
    <definedName name="MAT">NA()</definedName>
    <definedName name="MAT_26" localSheetId="11">#REF!</definedName>
    <definedName name="MAT_26" localSheetId="3">#REF!</definedName>
    <definedName name="MAT_26">#REF!</definedName>
    <definedName name="MAT_28" localSheetId="11">#REF!</definedName>
    <definedName name="MAT_28" localSheetId="3">#REF!</definedName>
    <definedName name="MAT_28">#REF!</definedName>
    <definedName name="Mat_cau" localSheetId="11">#REF!</definedName>
    <definedName name="Mat_cau" localSheetId="3">#REF!</definedName>
    <definedName name="Mat_cau">#REF!</definedName>
    <definedName name="Mat_cau_20" localSheetId="11">#REF!</definedName>
    <definedName name="Mat_cau_20" localSheetId="3">#REF!</definedName>
    <definedName name="Mat_cau_20">#REF!</definedName>
    <definedName name="Mat_cau_28" localSheetId="11">#REF!</definedName>
    <definedName name="Mat_cau_28" localSheetId="3">#REF!</definedName>
    <definedName name="Mat_cau_28">#REF!</definedName>
    <definedName name="matit" localSheetId="11">#REF!</definedName>
    <definedName name="matit" localSheetId="3">#REF!</definedName>
    <definedName name="matit">#REF!</definedName>
    <definedName name="MATP_BCX_NL" localSheetId="11">#REF!</definedName>
    <definedName name="MATP_BCX_NL" localSheetId="3">#REF!</definedName>
    <definedName name="MATP_BCX_NL">#REF!</definedName>
    <definedName name="MATP_GT" localSheetId="11">#REF!</definedName>
    <definedName name="MATP_GT" localSheetId="3">#REF!</definedName>
    <definedName name="MATP_GT">#REF!</definedName>
    <definedName name="MATP_GT_20" localSheetId="11">#REF!</definedName>
    <definedName name="MATP_GT_20" localSheetId="3">#REF!</definedName>
    <definedName name="MATP_GT_20">#REF!</definedName>
    <definedName name="MATP_GT_28" localSheetId="11">#REF!</definedName>
    <definedName name="MATP_GT_28" localSheetId="3">#REF!</definedName>
    <definedName name="MATP_GT_28">#REF!</definedName>
    <definedName name="MAVANKHUON" localSheetId="11">#REF!</definedName>
    <definedName name="MAVANKHUON" localSheetId="3">#REF!</definedName>
    <definedName name="MAVANKHUON">#REF!</definedName>
    <definedName name="MAVANKHUON_20" localSheetId="11">#REF!</definedName>
    <definedName name="MAVANKHUON_20" localSheetId="3">#REF!</definedName>
    <definedName name="MAVANKHUON_20">#REF!</definedName>
    <definedName name="MAVANKHUON_28" localSheetId="11">#REF!</definedName>
    <definedName name="MAVANKHUON_28" localSheetId="3">#REF!</definedName>
    <definedName name="MAVANKHUON_28">#REF!</definedName>
    <definedName name="MAVL" localSheetId="11">#REF!</definedName>
    <definedName name="MAVL" localSheetId="3">#REF!</definedName>
    <definedName name="MAVL">#REF!</definedName>
    <definedName name="MAVLD" localSheetId="11">#REF!</definedName>
    <definedName name="MAVLD" localSheetId="3">#REF!</definedName>
    <definedName name="MAVLD">#REF!</definedName>
    <definedName name="MAVLD1" localSheetId="11">#REF!</definedName>
    <definedName name="MAVLD1" localSheetId="3">#REF!</definedName>
    <definedName name="MAVLD1">#REF!</definedName>
    <definedName name="MAVLTHDN" localSheetId="11">#REF!</definedName>
    <definedName name="MAVLTHDN" localSheetId="3">#REF!</definedName>
    <definedName name="MAVLTHDN">#REF!</definedName>
    <definedName name="MAVLTHDN_20" localSheetId="11">#REF!</definedName>
    <definedName name="MAVLTHDN_20" localSheetId="3">#REF!</definedName>
    <definedName name="MAVLTHDN_20">#REF!</definedName>
    <definedName name="MAVLTHDN_28" localSheetId="11">#REF!</definedName>
    <definedName name="MAVLTHDN_28" localSheetId="3">#REF!</definedName>
    <definedName name="MAVLTHDN_28">#REF!</definedName>
    <definedName name="may" localSheetId="11">#REF!</definedName>
    <definedName name="may" localSheetId="3">#REF!</definedName>
    <definedName name="may">#REF!</definedName>
    <definedName name="may_20" localSheetId="11">#REF!</definedName>
    <definedName name="may_20" localSheetId="3">#REF!</definedName>
    <definedName name="may_20">#REF!</definedName>
    <definedName name="may_28" localSheetId="11">#REF!</definedName>
    <definedName name="may_28" localSheetId="3">#REF!</definedName>
    <definedName name="may_28">#REF!</definedName>
    <definedName name="May_bom_nuíc_10.0_CV" localSheetId="11">#REF!</definedName>
    <definedName name="May_bom_nuíc_10.0_CV" localSheetId="3">#REF!</definedName>
    <definedName name="May_bom_nuíc_10.0_CV">#REF!</definedName>
    <definedName name="May_bom_nuíc_10.0_CV_20" localSheetId="11">#REF!</definedName>
    <definedName name="May_bom_nuíc_10.0_CV_20" localSheetId="3">#REF!</definedName>
    <definedName name="May_bom_nuíc_10.0_CV_20">#REF!</definedName>
    <definedName name="May_bom_nuíc_10.0_CV_28" localSheetId="11">#REF!</definedName>
    <definedName name="May_bom_nuíc_10.0_CV_28" localSheetId="3">#REF!</definedName>
    <definedName name="May_bom_nuíc_10.0_CV_28">#REF!</definedName>
    <definedName name="May_bom_nuíc_15.0_CV" localSheetId="11">#REF!</definedName>
    <definedName name="May_bom_nuíc_15.0_CV" localSheetId="3">#REF!</definedName>
    <definedName name="May_bom_nuíc_15.0_CV">#REF!</definedName>
    <definedName name="May_bom_nuíc_15.0_CV_20" localSheetId="11">#REF!</definedName>
    <definedName name="May_bom_nuíc_15.0_CV_20" localSheetId="3">#REF!</definedName>
    <definedName name="May_bom_nuíc_15.0_CV_20">#REF!</definedName>
    <definedName name="May_bom_nuíc_15.0_CV_28" localSheetId="11">#REF!</definedName>
    <definedName name="May_bom_nuíc_15.0_CV_28" localSheetId="3">#REF!</definedName>
    <definedName name="May_bom_nuíc_15.0_CV_28">#REF!</definedName>
    <definedName name="May_bom_nuíc_20.0_CV" localSheetId="11">#REF!</definedName>
    <definedName name="May_bom_nuíc_20.0_CV" localSheetId="3">#REF!</definedName>
    <definedName name="May_bom_nuíc_20.0_CV">#REF!</definedName>
    <definedName name="May_bom_nuíc_20.0_CV_20" localSheetId="11">#REF!</definedName>
    <definedName name="May_bom_nuíc_20.0_CV_20" localSheetId="3">#REF!</definedName>
    <definedName name="May_bom_nuíc_20.0_CV_20">#REF!</definedName>
    <definedName name="May_bom_nuíc_20.0_CV_28" localSheetId="11">#REF!</definedName>
    <definedName name="May_bom_nuíc_20.0_CV_28" localSheetId="3">#REF!</definedName>
    <definedName name="May_bom_nuíc_20.0_CV_28">#REF!</definedName>
    <definedName name="May_bom_nuíc_20_KW" localSheetId="11">#REF!</definedName>
    <definedName name="May_bom_nuíc_20_KW" localSheetId="3">#REF!</definedName>
    <definedName name="May_bom_nuíc_20_KW">#REF!</definedName>
    <definedName name="May_bom_nuíc_20_KW_20" localSheetId="11">#REF!</definedName>
    <definedName name="May_bom_nuíc_20_KW_20" localSheetId="3">#REF!</definedName>
    <definedName name="May_bom_nuíc_20_KW_20">#REF!</definedName>
    <definedName name="May_bom_nuíc_20_KW_28" localSheetId="11">#REF!</definedName>
    <definedName name="May_bom_nuíc_20_KW_28" localSheetId="3">#REF!</definedName>
    <definedName name="May_bom_nuíc_20_KW_28">#REF!</definedName>
    <definedName name="May_bom_nuíc_45.0_CV" localSheetId="11">#REF!</definedName>
    <definedName name="May_bom_nuíc_45.0_CV" localSheetId="3">#REF!</definedName>
    <definedName name="May_bom_nuíc_45.0_CV">#REF!</definedName>
    <definedName name="May_bom_nuíc_45.0_CV_20" localSheetId="11">#REF!</definedName>
    <definedName name="May_bom_nuíc_45.0_CV_20" localSheetId="3">#REF!</definedName>
    <definedName name="May_bom_nuíc_45.0_CV_20">#REF!</definedName>
    <definedName name="May_cat_uèn" localSheetId="11">#REF!</definedName>
    <definedName name="May_cat_uèn" localSheetId="3">#REF!</definedName>
    <definedName name="May_cat_uèn">#REF!</definedName>
    <definedName name="May_cat_uèn_20" localSheetId="11">#REF!</definedName>
    <definedName name="May_cat_uèn_20" localSheetId="3">#REF!</definedName>
    <definedName name="May_cat_uèn_20">#REF!</definedName>
    <definedName name="may_dao0.4m3" localSheetId="11">#REF!</definedName>
    <definedName name="may_dao0.4m3" localSheetId="3">#REF!</definedName>
    <definedName name="may_dao0.4m3">#REF!</definedName>
    <definedName name="may_dao0.4m3_20" localSheetId="11">#REF!</definedName>
    <definedName name="may_dao0.4m3_20" localSheetId="3">#REF!</definedName>
    <definedName name="may_dao0.4m3_20">#REF!</definedName>
    <definedName name="may_dao0.4m3_28" localSheetId="11">#REF!</definedName>
    <definedName name="may_dao0.4m3_28" localSheetId="3">#REF!</definedName>
    <definedName name="may_dao0.4m3_28">#REF!</definedName>
    <definedName name="May_dao0.8m3" localSheetId="11">#REF!</definedName>
    <definedName name="May_dao0.8m3" localSheetId="3">#REF!</definedName>
    <definedName name="May_dao0.8m3">#REF!</definedName>
    <definedName name="May_dao0.8m3_20" localSheetId="11">#REF!</definedName>
    <definedName name="May_dao0.8m3_20" localSheetId="3">#REF!</definedName>
    <definedName name="May_dao0.8m3_20">#REF!</definedName>
    <definedName name="May_dao1.25m3" localSheetId="11">#REF!</definedName>
    <definedName name="May_dao1.25m3" localSheetId="3">#REF!</definedName>
    <definedName name="May_dao1.25m3">#REF!</definedName>
    <definedName name="May_dao1.25m3_20" localSheetId="11">#REF!</definedName>
    <definedName name="May_dao1.25m3_20" localSheetId="3">#REF!</definedName>
    <definedName name="May_dao1.25m3_20">#REF!</definedName>
    <definedName name="May_dao1.25m3_28" localSheetId="11">#REF!</definedName>
    <definedName name="May_dao1.25m3_28" localSheetId="3">#REF!</definedName>
    <definedName name="May_dao1.25m3_28">#REF!</definedName>
    <definedName name="May_dÇm_ban_1_KW" localSheetId="11">#REF!</definedName>
    <definedName name="May_dÇm_ban_1_KW" localSheetId="3">#REF!</definedName>
    <definedName name="May_dÇm_ban_1_KW">#REF!</definedName>
    <definedName name="May_dÇm_ban_1_KW_20" localSheetId="11">#REF!</definedName>
    <definedName name="May_dÇm_ban_1_KW_20" localSheetId="3">#REF!</definedName>
    <definedName name="May_dÇm_ban_1_KW_20">#REF!</definedName>
    <definedName name="May_dÇm_ban_1_KW_28" localSheetId="11">#REF!</definedName>
    <definedName name="May_dÇm_ban_1_KW_28" localSheetId="3">#REF!</definedName>
    <definedName name="May_dÇm_ban_1_KW_28">#REF!</definedName>
    <definedName name="May_dÇm_dïi_1.5_KW" localSheetId="11">#REF!</definedName>
    <definedName name="May_dÇm_dïi_1.5_KW" localSheetId="3">#REF!</definedName>
    <definedName name="May_dÇm_dïi_1.5_KW">#REF!</definedName>
    <definedName name="May_dÇm_dïi_1.5_KW_20" localSheetId="11">#REF!</definedName>
    <definedName name="May_dÇm_dïi_1.5_KW_20" localSheetId="3">#REF!</definedName>
    <definedName name="May_dÇm_dïi_1.5_KW_20">#REF!</definedName>
    <definedName name="May_dong_cäc_1.2_T" localSheetId="11">#REF!</definedName>
    <definedName name="May_dong_cäc_1.2_T" localSheetId="3">#REF!</definedName>
    <definedName name="May_dong_cäc_1.2_T">#REF!</definedName>
    <definedName name="May_dong_cäc_1.2_T_20" localSheetId="11">#REF!</definedName>
    <definedName name="May_dong_cäc_1.2_T_20" localSheetId="3">#REF!</definedName>
    <definedName name="May_dong_cäc_1.2_T_20">#REF!</definedName>
    <definedName name="May_dong_cäc_1.2_T_28" localSheetId="11">#REF!</definedName>
    <definedName name="May_dong_cäc_1.2_T_28" localSheetId="3">#REF!</definedName>
    <definedName name="May_dong_cäc_1.2_T_28">#REF!</definedName>
    <definedName name="May_dong_cäc_1.8_T" localSheetId="11">#REF!</definedName>
    <definedName name="May_dong_cäc_1.8_T" localSheetId="3">#REF!</definedName>
    <definedName name="May_dong_cäc_1.8_T">#REF!</definedName>
    <definedName name="May_dong_cäc_1.8_T_20" localSheetId="11">#REF!</definedName>
    <definedName name="May_dong_cäc_1.8_T_20" localSheetId="3">#REF!</definedName>
    <definedName name="May_dong_cäc_1.8_T_20">#REF!</definedName>
    <definedName name="May_dong_cäc_1.8_T_28" localSheetId="11">#REF!</definedName>
    <definedName name="May_dong_cäc_1.8_T_28" localSheetId="3">#REF!</definedName>
    <definedName name="May_dong_cäc_1.8_T_28">#REF!</definedName>
    <definedName name="May_dong_cäc_2.5_T" localSheetId="11">#REF!</definedName>
    <definedName name="May_dong_cäc_2.5_T" localSheetId="3">#REF!</definedName>
    <definedName name="May_dong_cäc_2.5_T">#REF!</definedName>
    <definedName name="May_dong_cäc_2.5_T_20" localSheetId="11">#REF!</definedName>
    <definedName name="May_dong_cäc_2.5_T_20" localSheetId="3">#REF!</definedName>
    <definedName name="May_dong_cäc_2.5_T_20">#REF!</definedName>
    <definedName name="May_dong_cäc_2.5_T_28" localSheetId="11">#REF!</definedName>
    <definedName name="May_dong_cäc_2.5_T_28" localSheetId="3">#REF!</definedName>
    <definedName name="May_dong_cäc_2.5_T_28">#REF!</definedName>
    <definedName name="May_han_23_KW" localSheetId="11">#REF!</definedName>
    <definedName name="May_han_23_KW" localSheetId="3">#REF!</definedName>
    <definedName name="May_han_23_KW">#REF!</definedName>
    <definedName name="May_han_23_KW_20" localSheetId="11">#REF!</definedName>
    <definedName name="May_han_23_KW_20" localSheetId="3">#REF!</definedName>
    <definedName name="May_han_23_KW_20">#REF!</definedName>
    <definedName name="May_khoan_4.5_KW" localSheetId="11">#REF!</definedName>
    <definedName name="May_khoan_4.5_KW" localSheetId="3">#REF!</definedName>
    <definedName name="May_khoan_4.5_KW">#REF!</definedName>
    <definedName name="May_khoan_BT_1.5KW" localSheetId="11">#REF!</definedName>
    <definedName name="May_khoan_BT_1.5KW" localSheetId="3">#REF!</definedName>
    <definedName name="May_khoan_BT_1.5KW">#REF!</definedName>
    <definedName name="May_luån_cap_15_KW" localSheetId="11">#REF!</definedName>
    <definedName name="May_luån_cap_15_KW" localSheetId="3">#REF!</definedName>
    <definedName name="May_luån_cap_15_KW">#REF!</definedName>
    <definedName name="May_luån_cap_15_KW_20" localSheetId="11">#REF!</definedName>
    <definedName name="May_luån_cap_15_KW_20" localSheetId="3">#REF!</definedName>
    <definedName name="May_luån_cap_15_KW_20">#REF!</definedName>
    <definedName name="May_luån_cap_15_KW_28" localSheetId="11">#REF!</definedName>
    <definedName name="May_luån_cap_15_KW_28" localSheetId="3">#REF!</definedName>
    <definedName name="May_luån_cap_15_KW_28">#REF!</definedName>
    <definedName name="May_mai_2.7_KW" localSheetId="11">#REF!</definedName>
    <definedName name="May_mai_2.7_KW" localSheetId="3">#REF!</definedName>
    <definedName name="May_mai_2.7_KW">#REF!</definedName>
    <definedName name="May_mai_2.7_KW_20" localSheetId="11">#REF!</definedName>
    <definedName name="May_mai_2.7_KW_20" localSheetId="3">#REF!</definedName>
    <definedName name="May_mai_2.7_KW_20">#REF!</definedName>
    <definedName name="May_mai_2.7_KW_28" localSheetId="11">#REF!</definedName>
    <definedName name="May_mai_2.7_KW_28" localSheetId="3">#REF!</definedName>
    <definedName name="May_mai_2.7_KW_28">#REF!</definedName>
    <definedName name="May_nÐn_khÝ_10m3_ph" localSheetId="11">#REF!</definedName>
    <definedName name="May_nÐn_khÝ_10m3_ph" localSheetId="3">#REF!</definedName>
    <definedName name="May_nÐn_khÝ_10m3_ph">#REF!</definedName>
    <definedName name="May_nÐn_khÝ_10m3_ph_20" localSheetId="11">#REF!</definedName>
    <definedName name="May_nÐn_khÝ_10m3_ph_20" localSheetId="3">#REF!</definedName>
    <definedName name="May_nÐn_khÝ_10m3_ph_20">#REF!</definedName>
    <definedName name="May_nÐn_khÝ_10m3_ph_28" localSheetId="11">#REF!</definedName>
    <definedName name="May_nÐn_khÝ_10m3_ph_28" localSheetId="3">#REF!</definedName>
    <definedName name="May_nÐn_khÝ_10m3_ph_28">#REF!</definedName>
    <definedName name="May_nÐn_khÝ_4_m3_ph" localSheetId="11">#REF!</definedName>
    <definedName name="May_nÐn_khÝ_4_m3_ph" localSheetId="3">#REF!</definedName>
    <definedName name="May_nÐn_khÝ_4_m3_ph">#REF!</definedName>
    <definedName name="May_nÐn_khÝ_9m3_ph" localSheetId="11">#REF!</definedName>
    <definedName name="May_nÐn_khÝ_9m3_ph" localSheetId="3">#REF!</definedName>
    <definedName name="May_nÐn_khÝ_9m3_ph">#REF!</definedName>
    <definedName name="May_nÐn_khÝ_9m3_ph_20" localSheetId="11">#REF!</definedName>
    <definedName name="May_nÐn_khÝ_9m3_ph_20" localSheetId="3">#REF!</definedName>
    <definedName name="May_nÐn_khÝ_9m3_ph_20">#REF!</definedName>
    <definedName name="May_nÐn_khÝ_9m3_ph_28" localSheetId="11">#REF!</definedName>
    <definedName name="May_nÐn_khÝ_9m3_ph_28" localSheetId="3">#REF!</definedName>
    <definedName name="May_nÐn_khÝ_9m3_ph_28">#REF!</definedName>
    <definedName name="May_ñi_110_CV" localSheetId="11">#REF!</definedName>
    <definedName name="May_ñi_110_CV" localSheetId="3">#REF!</definedName>
    <definedName name="May_ñi_110_CV">#REF!</definedName>
    <definedName name="May_ñi_110_CV_20" localSheetId="11">#REF!</definedName>
    <definedName name="May_ñi_110_CV_20" localSheetId="3">#REF!</definedName>
    <definedName name="May_ñi_110_CV_20">#REF!</definedName>
    <definedName name="May_phun_son" localSheetId="11">#REF!</definedName>
    <definedName name="May_phun_son" localSheetId="3">#REF!</definedName>
    <definedName name="May_phun_son">#REF!</definedName>
    <definedName name="May_phun_son_20" localSheetId="11">#REF!</definedName>
    <definedName name="May_phun_son_20" localSheetId="3">#REF!</definedName>
    <definedName name="May_phun_son_20">#REF!</definedName>
    <definedName name="May_phun_son_28" localSheetId="11">#REF!</definedName>
    <definedName name="May_phun_son_28" localSheetId="3">#REF!</definedName>
    <definedName name="May_phun_son_28">#REF!</definedName>
    <definedName name="May_trén_vua_250_lÝt" localSheetId="11">#REF!</definedName>
    <definedName name="May_trén_vua_250_lÝt" localSheetId="3">#REF!</definedName>
    <definedName name="May_trén_vua_250_lÝt">#REF!</definedName>
    <definedName name="May_trén_vua_250_lÝt_20" localSheetId="11">#REF!</definedName>
    <definedName name="May_trén_vua_250_lÝt_20" localSheetId="3">#REF!</definedName>
    <definedName name="May_trén_vua_250_lÝt_20">#REF!</definedName>
    <definedName name="May_trén_vua_250_lÝt_28" localSheetId="11">#REF!</definedName>
    <definedName name="May_trén_vua_250_lÝt_28" localSheetId="3">#REF!</definedName>
    <definedName name="May_trén_vua_250_lÝt_28">#REF!</definedName>
    <definedName name="May_trén_vua_80_lÝt" localSheetId="11">#REF!</definedName>
    <definedName name="May_trén_vua_80_lÝt" localSheetId="3">#REF!</definedName>
    <definedName name="May_trén_vua_80_lÝt">#REF!</definedName>
    <definedName name="May_trén_vua_80_lÝt_20" localSheetId="11">#REF!</definedName>
    <definedName name="May_trén_vua_80_lÝt_20" localSheetId="3">#REF!</definedName>
    <definedName name="May_trén_vua_80_lÝt_20">#REF!</definedName>
    <definedName name="May_trén_vua_80_lÝt_28" localSheetId="11">#REF!</definedName>
    <definedName name="May_trén_vua_80_lÝt_28" localSheetId="3">#REF!</definedName>
    <definedName name="May_trén_vua_80_lÝt_28">#REF!</definedName>
    <definedName name="May_vËn_thang_0.8_T" localSheetId="11">#REF!</definedName>
    <definedName name="May_vËn_thang_0.8_T" localSheetId="3">#REF!</definedName>
    <definedName name="May_vËn_thang_0.8_T">#REF!</definedName>
    <definedName name="May_vËn_thang_0.8_T_20" localSheetId="11">#REF!</definedName>
    <definedName name="May_vËn_thang_0.8_T_20" localSheetId="3">#REF!</definedName>
    <definedName name="May_vËn_thang_0.8_T_20">#REF!</definedName>
    <definedName name="maycay75" localSheetId="11">#REF!</definedName>
    <definedName name="maycay75" localSheetId="3">#REF!</definedName>
    <definedName name="maycay75">#REF!</definedName>
    <definedName name="mazut" localSheetId="11">#REF!</definedName>
    <definedName name="mazut" localSheetId="3">#REF!</definedName>
    <definedName name="mazut">#REF!</definedName>
    <definedName name="MB_Intel_Server_C440GX_Dual_Sl2_ATX" localSheetId="11">#REF!</definedName>
    <definedName name="MB_Intel_Server_C440GX_Dual_Sl2_ATX" localSheetId="3">#REF!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#REF!</definedName>
    <definedName name="MB_Tomato_810B_Twin" localSheetId="11">#REF!</definedName>
    <definedName name="MB_Tomato_810B_Twin" localSheetId="3">#REF!</definedName>
    <definedName name="MB_Tomato_810B_Twin">#REF!</definedName>
    <definedName name="MB_Tomato_810B_Twin_28" localSheetId="11">#REF!</definedName>
    <definedName name="MB_Tomato_810B_Twin_28" localSheetId="3">#REF!</definedName>
    <definedName name="MB_Tomato_810B_Twin_28">#REF!</definedName>
    <definedName name="Mba1p">"$#REF!.$I$290"</definedName>
    <definedName name="Mba1p_26" localSheetId="11">#REF!</definedName>
    <definedName name="Mba1p_26" localSheetId="3">#REF!</definedName>
    <definedName name="Mba1p_26">#REF!</definedName>
    <definedName name="Mba1p_28" localSheetId="11">#REF!</definedName>
    <definedName name="Mba1p_28" localSheetId="3">#REF!</definedName>
    <definedName name="Mba1p_28">#REF!</definedName>
    <definedName name="Mba1p_3">"$#REF!.$I$290"</definedName>
    <definedName name="Mba3p">"$#REF!.$I$110"</definedName>
    <definedName name="Mba3p_26" localSheetId="11">#REF!</definedName>
    <definedName name="Mba3p_26" localSheetId="3">#REF!</definedName>
    <definedName name="Mba3p_26">#REF!</definedName>
    <definedName name="Mba3p_28" localSheetId="11">#REF!</definedName>
    <definedName name="Mba3p_28" localSheetId="3">#REF!</definedName>
    <definedName name="Mba3p_28">#REF!</definedName>
    <definedName name="Mba3p_3">"$#REF!.$I$110"</definedName>
    <definedName name="Mbb3p">"$#REF!.$H$110"</definedName>
    <definedName name="Mbb3p_26" localSheetId="11">#REF!</definedName>
    <definedName name="Mbb3p_26" localSheetId="3">#REF!</definedName>
    <definedName name="Mbb3p_26">#REF!</definedName>
    <definedName name="Mbb3p_28" localSheetId="11">#REF!</definedName>
    <definedName name="Mbb3p_28" localSheetId="3">#REF!</definedName>
    <definedName name="Mbb3p_28">#REF!</definedName>
    <definedName name="Mbb3p_3">"$#REF!.$H$110"</definedName>
    <definedName name="MBDCV" localSheetId="11">#REF!</definedName>
    <definedName name="MBDCV" localSheetId="3">#REF!</definedName>
    <definedName name="MBDCV">#REF!</definedName>
    <definedName name="mbdd" localSheetId="11">#REF!</definedName>
    <definedName name="mbdd" localSheetId="3">#REF!</definedName>
    <definedName name="mbdd">#REF!</definedName>
    <definedName name="MBDN" localSheetId="11">#REF!</definedName>
    <definedName name="MBDN" localSheetId="3">#REF!</definedName>
    <definedName name="MBDN">#REF!</definedName>
    <definedName name="MBDXM" localSheetId="11">#REF!</definedName>
    <definedName name="MBDXM" localSheetId="3">#REF!</definedName>
    <definedName name="MBDXM">#REF!</definedName>
    <definedName name="Mbn1p">"$#REF!.$L$290"</definedName>
    <definedName name="Mbn1p_26" localSheetId="11">#REF!</definedName>
    <definedName name="Mbn1p_26" localSheetId="3">#REF!</definedName>
    <definedName name="Mbn1p_26">#REF!</definedName>
    <definedName name="Mbn1p_28" localSheetId="11">#REF!</definedName>
    <definedName name="Mbn1p_28" localSheetId="3">#REF!</definedName>
    <definedName name="Mbn1p_28">#REF!</definedName>
    <definedName name="Mbn1p_3">"$#REF!.$L$290"</definedName>
    <definedName name="mbnc">NA()</definedName>
    <definedName name="mbnc_26" localSheetId="11">#REF!</definedName>
    <definedName name="mbnc_26" localSheetId="3">#REF!</definedName>
    <definedName name="mbnc_26">#REF!</definedName>
    <definedName name="mbnc_28" localSheetId="11">#REF!</definedName>
    <definedName name="mbnc_28" localSheetId="3">#REF!</definedName>
    <definedName name="mbnc_28">#REF!</definedName>
    <definedName name="mbnc_3">NA()</definedName>
    <definedName name="MBT" localSheetId="11">#REF!</definedName>
    <definedName name="MBT" localSheetId="3">#REF!</definedName>
    <definedName name="MBT">#REF!</definedName>
    <definedName name="MBT_20" localSheetId="11">#REF!</definedName>
    <definedName name="MBT_20" localSheetId="3">#REF!</definedName>
    <definedName name="MBT_20">#REF!</definedName>
    <definedName name="mbvl">NA()</definedName>
    <definedName name="mbvl_26" localSheetId="11">#REF!</definedName>
    <definedName name="mbvl_26" localSheetId="3">#REF!</definedName>
    <definedName name="mbvl_26">#REF!</definedName>
    <definedName name="mbvl_28" localSheetId="11">#REF!</definedName>
    <definedName name="mbvl_28" localSheetId="3">#REF!</definedName>
    <definedName name="mbvl_28">#REF!</definedName>
    <definedName name="mbvl_3">NA()</definedName>
    <definedName name="mc">"$#REF!.$D$1:$M$65536"</definedName>
    <definedName name="mc_26" localSheetId="11">#REF!</definedName>
    <definedName name="mc_26" localSheetId="3">#REF!</definedName>
    <definedName name="mc_26">#REF!</definedName>
    <definedName name="MC_28" localSheetId="11">#REF!</definedName>
    <definedName name="MC_28" localSheetId="3">#REF!</definedName>
    <definedName name="MC_28">#REF!</definedName>
    <definedName name="mc_3">"$#REF!.$D$1:$M$65536"</definedName>
    <definedName name="mc1.5" localSheetId="11">#REF!</definedName>
    <definedName name="mc1.5" localSheetId="3">#REF!</definedName>
    <definedName name="mc1.5">#REF!</definedName>
    <definedName name="mc1.5_20" localSheetId="11">#REF!</definedName>
    <definedName name="mc1.5_20" localSheetId="3">#REF!</definedName>
    <definedName name="mc1.5_20">#REF!</definedName>
    <definedName name="mc1.5s7" localSheetId="11">#REF!</definedName>
    <definedName name="mc1.5s7" localSheetId="3">#REF!</definedName>
    <definedName name="mc1.5s7">#REF!</definedName>
    <definedName name="mc1.5s7_20" localSheetId="11">#REF!</definedName>
    <definedName name="mc1.5s7_20" localSheetId="3">#REF!</definedName>
    <definedName name="mc1.5s7_20">#REF!</definedName>
    <definedName name="Mcasea" localSheetId="11">#REF!</definedName>
    <definedName name="Mcasea" localSheetId="3">#REF!</definedName>
    <definedName name="Mcasea">#REF!</definedName>
    <definedName name="Mcasea_28" localSheetId="11">#REF!</definedName>
    <definedName name="Mcasea_28" localSheetId="3">#REF!</definedName>
    <definedName name="Mcasea_28">#REF!</definedName>
    <definedName name="mcatuon" localSheetId="11">#REF!</definedName>
    <definedName name="mcatuon" localSheetId="3">#REF!</definedName>
    <definedName name="mcatuon">#REF!</definedName>
    <definedName name="mcatuon_28" localSheetId="11">#REF!</definedName>
    <definedName name="mcatuon_28" localSheetId="3">#REF!</definedName>
    <definedName name="mcatuon_28">#REF!</definedName>
    <definedName name="mcgd" localSheetId="11">#REF!</definedName>
    <definedName name="mcgd" localSheetId="3">#REF!</definedName>
    <definedName name="mcgd">#REF!</definedName>
    <definedName name="mcgd_20" localSheetId="11">#REF!</definedName>
    <definedName name="mcgd_20" localSheetId="3">#REF!</definedName>
    <definedName name="mcgd_20">#REF!</definedName>
    <definedName name="mcgds7" localSheetId="11">#REF!</definedName>
    <definedName name="mcgds7" localSheetId="3">#REF!</definedName>
    <definedName name="mcgds7">#REF!</definedName>
    <definedName name="mcgds7_20" localSheetId="11">#REF!</definedName>
    <definedName name="mcgds7_20" localSheetId="3">#REF!</definedName>
    <definedName name="mcgds7_20">#REF!</definedName>
    <definedName name="MCquaduong" localSheetId="11">#REF!</definedName>
    <definedName name="MCquaduong" localSheetId="3">#REF!</definedName>
    <definedName name="MCquaduong">#REF!</definedName>
    <definedName name="Mcr" localSheetId="11">#REF!</definedName>
    <definedName name="Mcr" localSheetId="3">#REF!</definedName>
    <definedName name="Mcr">#REF!</definedName>
    <definedName name="Mcr_28" localSheetId="11">#REF!</definedName>
    <definedName name="Mcr_28" localSheetId="3">#REF!</definedName>
    <definedName name="Mcr_28">#REF!</definedName>
    <definedName name="mcu" localSheetId="11">#REF!</definedName>
    <definedName name="mcu" localSheetId="3">#REF!</definedName>
    <definedName name="mcu">#REF!</definedName>
    <definedName name="mcu_28" localSheetId="11">#REF!</definedName>
    <definedName name="mcu_28" localSheetId="3">#REF!</definedName>
    <definedName name="mcu_28">#REF!</definedName>
    <definedName name="MD" localSheetId="11">#REF!</definedName>
    <definedName name="MD" localSheetId="3">#REF!</definedName>
    <definedName name="MD">#REF!</definedName>
    <definedName name="MD_28" localSheetId="11">#REF!</definedName>
    <definedName name="MD_28" localSheetId="3">#REF!</definedName>
    <definedName name="MD_28">#REF!</definedName>
    <definedName name="md1.25" localSheetId="11">#REF!</definedName>
    <definedName name="md1.25" localSheetId="3">#REF!</definedName>
    <definedName name="md1.25">#REF!</definedName>
    <definedName name="md1.25_28" localSheetId="11">#REF!</definedName>
    <definedName name="md1.25_28" localSheetId="3">#REF!</definedName>
    <definedName name="md1.25_28">#REF!</definedName>
    <definedName name="md16_28" localSheetId="11">#REF!</definedName>
    <definedName name="md16_28" localSheetId="3">#REF!</definedName>
    <definedName name="md16_28">#REF!</definedName>
    <definedName name="md25_28" localSheetId="11">#REF!</definedName>
    <definedName name="md25_28" localSheetId="3">#REF!</definedName>
    <definedName name="md25_28">#REF!</definedName>
    <definedName name="md9_28" localSheetId="11">#REF!</definedName>
    <definedName name="md9_28" localSheetId="3">#REF!</definedName>
    <definedName name="md9_28">#REF!</definedName>
    <definedName name="Mdaohoi0.8m3" localSheetId="11">#REF!</definedName>
    <definedName name="Mdaohoi0.8m3" localSheetId="3">#REF!</definedName>
    <definedName name="Mdaohoi0.8m3">#REF!</definedName>
    <definedName name="Mdaohoi0.8m3_20" localSheetId="11">#REF!</definedName>
    <definedName name="Mdaohoi0.8m3_20" localSheetId="3">#REF!</definedName>
    <definedName name="Mdaohoi0.8m3_20">#REF!</definedName>
    <definedName name="Mdaoxich1.25m3" localSheetId="11">#REF!</definedName>
    <definedName name="Mdaoxich1.25m3" localSheetId="3">#REF!</definedName>
    <definedName name="Mdaoxich1.25m3">#REF!</definedName>
    <definedName name="Mdaoxich1.25m3_20" localSheetId="11">#REF!</definedName>
    <definedName name="Mdaoxich1.25m3_20" localSheetId="3">#REF!</definedName>
    <definedName name="Mdaoxich1.25m3_20">#REF!</definedName>
    <definedName name="Mdaoxich1.2m3" localSheetId="11">#REF!</definedName>
    <definedName name="Mdaoxich1.2m3" localSheetId="3">#REF!</definedName>
    <definedName name="Mdaoxich1.2m3">#REF!</definedName>
    <definedName name="Mdaoxich1.2m3_20" localSheetId="11">#REF!</definedName>
    <definedName name="Mdaoxich1.2m3_20" localSheetId="3">#REF!</definedName>
    <definedName name="Mdaoxich1.2m3_20">#REF!</definedName>
    <definedName name="mdb1_28" localSheetId="11">#REF!</definedName>
    <definedName name="mdb1_28" localSheetId="3">#REF!</definedName>
    <definedName name="mdb1_28">#REF!</definedName>
    <definedName name="MDBT" localSheetId="11">#REF!</definedName>
    <definedName name="MDBT" localSheetId="3">#REF!</definedName>
    <definedName name="MDBT">#REF!</definedName>
    <definedName name="MDBT_20" localSheetId="11">#REF!</definedName>
    <definedName name="MDBT_20" localSheetId="3">#REF!</definedName>
    <definedName name="MDBT_20">#REF!</definedName>
    <definedName name="MDC" localSheetId="11">#REF!</definedName>
    <definedName name="MDC" localSheetId="3">#REF!</definedName>
    <definedName name="MDC">#REF!</definedName>
    <definedName name="mdc_" localSheetId="11">#REF!</definedName>
    <definedName name="mdc_" localSheetId="3">#REF!</definedName>
    <definedName name="mdc_">#REF!</definedName>
    <definedName name="mdc__28" localSheetId="11">#REF!</definedName>
    <definedName name="mdc__28" localSheetId="3">#REF!</definedName>
    <definedName name="mdc__28">#REF!</definedName>
    <definedName name="MDC_28" localSheetId="11">#REF!</definedName>
    <definedName name="MDC_28" localSheetId="3">#REF!</definedName>
    <definedName name="MDC_28">#REF!</definedName>
    <definedName name="mdc1.8" localSheetId="11">#REF!</definedName>
    <definedName name="mdc1.8" localSheetId="3">#REF!</definedName>
    <definedName name="mdc1.8">#REF!</definedName>
    <definedName name="mdc1.8_28" localSheetId="11">#REF!</definedName>
    <definedName name="mdc1.8_28" localSheetId="3">#REF!</definedName>
    <definedName name="mdc1.8_28">#REF!</definedName>
    <definedName name="mdc1_28" localSheetId="11">#REF!</definedName>
    <definedName name="mdc1_28" localSheetId="3">#REF!</definedName>
    <definedName name="mdc1_28">#REF!</definedName>
    <definedName name="mdc2_28" localSheetId="11">#REF!</definedName>
    <definedName name="mdc2_28" localSheetId="3">#REF!</definedName>
    <definedName name="mdc2_28">#REF!</definedName>
    <definedName name="Mdo" localSheetId="11">#REF!</definedName>
    <definedName name="Mdo" localSheetId="3">#REF!</definedName>
    <definedName name="Mdo">#REF!</definedName>
    <definedName name="Mdo_28" localSheetId="11">#REF!</definedName>
    <definedName name="Mdo_28" localSheetId="3">#REF!</definedName>
    <definedName name="Mdo_28">#REF!</definedName>
    <definedName name="MDT" localSheetId="11">#REF!</definedName>
    <definedName name="MDT" localSheetId="3">#REF!</definedName>
    <definedName name="MDT">#REF!</definedName>
    <definedName name="MDT_20" localSheetId="11">#REF!</definedName>
    <definedName name="MDT_20" localSheetId="3">#REF!</definedName>
    <definedName name="MDT_20">#REF!</definedName>
    <definedName name="MDTa" localSheetId="11">#REF!</definedName>
    <definedName name="MDTa" localSheetId="3">#REF!</definedName>
    <definedName name="MDTa">#REF!</definedName>
    <definedName name="MDTa_28" localSheetId="11">#REF!</definedName>
    <definedName name="MDTa_28" localSheetId="3">#REF!</definedName>
    <definedName name="MDTa_28">#REF!</definedName>
    <definedName name="mdui" localSheetId="11">#REF!</definedName>
    <definedName name="mdui" localSheetId="3">#REF!</definedName>
    <definedName name="mdui">#REF!</definedName>
    <definedName name="mdui_28" localSheetId="11">#REF!</definedName>
    <definedName name="mdui_28" localSheetId="3">#REF!</definedName>
    <definedName name="mdui_28">#REF!</definedName>
    <definedName name="me" localSheetId="11">#REF!</definedName>
    <definedName name="me" localSheetId="3">#REF!</definedName>
    <definedName name="me">#REF!</definedName>
    <definedName name="me_20" localSheetId="11">#REF!</definedName>
    <definedName name="me_20" localSheetId="3">#REF!</definedName>
    <definedName name="me_20">#REF!</definedName>
    <definedName name="me_28" localSheetId="11">#REF!</definedName>
    <definedName name="me_28" localSheetId="3">#REF!</definedName>
    <definedName name="me_28">#REF!</definedName>
    <definedName name="Mè_A1" localSheetId="11">#REF!</definedName>
    <definedName name="Mè_A1" localSheetId="3">#REF!</definedName>
    <definedName name="Mè_A1">#REF!</definedName>
    <definedName name="Mè_A1_20" localSheetId="11">#REF!</definedName>
    <definedName name="Mè_A1_20" localSheetId="3">#REF!</definedName>
    <definedName name="Mè_A1_20">#REF!</definedName>
    <definedName name="Mè_A1_28" localSheetId="11">#REF!</definedName>
    <definedName name="Mè_A1_28" localSheetId="3">#REF!</definedName>
    <definedName name="Mè_A1_28">#REF!</definedName>
    <definedName name="Mè_A2" localSheetId="11">#REF!</definedName>
    <definedName name="Mè_A2" localSheetId="3">#REF!</definedName>
    <definedName name="Mè_A2">#REF!</definedName>
    <definedName name="Mè_A2_20" localSheetId="11">#REF!</definedName>
    <definedName name="Mè_A2_20" localSheetId="3">#REF!</definedName>
    <definedName name="Mè_A2_20">#REF!</definedName>
    <definedName name="Mè_A2_28" localSheetId="11">#REF!</definedName>
    <definedName name="Mè_A2_28" localSheetId="3">#REF!</definedName>
    <definedName name="Mè_A2_28">#REF!</definedName>
    <definedName name="MENU1" localSheetId="11">#REF!</definedName>
    <definedName name="MENU1" localSheetId="3">#REF!</definedName>
    <definedName name="MENU1">#REF!</definedName>
    <definedName name="MENU1_20" localSheetId="11">#REF!</definedName>
    <definedName name="MENU1_20" localSheetId="3">#REF!</definedName>
    <definedName name="MENU1_20">#REF!</definedName>
    <definedName name="MENU1_28" localSheetId="11">#REF!</definedName>
    <definedName name="MENU1_28" localSheetId="3">#REF!</definedName>
    <definedName name="MENU1_28">#REF!</definedName>
    <definedName name="MENUVIEW" localSheetId="11">#REF!</definedName>
    <definedName name="MENUVIEW" localSheetId="3">#REF!</definedName>
    <definedName name="MENUVIEW">#REF!</definedName>
    <definedName name="MENUVIEW_20" localSheetId="11">#REF!</definedName>
    <definedName name="MENUVIEW_20" localSheetId="3">#REF!</definedName>
    <definedName name="MENUVIEW_20">#REF!</definedName>
    <definedName name="MENUVIEW_28" localSheetId="11">#REF!</definedName>
    <definedName name="MENUVIEW_28" localSheetId="3">#REF!</definedName>
    <definedName name="MENUVIEW_28">#REF!</definedName>
    <definedName name="MESSAGE" localSheetId="11">#REF!</definedName>
    <definedName name="MESSAGE" localSheetId="3">#REF!</definedName>
    <definedName name="MESSAGE">#REF!</definedName>
    <definedName name="MESSAGE_20" localSheetId="11">#REF!</definedName>
    <definedName name="MESSAGE_20" localSheetId="3">#REF!</definedName>
    <definedName name="MESSAGE_20">#REF!</definedName>
    <definedName name="MESSAGE_28" localSheetId="11">#REF!</definedName>
    <definedName name="MESSAGE_28" localSheetId="3">#REF!</definedName>
    <definedName name="MESSAGE_28">#REF!</definedName>
    <definedName name="MESSAGE1" localSheetId="11">#REF!</definedName>
    <definedName name="MESSAGE1" localSheetId="3">#REF!</definedName>
    <definedName name="MESSAGE1">#REF!</definedName>
    <definedName name="MESSAGE1_20" localSheetId="11">#REF!</definedName>
    <definedName name="MESSAGE1_20" localSheetId="3">#REF!</definedName>
    <definedName name="MESSAGE1_20">#REF!</definedName>
    <definedName name="MESSAGE1_28" localSheetId="11">#REF!</definedName>
    <definedName name="MESSAGE1_28" localSheetId="3">#REF!</definedName>
    <definedName name="MESSAGE1_28">#REF!</definedName>
    <definedName name="MESSAGE2" localSheetId="11">#REF!</definedName>
    <definedName name="MESSAGE2" localSheetId="3">#REF!</definedName>
    <definedName name="MESSAGE2">#REF!</definedName>
    <definedName name="MESSAGE2_20" localSheetId="11">#REF!</definedName>
    <definedName name="MESSAGE2_20" localSheetId="3">#REF!</definedName>
    <definedName name="MESSAGE2_20">#REF!</definedName>
    <definedName name="MESSAGE2_28" localSheetId="11">#REF!</definedName>
    <definedName name="MESSAGE2_28" localSheetId="3">#REF!</definedName>
    <definedName name="MESSAGE2_28">#REF!</definedName>
    <definedName name="MetalWork" localSheetId="11">#REF!</definedName>
    <definedName name="MetalWork" localSheetId="3">#REF!</definedName>
    <definedName name="MetalWork">#REF!</definedName>
    <definedName name="MetalWork_28" localSheetId="11">#REF!</definedName>
    <definedName name="MetalWork_28" localSheetId="3">#REF!</definedName>
    <definedName name="MetalWork_28">#REF!</definedName>
    <definedName name="MF">NA()</definedName>
    <definedName name="MF_26" localSheetId="11">#REF!</definedName>
    <definedName name="MF_26" localSheetId="3">#REF!</definedName>
    <definedName name="MF_26">#REF!</definedName>
    <definedName name="MF_28" localSheetId="11">#REF!</definedName>
    <definedName name="MF_28" localSheetId="3">#REF!</definedName>
    <definedName name="MF_28">#REF!</definedName>
    <definedName name="mfto1" localSheetId="11">#REF!</definedName>
    <definedName name="mfto1" localSheetId="3">#REF!</definedName>
    <definedName name="mfto1">#REF!</definedName>
    <definedName name="mfto1_28" localSheetId="11">#REF!</definedName>
    <definedName name="mfto1_28" localSheetId="3">#REF!</definedName>
    <definedName name="mfto1_28">#REF!</definedName>
    <definedName name="mfto2" localSheetId="11">#REF!</definedName>
    <definedName name="mfto2" localSheetId="3">#REF!</definedName>
    <definedName name="mfto2">#REF!</definedName>
    <definedName name="mfto2_28" localSheetId="11">#REF!</definedName>
    <definedName name="mfto2_28" localSheetId="3">#REF!</definedName>
    <definedName name="mfto2_28">#REF!</definedName>
    <definedName name="mg" localSheetId="11">#REF!</definedName>
    <definedName name="mg" localSheetId="3">#REF!</definedName>
    <definedName name="mg">#REF!</definedName>
    <definedName name="MG_A">"$#REF!.$Q$262"</definedName>
    <definedName name="MG_A_26" localSheetId="11">#REF!</definedName>
    <definedName name="MG_A_26" localSheetId="3">#REF!</definedName>
    <definedName name="MG_A_26">#REF!</definedName>
    <definedName name="MG_A_28" localSheetId="11">#REF!</definedName>
    <definedName name="MG_A_28" localSheetId="3">#REF!</definedName>
    <definedName name="MG_A_28">#REF!</definedName>
    <definedName name="MG_A_3">"$#REF!.$Q$262"</definedName>
    <definedName name="mg1." localSheetId="11">#REF!</definedName>
    <definedName name="mg1." localSheetId="3">#REF!</definedName>
    <definedName name="mg1.">#REF!</definedName>
    <definedName name="mg1h" localSheetId="11">#REF!</definedName>
    <definedName name="mg1h" localSheetId="3">#REF!</definedName>
    <definedName name="mg1h">#REF!</definedName>
    <definedName name="mg1h_28" localSheetId="11">#REF!</definedName>
    <definedName name="mg1h_28" localSheetId="3">#REF!</definedName>
    <definedName name="mg1h_28">#REF!</definedName>
    <definedName name="mg1l2" localSheetId="11">#REF!</definedName>
    <definedName name="mg1l2" localSheetId="3">#REF!</definedName>
    <definedName name="mg1l2">#REF!</definedName>
    <definedName name="mg1l2_28" localSheetId="11">#REF!</definedName>
    <definedName name="mg1l2_28" localSheetId="3">#REF!</definedName>
    <definedName name="mg1l2_28">#REF!</definedName>
    <definedName name="mg1x" localSheetId="11">#REF!</definedName>
    <definedName name="mg1x" localSheetId="3">#REF!</definedName>
    <definedName name="mg1x">#REF!</definedName>
    <definedName name="mg1x_28" localSheetId="11">#REF!</definedName>
    <definedName name="mg1x_28" localSheetId="3">#REF!</definedName>
    <definedName name="mg1x_28">#REF!</definedName>
    <definedName name="mg2." localSheetId="11">#REF!</definedName>
    <definedName name="mg2." localSheetId="3">#REF!</definedName>
    <definedName name="mg2.">#REF!</definedName>
    <definedName name="mg2h" localSheetId="11">#REF!</definedName>
    <definedName name="mg2h" localSheetId="3">#REF!</definedName>
    <definedName name="mg2h">#REF!</definedName>
    <definedName name="mg2h_28" localSheetId="11">#REF!</definedName>
    <definedName name="mg2h_28" localSheetId="3">#REF!</definedName>
    <definedName name="mg2h_28">#REF!</definedName>
    <definedName name="mg2l2" localSheetId="11">#REF!</definedName>
    <definedName name="mg2l2" localSheetId="3">#REF!</definedName>
    <definedName name="mg2l2">#REF!</definedName>
    <definedName name="mg2l2_28" localSheetId="11">#REF!</definedName>
    <definedName name="mg2l2_28" localSheetId="3">#REF!</definedName>
    <definedName name="mg2l2_28">#REF!</definedName>
    <definedName name="mg2x" localSheetId="11">#REF!</definedName>
    <definedName name="mg2x" localSheetId="3">#REF!</definedName>
    <definedName name="mg2x">#REF!</definedName>
    <definedName name="mg2x_28" localSheetId="11">#REF!</definedName>
    <definedName name="mg2x_28" localSheetId="3">#REF!</definedName>
    <definedName name="mg2x_28">#REF!</definedName>
    <definedName name="mg3l8" localSheetId="11">#REF!</definedName>
    <definedName name="mg3l8" localSheetId="3">#REF!</definedName>
    <definedName name="mg3l8">#REF!</definedName>
    <definedName name="mg3l8_28" localSheetId="11">#REF!</definedName>
    <definedName name="mg3l8_28" localSheetId="3">#REF!</definedName>
    <definedName name="mg3l8_28">#REF!</definedName>
    <definedName name="mgh">NA()</definedName>
    <definedName name="mgh_26" localSheetId="11">#REF!</definedName>
    <definedName name="mgh_26" localSheetId="3">#REF!</definedName>
    <definedName name="mgh_26">#REF!</definedName>
    <definedName name="mgh_28" localSheetId="11">#REF!</definedName>
    <definedName name="mgh_28" localSheetId="3">#REF!</definedName>
    <definedName name="mgh_28">#REF!</definedName>
    <definedName name="mgl4_28" localSheetId="11">#REF!</definedName>
    <definedName name="mgl4_28" localSheetId="3">#REF!</definedName>
    <definedName name="mgl4_28">#REF!</definedName>
    <definedName name="mgl8_28" localSheetId="11">#REF!</definedName>
    <definedName name="mgl8_28" localSheetId="3">#REF!</definedName>
    <definedName name="mgl8_28">#REF!</definedName>
    <definedName name="mgn" localSheetId="11">#REF!</definedName>
    <definedName name="mgn" localSheetId="3">#REF!</definedName>
    <definedName name="mgn">#REF!</definedName>
    <definedName name="mgn_28" localSheetId="11">#REF!</definedName>
    <definedName name="mgn_28" localSheetId="3">#REF!</definedName>
    <definedName name="mgn_28">#REF!</definedName>
    <definedName name="mh" localSheetId="11">#REF!</definedName>
    <definedName name="mh" localSheetId="3">#REF!</definedName>
    <definedName name="mh">#REF!</definedName>
    <definedName name="mh_28" localSheetId="11">#REF!</definedName>
    <definedName name="mh_28" localSheetId="3">#REF!</definedName>
    <definedName name="mh_28">#REF!</definedName>
    <definedName name="mh2_28" localSheetId="11">#REF!</definedName>
    <definedName name="mh2_28" localSheetId="3">#REF!</definedName>
    <definedName name="mh2_28">#REF!</definedName>
    <definedName name="mh23_28" localSheetId="11">#REF!</definedName>
    <definedName name="mh23_28" localSheetId="3">#REF!</definedName>
    <definedName name="mh23_28">#REF!</definedName>
    <definedName name="mi" localSheetId="11">#REF!</definedName>
    <definedName name="mi" localSheetId="3">#REF!</definedName>
    <definedName name="mi">#REF!</definedName>
    <definedName name="mi_28" localSheetId="11">#REF!</definedName>
    <definedName name="mi_28" localSheetId="3">#REF!</definedName>
    <definedName name="mi_28">#REF!</definedName>
    <definedName name="MIH" localSheetId="11">#REF!</definedName>
    <definedName name="MIH" localSheetId="3">#REF!</definedName>
    <definedName name="MIH">#REF!</definedName>
    <definedName name="MIH_20" localSheetId="11">#REF!</definedName>
    <definedName name="MIH_20" localSheetId="3">#REF!</definedName>
    <definedName name="MIH_20">#REF!</definedName>
    <definedName name="MIH_28" localSheetId="11">#REF!</definedName>
    <definedName name="MIH_28" localSheetId="3">#REF!</definedName>
    <definedName name="MIH_28">#REF!</definedName>
    <definedName name="Minolta" localSheetId="11">#REF!</definedName>
    <definedName name="Minolta" localSheetId="3">#REF!</definedName>
    <definedName name="Minolta">#REF!</definedName>
    <definedName name="Minolta_20" localSheetId="11">#REF!</definedName>
    <definedName name="Minolta_20" localSheetId="3">#REF!</definedName>
    <definedName name="Minolta_20">#REF!</definedName>
    <definedName name="Minolta_28" localSheetId="11">#REF!</definedName>
    <definedName name="Minolta_28" localSheetId="3">#REF!</definedName>
    <definedName name="Minolta_28">#REF!</definedName>
    <definedName name="mis" localSheetId="11">#REF!</definedName>
    <definedName name="mis" localSheetId="3">#REF!</definedName>
    <definedName name="mis">#REF!</definedName>
    <definedName name="MiscellaneousWork" localSheetId="11">#REF!</definedName>
    <definedName name="MiscellaneousWork" localSheetId="3">#REF!</definedName>
    <definedName name="MiscellaneousWork">#REF!</definedName>
    <definedName name="MiscellaneousWork_28" localSheetId="11">#REF!</definedName>
    <definedName name="MiscellaneousWork_28" localSheetId="3">#REF!</definedName>
    <definedName name="MiscellaneousWork_28">#REF!</definedName>
    <definedName name="Mita" localSheetId="11">#REF!</definedName>
    <definedName name="Mita" localSheetId="3">#REF!</definedName>
    <definedName name="Mita">#REF!</definedName>
    <definedName name="Mita_20" localSheetId="11">#REF!</definedName>
    <definedName name="Mita_20" localSheetId="3">#REF!</definedName>
    <definedName name="Mita_20">#REF!</definedName>
    <definedName name="Mita_28" localSheetId="11">#REF!</definedName>
    <definedName name="Mita_28" localSheetId="3">#REF!</definedName>
    <definedName name="Mita_28">#REF!</definedName>
    <definedName name="mix6_20" localSheetId="11">#REF!</definedName>
    <definedName name="mix6_20" localSheetId="3">#REF!</definedName>
    <definedName name="mix6_20">#REF!</definedName>
    <definedName name="mix6_28" localSheetId="11">#REF!</definedName>
    <definedName name="mix6_28" localSheetId="3">#REF!</definedName>
    <definedName name="mix6_28">#REF!</definedName>
    <definedName name="mk" localSheetId="11">#REF!</definedName>
    <definedName name="mk" localSheetId="3">#REF!</definedName>
    <definedName name="mk">#REF!</definedName>
    <definedName name="mk_28" localSheetId="11">#REF!</definedName>
    <definedName name="mk_28" localSheetId="3">#REF!</definedName>
    <definedName name="mk_28">#REF!</definedName>
    <definedName name="mkD42_28" localSheetId="11">#REF!</definedName>
    <definedName name="mkD42_28" localSheetId="3">#REF!</definedName>
    <definedName name="mkD42_28">#REF!</definedName>
    <definedName name="MKH" localSheetId="11">#REF!</definedName>
    <definedName name="MKH" localSheetId="3">#REF!</definedName>
    <definedName name="MKH">#REF!</definedName>
    <definedName name="mkn17_28" localSheetId="11">#REF!</definedName>
    <definedName name="mkn17_28" localSheetId="3">#REF!</definedName>
    <definedName name="mkn17_28">#REF!</definedName>
    <definedName name="ML" localSheetId="11">#REF!</definedName>
    <definedName name="ML" localSheetId="3">#REF!</definedName>
    <definedName name="ML">#REF!</definedName>
    <definedName name="ml_" localSheetId="11">#REF!</definedName>
    <definedName name="ml_" localSheetId="3">#REF!</definedName>
    <definedName name="ml_">#REF!</definedName>
    <definedName name="ml__28" localSheetId="11">#REF!</definedName>
    <definedName name="ml__28" localSheetId="3">#REF!</definedName>
    <definedName name="ml__28">#REF!</definedName>
    <definedName name="ML_28" localSheetId="11">#REF!</definedName>
    <definedName name="ML_28" localSheetId="3">#REF!</definedName>
    <definedName name="ML_28">#REF!</definedName>
    <definedName name="mm" localSheetId="11">#REF!</definedName>
    <definedName name="mm" localSheetId="3">#REF!</definedName>
    <definedName name="mm">#REF!</definedName>
    <definedName name="mm_28" localSheetId="11">#REF!</definedName>
    <definedName name="mm_28" localSheetId="3">#REF!</definedName>
    <definedName name="mm_28">#REF!</definedName>
    <definedName name="mmid" localSheetId="11">#REF!</definedName>
    <definedName name="mmid" localSheetId="3">#REF!</definedName>
    <definedName name="mmid">#REF!</definedName>
    <definedName name="mmid_28" localSheetId="11">#REF!</definedName>
    <definedName name="mmid_28" localSheetId="3">#REF!</definedName>
    <definedName name="mmid_28">#REF!</definedName>
    <definedName name="mmm">NA()</definedName>
    <definedName name="mmm_26" localSheetId="11">#REF!</definedName>
    <definedName name="mmm_26" localSheetId="3">#REF!</definedName>
    <definedName name="mmm_26">#REF!</definedName>
    <definedName name="mmm_28" localSheetId="11">#REF!</definedName>
    <definedName name="mmm_28" localSheetId="3">#REF!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#REF!</definedName>
    <definedName name="MN_28" localSheetId="11">#REF!</definedName>
    <definedName name="MN_28" localSheetId="3">#REF!</definedName>
    <definedName name="MN_28">#REF!</definedName>
    <definedName name="MN_3">"$#REF!.$H$50:$H$129"</definedName>
    <definedName name="mnbmnb" localSheetId="11">#REF!</definedName>
    <definedName name="mnbmnb" localSheetId="3">#REF!</definedName>
    <definedName name="mnbmnb">#REF!</definedName>
    <definedName name="mnbmnb_1" localSheetId="11">#REF!</definedName>
    <definedName name="mnbmnb_1" localSheetId="3">#REF!</definedName>
    <definedName name="mnbmnb_1">#REF!</definedName>
    <definedName name="mnbmnb_2" localSheetId="11">#REF!</definedName>
    <definedName name="mnbmnb_2" localSheetId="3">#REF!</definedName>
    <definedName name="mnbmnb_2">#REF!</definedName>
    <definedName name="mnbmnb_20" localSheetId="11">#REF!</definedName>
    <definedName name="mnbmnb_20" localSheetId="3">#REF!</definedName>
    <definedName name="mnbmnb_20">#REF!</definedName>
    <definedName name="mnbmnb_25" localSheetId="11">#REF!</definedName>
    <definedName name="mnbmnb_25" localSheetId="3">#REF!</definedName>
    <definedName name="mnbmnb_25">#REF!</definedName>
    <definedName name="MNCN" localSheetId="11">#REF!</definedName>
    <definedName name="MNCN" localSheetId="3">#REF!</definedName>
    <definedName name="MNCN">#REF!</definedName>
    <definedName name="MNCN_28" localSheetId="11">#REF!</definedName>
    <definedName name="MNCN_28" localSheetId="3">#REF!</definedName>
    <definedName name="MNCN_28">#REF!</definedName>
    <definedName name="MNTHTH" localSheetId="11">#REF!</definedName>
    <definedName name="MNTHTH" localSheetId="3">#REF!</definedName>
    <definedName name="MNTHTH">#REF!</definedName>
    <definedName name="MNTN" localSheetId="11">#REF!</definedName>
    <definedName name="MNTN" localSheetId="3">#REF!</definedName>
    <definedName name="MNTN">#REF!</definedName>
    <definedName name="MNTT" localSheetId="11">#REF!</definedName>
    <definedName name="MNTT" localSheetId="3">#REF!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#REF!</definedName>
    <definedName name="Mo5_BinhDien" localSheetId="11">#REF!</definedName>
    <definedName name="Mo5_BinhDien" localSheetId="3">#REF!</definedName>
    <definedName name="Mo5_BinhDien">#REF!</definedName>
    <definedName name="MODIFY" localSheetId="11">#REF!</definedName>
    <definedName name="MODIFY" localSheetId="3">#REF!</definedName>
    <definedName name="MODIFY">#REF!</definedName>
    <definedName name="MODIFY_20" localSheetId="11">#REF!</definedName>
    <definedName name="MODIFY_20" localSheetId="3">#REF!</definedName>
    <definedName name="MODIFY_20">#REF!</definedName>
    <definedName name="MODIFY_28" localSheetId="11">#REF!</definedName>
    <definedName name="MODIFY_28" localSheetId="3">#REF!</definedName>
    <definedName name="MODIFY_28">#REF!</definedName>
    <definedName name="Mods" localSheetId="11">#REF!</definedName>
    <definedName name="Mods" localSheetId="3">#REF!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#REF!</definedName>
    <definedName name="MoM0_20" localSheetId="11">#REF!</definedName>
    <definedName name="MoM0_20" localSheetId="3">#REF!</definedName>
    <definedName name="MoM0_20">#REF!</definedName>
    <definedName name="MOMENT" localSheetId="11">#REF!</definedName>
    <definedName name="MOMENT" localSheetId="3">#REF!</definedName>
    <definedName name="MOMENT">#REF!</definedName>
    <definedName name="MOMENT_28" localSheetId="11">#REF!</definedName>
    <definedName name="MOMENT_28" localSheetId="3">#REF!</definedName>
    <definedName name="MOMENT_28">#REF!</definedName>
    <definedName name="mong" localSheetId="11">#REF!</definedName>
    <definedName name="mong" localSheetId="3">#REF!</definedName>
    <definedName name="mong">#REF!</definedName>
    <definedName name="Mong_M1" localSheetId="11">#REF!</definedName>
    <definedName name="Mong_M1" localSheetId="3">#REF!</definedName>
    <definedName name="Mong_M1">#REF!</definedName>
    <definedName name="Mong_M1_20" localSheetId="11">#REF!</definedName>
    <definedName name="Mong_M1_20" localSheetId="3">#REF!</definedName>
    <definedName name="Mong_M1_20">#REF!</definedName>
    <definedName name="Mong_M2" localSheetId="11">#REF!</definedName>
    <definedName name="Mong_M2" localSheetId="3">#REF!</definedName>
    <definedName name="Mong_M2">#REF!</definedName>
    <definedName name="Mong_M2_20" localSheetId="11">#REF!</definedName>
    <definedName name="Mong_M2_20" localSheetId="3">#REF!</definedName>
    <definedName name="Mong_M2_20">#REF!</definedName>
    <definedName name="mophanchi" localSheetId="11">#REF!</definedName>
    <definedName name="mophanchi" localSheetId="3">#REF!</definedName>
    <definedName name="mophanchi">#REF!</definedName>
    <definedName name="Morning_28">NA()</definedName>
    <definedName name="Morong" localSheetId="11">#REF!</definedName>
    <definedName name="Morong" localSheetId="3">#REF!</definedName>
    <definedName name="Morong">#REF!</definedName>
    <definedName name="Morong_20" localSheetId="11">#REF!</definedName>
    <definedName name="Morong_20" localSheetId="3">#REF!</definedName>
    <definedName name="Morong_20">#REF!</definedName>
    <definedName name="Morong_28" localSheetId="11">#REF!</definedName>
    <definedName name="Morong_28" localSheetId="3">#REF!</definedName>
    <definedName name="Morong_28">#REF!</definedName>
    <definedName name="Morong4054_85" localSheetId="11">#REF!</definedName>
    <definedName name="Morong4054_85" localSheetId="3">#REF!</definedName>
    <definedName name="Morong4054_85">#REF!</definedName>
    <definedName name="Morong4054_85_20" localSheetId="11">#REF!</definedName>
    <definedName name="Morong4054_85_20" localSheetId="3">#REF!</definedName>
    <definedName name="Morong4054_85_20">#REF!</definedName>
    <definedName name="Morong4054_85_28" localSheetId="11">#REF!</definedName>
    <definedName name="Morong4054_85_28" localSheetId="3">#REF!</definedName>
    <definedName name="Morong4054_85_28">#REF!</definedName>
    <definedName name="morong4054_98" localSheetId="11">#REF!</definedName>
    <definedName name="morong4054_98" localSheetId="3">#REF!</definedName>
    <definedName name="morong4054_98">#REF!</definedName>
    <definedName name="morong4054_98_20" localSheetId="11">#REF!</definedName>
    <definedName name="morong4054_98_20" localSheetId="3">#REF!</definedName>
    <definedName name="morong4054_98_20">#REF!</definedName>
    <definedName name="morong4054_98_28" localSheetId="11">#REF!</definedName>
    <definedName name="morong4054_98_28" localSheetId="3">#REF!</definedName>
    <definedName name="morong4054_98_28">#REF!</definedName>
    <definedName name="mot" localSheetId="11">#REF!</definedName>
    <definedName name="mot" localSheetId="3">#REF!</definedName>
    <definedName name="mot">#REF!</definedName>
    <definedName name="mot_28" localSheetId="11">#REF!</definedName>
    <definedName name="mot_28" localSheetId="3">#REF!</definedName>
    <definedName name="mot_28">#REF!</definedName>
    <definedName name="Moùng" localSheetId="11">#REF!</definedName>
    <definedName name="Moùng" localSheetId="3">#REF!</definedName>
    <definedName name="Moùng">#REF!</definedName>
    <definedName name="Moùng_20" localSheetId="11">#REF!</definedName>
    <definedName name="Moùng_20" localSheetId="3">#REF!</definedName>
    <definedName name="Moùng_20">#REF!</definedName>
    <definedName name="Moùng_28" localSheetId="11">#REF!</definedName>
    <definedName name="Moùng_28" localSheetId="3">#REF!</definedName>
    <definedName name="Moùng_28">#REF!</definedName>
    <definedName name="mp1x25">NA()</definedName>
    <definedName name="mp1x25_26" localSheetId="11">#REF!</definedName>
    <definedName name="mp1x25_26" localSheetId="3">#REF!</definedName>
    <definedName name="mp1x25_26">#REF!</definedName>
    <definedName name="mp1x25_28" localSheetId="11">#REF!</definedName>
    <definedName name="mp1x25_28" localSheetId="3">#REF!</definedName>
    <definedName name="mp1x25_28">#REF!</definedName>
    <definedName name="mp1x25_3">NA()</definedName>
    <definedName name="Mr" localSheetId="11">#REF!</definedName>
    <definedName name="Mr" localSheetId="3">#REF!</definedName>
    <definedName name="Mr">#REF!</definedName>
    <definedName name="Mr_28" localSheetId="11">#REF!</definedName>
    <definedName name="Mr_28" localSheetId="3">#REF!</definedName>
    <definedName name="Mr_28">#REF!</definedName>
    <definedName name="ms" localSheetId="11">#REF!</definedName>
    <definedName name="ms" localSheetId="3">#REF!</definedName>
    <definedName name="ms">#REF!</definedName>
    <definedName name="MSCT" localSheetId="11">#REF!</definedName>
    <definedName name="MSCT" localSheetId="3">#REF!</definedName>
    <definedName name="MSCT">#REF!</definedName>
    <definedName name="MSCT_20" localSheetId="11">#REF!</definedName>
    <definedName name="MSCT_20" localSheetId="3">#REF!</definedName>
    <definedName name="MSCT_20">#REF!</definedName>
    <definedName name="MSCT_28" localSheetId="11">#REF!</definedName>
    <definedName name="MSCT_28" localSheetId="3">#REF!</definedName>
    <definedName name="MSCT_28">#REF!</definedName>
    <definedName name="MST" localSheetId="11">#REF!</definedName>
    <definedName name="MST" localSheetId="3">#REF!</definedName>
    <definedName name="MST">#REF!</definedName>
    <definedName name="MST_20" localSheetId="11">#REF!</definedName>
    <definedName name="MST_20" localSheetId="3">#REF!</definedName>
    <definedName name="MST_20">#REF!</definedName>
    <definedName name="MST_28" localSheetId="11">#REF!</definedName>
    <definedName name="MST_28" localSheetId="3">#REF!</definedName>
    <definedName name="MST_28">#REF!</definedName>
    <definedName name="mt" localSheetId="11">#REF!</definedName>
    <definedName name="mt" localSheetId="3">#REF!</definedName>
    <definedName name="mt">#REF!</definedName>
    <definedName name="mt_1" localSheetId="11">#REF!</definedName>
    <definedName name="mt_1" localSheetId="3">#REF!</definedName>
    <definedName name="mt_1">#REF!</definedName>
    <definedName name="mt_2" localSheetId="11">#REF!</definedName>
    <definedName name="mt_2" localSheetId="3">#REF!</definedName>
    <definedName name="mt_2">#REF!</definedName>
    <definedName name="mt_20" localSheetId="11">#REF!</definedName>
    <definedName name="mt_20" localSheetId="3">#REF!</definedName>
    <definedName name="mt_20">#REF!</definedName>
    <definedName name="mt_25" localSheetId="11">#REF!</definedName>
    <definedName name="mt_25" localSheetId="3">#REF!</definedName>
    <definedName name="mt_25">#REF!</definedName>
    <definedName name="mt_28" localSheetId="11">#REF!</definedName>
    <definedName name="mt_28" localSheetId="3">#REF!</definedName>
    <definedName name="mt_28">#REF!</definedName>
    <definedName name="MTC" localSheetId="11">#REF!</definedName>
    <definedName name="MTC" localSheetId="3">#REF!</definedName>
    <definedName name="MTC">#REF!</definedName>
    <definedName name="MTC_28" localSheetId="11">#REF!</definedName>
    <definedName name="MTC_28" localSheetId="3">#REF!</definedName>
    <definedName name="MTC_28">#REF!</definedName>
    <definedName name="MTC1P">NA()</definedName>
    <definedName name="MTC1P_26" localSheetId="11">#REF!</definedName>
    <definedName name="MTC1P_26" localSheetId="3">#REF!</definedName>
    <definedName name="MTC1P_26">#REF!</definedName>
    <definedName name="MTC1P_28" localSheetId="11">#REF!</definedName>
    <definedName name="MTC1P_28" localSheetId="3">#REF!</definedName>
    <definedName name="MTC1P_28">#REF!</definedName>
    <definedName name="MTC1P_3">NA()</definedName>
    <definedName name="mtc3_20" localSheetId="11">#REF!</definedName>
    <definedName name="mtc3_20" localSheetId="3">#REF!</definedName>
    <definedName name="mtc3_20">#REF!</definedName>
    <definedName name="mtc3_28" localSheetId="11">#REF!</definedName>
    <definedName name="mtc3_28" localSheetId="3">#REF!</definedName>
    <definedName name="mtc3_28">#REF!</definedName>
    <definedName name="MTC3P">NA()</definedName>
    <definedName name="MTC3P_26" localSheetId="11">#REF!</definedName>
    <definedName name="MTC3P_26" localSheetId="3">#REF!</definedName>
    <definedName name="MTC3P_26">#REF!</definedName>
    <definedName name="MTC3P_28" localSheetId="11">#REF!</definedName>
    <definedName name="MTC3P_28" localSheetId="3">#REF!</definedName>
    <definedName name="MTC3P_28">#REF!</definedName>
    <definedName name="MTC3P_3">NA()</definedName>
    <definedName name="MTcat" localSheetId="11">#REF!</definedName>
    <definedName name="MTcat" localSheetId="3">#REF!</definedName>
    <definedName name="MTcat">#REF!</definedName>
    <definedName name="MTcat_28" localSheetId="11">#REF!</definedName>
    <definedName name="MTcat_28" localSheetId="3">#REF!</definedName>
    <definedName name="MTcat_28">#REF!</definedName>
    <definedName name="MTCata" localSheetId="11">#REF!</definedName>
    <definedName name="MTCata" localSheetId="3">#REF!</definedName>
    <definedName name="MTCata">#REF!</definedName>
    <definedName name="MTCata_28" localSheetId="11">#REF!</definedName>
    <definedName name="MTCata_28" localSheetId="3">#REF!</definedName>
    <definedName name="MTCata_28">#REF!</definedName>
    <definedName name="Mtccau" localSheetId="11">#REF!</definedName>
    <definedName name="Mtccau" localSheetId="3">#REF!</definedName>
    <definedName name="Mtccau">#REF!</definedName>
    <definedName name="MTCHC" localSheetId="11">#REF!</definedName>
    <definedName name="MTCHC" localSheetId="3">#REF!</definedName>
    <definedName name="MTCHC">#REF!</definedName>
    <definedName name="MTCHC_28" localSheetId="11">#REF!</definedName>
    <definedName name="MTCHC_28" localSheetId="3">#REF!</definedName>
    <definedName name="MTCHC_28">#REF!</definedName>
    <definedName name="MTCLD" localSheetId="11">#REF!</definedName>
    <definedName name="MTCLD" localSheetId="3">#REF!</definedName>
    <definedName name="MTCLD">#REF!</definedName>
    <definedName name="MTCLD_20" localSheetId="11">#REF!</definedName>
    <definedName name="MTCLD_20" localSheetId="3">#REF!</definedName>
    <definedName name="MTCLD_20">#REF!</definedName>
    <definedName name="MTCLD_28" localSheetId="11">#REF!</definedName>
    <definedName name="MTCLD_28" localSheetId="3">#REF!</definedName>
    <definedName name="MTCLD_28">#REF!</definedName>
    <definedName name="MTCMB">"$#REF!.$#REF!#REF!"</definedName>
    <definedName name="MTCMB_26" localSheetId="11">#REF!</definedName>
    <definedName name="MTCMB_26" localSheetId="3">#REF!</definedName>
    <definedName name="MTCMB_26">#REF!</definedName>
    <definedName name="MTCMB_28" localSheetId="11">#REF!</definedName>
    <definedName name="MTCMB_28" localSheetId="3">#REF!</definedName>
    <definedName name="MTCMB_28">#REF!</definedName>
    <definedName name="MTCMB_3">"$#REF!.$#REF!#REF!"</definedName>
    <definedName name="MTCNT" localSheetId="11">#REF!</definedName>
    <definedName name="MTCNT" localSheetId="3">#REF!</definedName>
    <definedName name="MTCNT">#REF!</definedName>
    <definedName name="MTCT" localSheetId="11">#REF!</definedName>
    <definedName name="MTCT" localSheetId="3">#REF!</definedName>
    <definedName name="MTCT">#REF!</definedName>
    <definedName name="MTCT_20" localSheetId="11">#REF!</definedName>
    <definedName name="MTCT_20" localSheetId="3">#REF!</definedName>
    <definedName name="MTCT_20">#REF!</definedName>
    <definedName name="MTCT_28" localSheetId="11">#REF!</definedName>
    <definedName name="MTCT_28" localSheetId="3">#REF!</definedName>
    <definedName name="MTCT_28">#REF!</definedName>
    <definedName name="MTMAC12">"$#REF!.$H$6"</definedName>
    <definedName name="MTMAC12_26" localSheetId="11">#REF!</definedName>
    <definedName name="MTMAC12_26" localSheetId="3">#REF!</definedName>
    <definedName name="MTMAC12_26">#REF!</definedName>
    <definedName name="MTMAC12_28" localSheetId="11">#REF!</definedName>
    <definedName name="MTMAC12_28" localSheetId="3">#REF!</definedName>
    <definedName name="MTMAC12_28">#REF!</definedName>
    <definedName name="MTMAC12_3">"$#REF!.$H$6"</definedName>
    <definedName name="MTN" localSheetId="11">#REF!</definedName>
    <definedName name="MTN" localSheetId="3">#REF!</definedName>
    <definedName name="MTN">#REF!</definedName>
    <definedName name="MTN_20" localSheetId="11">#REF!</definedName>
    <definedName name="MTN_20" localSheetId="3">#REF!</definedName>
    <definedName name="MTN_20">#REF!</definedName>
    <definedName name="MTN_28" localSheetId="11">#REF!</definedName>
    <definedName name="MTN_28" localSheetId="3">#REF!</definedName>
    <definedName name="MTN_28">#REF!</definedName>
    <definedName name="mtr">NA()</definedName>
    <definedName name="mtr_26" localSheetId="11">#REF!</definedName>
    <definedName name="mtr_26" localSheetId="3">#REF!</definedName>
    <definedName name="mtr_26">#REF!</definedName>
    <definedName name="mtr_28" localSheetId="11">#REF!</definedName>
    <definedName name="mtr_28" localSheetId="3">#REF!</definedName>
    <definedName name="mtr_28">#REF!</definedName>
    <definedName name="mtr_3">NA()</definedName>
    <definedName name="mtram">"$#REF!.$F$14"</definedName>
    <definedName name="mtram_26" localSheetId="11">#REF!</definedName>
    <definedName name="mtram_26" localSheetId="3">#REF!</definedName>
    <definedName name="mtram_26">#REF!</definedName>
    <definedName name="mtram_28" localSheetId="11">#REF!</definedName>
    <definedName name="mtram_28" localSheetId="3">#REF!</definedName>
    <definedName name="mtram_28">#REF!</definedName>
    <definedName name="mtram_3">"$#REF!.$F$14"</definedName>
    <definedName name="Mtran" localSheetId="11">#REF!</definedName>
    <definedName name="Mtran" localSheetId="3">#REF!</definedName>
    <definedName name="Mtran">#REF!</definedName>
    <definedName name="Mtran_28" localSheetId="11">#REF!</definedName>
    <definedName name="Mtran_28" localSheetId="3">#REF!</definedName>
    <definedName name="Mtran_28">#REF!</definedName>
    <definedName name="mttn" localSheetId="11">#REF!</definedName>
    <definedName name="mttn" localSheetId="3">#REF!</definedName>
    <definedName name="mttn">#REF!</definedName>
    <definedName name="mttn_28" localSheetId="11">#REF!</definedName>
    <definedName name="mttn_28" localSheetId="3">#REF!</definedName>
    <definedName name="mttn_28">#REF!</definedName>
    <definedName name="Mu" localSheetId="11">#REF!</definedName>
    <definedName name="Mu" localSheetId="3">#REF!</definedName>
    <definedName name="Mu">#REF!</definedName>
    <definedName name="Mu_" localSheetId="11">#REF!</definedName>
    <definedName name="Mu_" localSheetId="3">#REF!</definedName>
    <definedName name="Mu_">#REF!</definedName>
    <definedName name="Mu__20" localSheetId="11">#REF!</definedName>
    <definedName name="Mu__20" localSheetId="3">#REF!</definedName>
    <definedName name="Mu__20">#REF!</definedName>
    <definedName name="Mu__28" localSheetId="11">#REF!</definedName>
    <definedName name="Mu__28" localSheetId="3">#REF!</definedName>
    <definedName name="Mu__28">#REF!</definedName>
    <definedName name="Mu_20" localSheetId="11">#REF!</definedName>
    <definedName name="Mu_20" localSheetId="3">#REF!</definedName>
    <definedName name="Mu_20">#REF!</definedName>
    <definedName name="Mu_28" localSheetId="11">#REF!</definedName>
    <definedName name="Mu_28" localSheetId="3">#REF!</definedName>
    <definedName name="Mu_28">#REF!</definedName>
    <definedName name="MUA" localSheetId="11">#REF!</definedName>
    <definedName name="MUA" localSheetId="3">#REF!</definedName>
    <definedName name="MUA">#REF!</definedName>
    <definedName name="MUA_20" localSheetId="11">#REF!</definedName>
    <definedName name="MUA_20" localSheetId="3">#REF!</definedName>
    <definedName name="MUA_20">#REF!</definedName>
    <definedName name="MUA_28" localSheetId="11">#REF!</definedName>
    <definedName name="MUA_28" localSheetId="3">#REF!</definedName>
    <definedName name="MUA_28">#REF!</definedName>
    <definedName name="MV" localSheetId="11">#REF!</definedName>
    <definedName name="MV" localSheetId="3">#REF!</definedName>
    <definedName name="MV">#REF!</definedName>
    <definedName name="MV_28" localSheetId="11">#REF!</definedName>
    <definedName name="MV_28" localSheetId="3">#REF!</definedName>
    <definedName name="MV_28">#REF!</definedName>
    <definedName name="mvanchuyencatvang100" localSheetId="11">#REF!</definedName>
    <definedName name="mvanchuyencatvang100" localSheetId="3">#REF!</definedName>
    <definedName name="mvanchuyencatvang100">#REF!</definedName>
    <definedName name="mvanchuyencatvang300" localSheetId="11">#REF!</definedName>
    <definedName name="mvanchuyencatvang300" localSheetId="3">#REF!</definedName>
    <definedName name="mvanchuyencatvang300">#REF!</definedName>
    <definedName name="mvanchuyendadam100" localSheetId="11">#REF!</definedName>
    <definedName name="mvanchuyendadam100" localSheetId="3">#REF!</definedName>
    <definedName name="mvanchuyendadam100">#REF!</definedName>
    <definedName name="mvanchuyendadam300" localSheetId="11">#REF!</definedName>
    <definedName name="mvanchuyendadam300" localSheetId="3">#REF!</definedName>
    <definedName name="mvanchuyendadam300">#REF!</definedName>
    <definedName name="mvanchuyennuoc100" localSheetId="11">#REF!</definedName>
    <definedName name="mvanchuyennuoc100" localSheetId="3">#REF!</definedName>
    <definedName name="mvanchuyennuoc100">#REF!</definedName>
    <definedName name="mvanchuyennuoc300" localSheetId="11">#REF!</definedName>
    <definedName name="mvanchuyennuoc300" localSheetId="3">#REF!</definedName>
    <definedName name="mvanchuyennuoc300">#REF!</definedName>
    <definedName name="mvanchuyenximang100" localSheetId="11">#REF!</definedName>
    <definedName name="mvanchuyenximang100" localSheetId="3">#REF!</definedName>
    <definedName name="mvanchuyenximang100">#REF!</definedName>
    <definedName name="mvanchuyenximang300" localSheetId="11">#REF!</definedName>
    <definedName name="mvanchuyenximang300" localSheetId="3">#REF!</definedName>
    <definedName name="mvanchuyenximang300">#REF!</definedName>
    <definedName name="MVC" localSheetId="11">#REF!</definedName>
    <definedName name="MVC" localSheetId="3">#REF!</definedName>
    <definedName name="MVC">#REF!</definedName>
    <definedName name="MVL486_20" localSheetId="11">#REF!</definedName>
    <definedName name="MVL486_20" localSheetId="3">#REF!</definedName>
    <definedName name="MVL486_20">#REF!</definedName>
    <definedName name="mw_" localSheetId="11">#REF!</definedName>
    <definedName name="mw_" localSheetId="3">#REF!</definedName>
    <definedName name="mw_">#REF!</definedName>
    <definedName name="mw__28" localSheetId="11">#REF!</definedName>
    <definedName name="mw__28" localSheetId="3">#REF!</definedName>
    <definedName name="mw__28">#REF!</definedName>
    <definedName name="mw1_" localSheetId="11">#REF!</definedName>
    <definedName name="mw1_" localSheetId="3">#REF!</definedName>
    <definedName name="mw1_">#REF!</definedName>
    <definedName name="mw1__28" localSheetId="11">#REF!</definedName>
    <definedName name="mw1__28" localSheetId="3">#REF!</definedName>
    <definedName name="mw1__28">#REF!</definedName>
    <definedName name="mw2_28" localSheetId="11">#REF!</definedName>
    <definedName name="mw2_28" localSheetId="3">#REF!</definedName>
    <definedName name="mw2_28">#REF!</definedName>
    <definedName name="mx" localSheetId="11">#REF!</definedName>
    <definedName name="mx" localSheetId="3">#REF!</definedName>
    <definedName name="mx">#REF!</definedName>
    <definedName name="mx_28" localSheetId="11">#REF!</definedName>
    <definedName name="mx_28" localSheetId="3">#REF!</definedName>
    <definedName name="mx_28">#REF!</definedName>
    <definedName name="myle" localSheetId="11">#REF!</definedName>
    <definedName name="myle" localSheetId="3">#REF!</definedName>
    <definedName name="myle">#REF!</definedName>
    <definedName name="myle_28" localSheetId="11">#REF!</definedName>
    <definedName name="myle_28" localSheetId="3">#REF!</definedName>
    <definedName name="myle_28">#REF!</definedName>
    <definedName name="n">"$#REF!.$#REF!$#REF!:$#REF!$#REF!"</definedName>
    <definedName name="n.d1" localSheetId="11">#REF!</definedName>
    <definedName name="n.d1" localSheetId="3">#REF!</definedName>
    <definedName name="n.d1">#REF!</definedName>
    <definedName name="n.d2" localSheetId="11">#REF!</definedName>
    <definedName name="n.d2" localSheetId="3">#REF!</definedName>
    <definedName name="n.d2">#REF!</definedName>
    <definedName name="N.M14.1" localSheetId="11">#REF!</definedName>
    <definedName name="N.M14.1" localSheetId="3">#REF!</definedName>
    <definedName name="N.M14.1">#REF!</definedName>
    <definedName name="N.M14.1_28" localSheetId="11">#REF!</definedName>
    <definedName name="N.M14.1_28" localSheetId="3">#REF!</definedName>
    <definedName name="N.M14.1_28">#REF!</definedName>
    <definedName name="N.M14.2" localSheetId="11">#REF!</definedName>
    <definedName name="N.M14.2" localSheetId="3">#REF!</definedName>
    <definedName name="N.M14.2">#REF!</definedName>
    <definedName name="N.M14.2_28" localSheetId="11">#REF!</definedName>
    <definedName name="N.M14.2_28" localSheetId="3">#REF!</definedName>
    <definedName name="N.M14.2_28">#REF!</definedName>
    <definedName name="N.MTCat" localSheetId="11">#REF!</definedName>
    <definedName name="N.MTCat" localSheetId="3">#REF!</definedName>
    <definedName name="N.MTCat">#REF!</definedName>
    <definedName name="N.MTCat_28" localSheetId="11">#REF!</definedName>
    <definedName name="N.MTCat_28" localSheetId="3">#REF!</definedName>
    <definedName name="N.MTCat_28">#REF!</definedName>
    <definedName name="N.THAÙNG" localSheetId="11">#REF!</definedName>
    <definedName name="N.THAÙNG" localSheetId="3">#REF!</definedName>
    <definedName name="N.THAÙNG">#REF!</definedName>
    <definedName name="N.THAÙNG_20" localSheetId="11">#REF!</definedName>
    <definedName name="N.THAÙNG_20" localSheetId="3">#REF!</definedName>
    <definedName name="N.THAÙNG_20">#REF!</definedName>
    <definedName name="N.THAÙNG_28" localSheetId="11">#REF!</definedName>
    <definedName name="N.THAÙNG_28" localSheetId="3">#REF!</definedName>
    <definedName name="N.THAÙNG_28">#REF!</definedName>
    <definedName name="n_1" localSheetId="11">#REF!</definedName>
    <definedName name="n_1" localSheetId="3">#REF!</definedName>
    <definedName name="n_1">#REF!</definedName>
    <definedName name="n_1_20" localSheetId="11">#REF!</definedName>
    <definedName name="n_1_20" localSheetId="3">#REF!</definedName>
    <definedName name="n_1_20">#REF!</definedName>
    <definedName name="n_1_28" localSheetId="11">#REF!</definedName>
    <definedName name="n_1_28" localSheetId="3">#REF!</definedName>
    <definedName name="n_1_28">#REF!</definedName>
    <definedName name="n_2" localSheetId="11">#REF!</definedName>
    <definedName name="n_2" localSheetId="3">#REF!</definedName>
    <definedName name="n_2">#REF!</definedName>
    <definedName name="n_2_20" localSheetId="11">#REF!</definedName>
    <definedName name="n_2_20" localSheetId="3">#REF!</definedName>
    <definedName name="n_2_20">#REF!</definedName>
    <definedName name="n_2_28" localSheetId="11">#REF!</definedName>
    <definedName name="n_2_28" localSheetId="3">#REF!</definedName>
    <definedName name="n_2_28">#REF!</definedName>
    <definedName name="n_26" localSheetId="11">#REF!</definedName>
    <definedName name="n_26" localSheetId="3">#REF!</definedName>
    <definedName name="n_26">#REF!</definedName>
    <definedName name="n_28" localSheetId="11">#REF!</definedName>
    <definedName name="n_28" localSheetId="3">#REF!</definedName>
    <definedName name="n_28">#REF!</definedName>
    <definedName name="n_3">"$#REF!.$#REF!$#REF!:$#REF!$#REF!"</definedName>
    <definedName name="n_3_28" localSheetId="11">#REF!</definedName>
    <definedName name="n_3_28" localSheetId="3">#REF!</definedName>
    <definedName name="n_3_28">#REF!</definedName>
    <definedName name="N_Class1" localSheetId="11">#REF!</definedName>
    <definedName name="N_Class1" localSheetId="3">#REF!</definedName>
    <definedName name="N_Class1">#REF!</definedName>
    <definedName name="N_Class1_20" localSheetId="11">#REF!</definedName>
    <definedName name="N_Class1_20" localSheetId="3">#REF!</definedName>
    <definedName name="N_Class1_20">#REF!</definedName>
    <definedName name="N_Class1_28" localSheetId="11">#REF!</definedName>
    <definedName name="N_Class1_28" localSheetId="3">#REF!</definedName>
    <definedName name="N_Class1_28">#REF!</definedName>
    <definedName name="N_Class2" localSheetId="11">#REF!</definedName>
    <definedName name="N_Class2" localSheetId="3">#REF!</definedName>
    <definedName name="N_Class2">#REF!</definedName>
    <definedName name="N_Class2_20" localSheetId="11">#REF!</definedName>
    <definedName name="N_Class2_20" localSheetId="3">#REF!</definedName>
    <definedName name="N_Class2_20">#REF!</definedName>
    <definedName name="N_Class2_28" localSheetId="11">#REF!</definedName>
    <definedName name="N_Class2_28" localSheetId="3">#REF!</definedName>
    <definedName name="N_Class2_28">#REF!</definedName>
    <definedName name="N_Class3" localSheetId="11">#REF!</definedName>
    <definedName name="N_Class3" localSheetId="3">#REF!</definedName>
    <definedName name="N_Class3">#REF!</definedName>
    <definedName name="N_Class3_20" localSheetId="11">#REF!</definedName>
    <definedName name="N_Class3_20" localSheetId="3">#REF!</definedName>
    <definedName name="N_Class3_20">#REF!</definedName>
    <definedName name="N_Class3_28" localSheetId="11">#REF!</definedName>
    <definedName name="N_Class3_28" localSheetId="3">#REF!</definedName>
    <definedName name="N_Class3_28">#REF!</definedName>
    <definedName name="N_Class4" localSheetId="11">#REF!</definedName>
    <definedName name="N_Class4" localSheetId="3">#REF!</definedName>
    <definedName name="N_Class4">#REF!</definedName>
    <definedName name="N_Class4_20" localSheetId="11">#REF!</definedName>
    <definedName name="N_Class4_20" localSheetId="3">#REF!</definedName>
    <definedName name="N_Class4_20">#REF!</definedName>
    <definedName name="N_Class4_28" localSheetId="11">#REF!</definedName>
    <definedName name="N_Class4_28" localSheetId="3">#REF!</definedName>
    <definedName name="N_Class4_28">#REF!</definedName>
    <definedName name="N_Class5" localSheetId="11">#REF!</definedName>
    <definedName name="N_Class5" localSheetId="3">#REF!</definedName>
    <definedName name="N_Class5">#REF!</definedName>
    <definedName name="N_Class5_20" localSheetId="11">#REF!</definedName>
    <definedName name="N_Class5_20" localSheetId="3">#REF!</definedName>
    <definedName name="N_Class5_20">#REF!</definedName>
    <definedName name="N_Class5_28" localSheetId="11">#REF!</definedName>
    <definedName name="N_Class5_28" localSheetId="3">#REF!</definedName>
    <definedName name="N_Class5_28">#REF!</definedName>
    <definedName name="N_con" localSheetId="11">#REF!</definedName>
    <definedName name="N_con" localSheetId="3">#REF!</definedName>
    <definedName name="N_con">#REF!</definedName>
    <definedName name="N_con_20" localSheetId="11">#REF!</definedName>
    <definedName name="N_con_20" localSheetId="3">#REF!</definedName>
    <definedName name="N_con_20">#REF!</definedName>
    <definedName name="N_con_28" localSheetId="11">#REF!</definedName>
    <definedName name="N_con_28" localSheetId="3">#REF!</definedName>
    <definedName name="N_con_28">#REF!</definedName>
    <definedName name="N_lchae" localSheetId="11">#REF!</definedName>
    <definedName name="N_lchae" localSheetId="3">#REF!</definedName>
    <definedName name="N_lchae">#REF!</definedName>
    <definedName name="N_lchae_20" localSheetId="11">#REF!</definedName>
    <definedName name="N_lchae_20" localSheetId="3">#REF!</definedName>
    <definedName name="N_lchae_20">#REF!</definedName>
    <definedName name="N_lchae_28" localSheetId="11">#REF!</definedName>
    <definedName name="N_lchae_28" localSheetId="3">#REF!</definedName>
    <definedName name="N_lchae_28">#REF!</definedName>
    <definedName name="N_run" localSheetId="11">#REF!</definedName>
    <definedName name="N_run" localSheetId="3">#REF!</definedName>
    <definedName name="N_run">#REF!</definedName>
    <definedName name="N_run_20" localSheetId="11">#REF!</definedName>
    <definedName name="N_run_20" localSheetId="3">#REF!</definedName>
    <definedName name="N_run_20">#REF!</definedName>
    <definedName name="N_run_28" localSheetId="11">#REF!</definedName>
    <definedName name="N_run_28" localSheetId="3">#REF!</definedName>
    <definedName name="N_run_28">#REF!</definedName>
    <definedName name="N_sed" localSheetId="11">#REF!</definedName>
    <definedName name="N_sed" localSheetId="3">#REF!</definedName>
    <definedName name="N_sed">#REF!</definedName>
    <definedName name="N_sed_20" localSheetId="11">#REF!</definedName>
    <definedName name="N_sed_20" localSheetId="3">#REF!</definedName>
    <definedName name="N_sed_20">#REF!</definedName>
    <definedName name="N_sed_28" localSheetId="11">#REF!</definedName>
    <definedName name="N_sed_28" localSheetId="3">#REF!</definedName>
    <definedName name="N_sed_28">#REF!</definedName>
    <definedName name="N_volae" localSheetId="11">#REF!</definedName>
    <definedName name="N_volae" localSheetId="3">#REF!</definedName>
    <definedName name="N_volae">#REF!</definedName>
    <definedName name="N_volae_20" localSheetId="11">#REF!</definedName>
    <definedName name="N_volae_20" localSheetId="3">#REF!</definedName>
    <definedName name="N_volae_20">#REF!</definedName>
    <definedName name="N_volae_28" localSheetId="11">#REF!</definedName>
    <definedName name="N_volae_28" localSheetId="3">#REF!</definedName>
    <definedName name="N_volae_28">#REF!</definedName>
    <definedName name="n_vÞ" localSheetId="11">#REF!</definedName>
    <definedName name="n_vÞ" localSheetId="3">#REF!</definedName>
    <definedName name="n_vÞ">#REF!</definedName>
    <definedName name="n_vÞ_20" localSheetId="11">#REF!</definedName>
    <definedName name="n_vÞ_20" localSheetId="3">#REF!</definedName>
    <definedName name="n_vÞ_20">#REF!</definedName>
    <definedName name="n_vÞ_28" localSheetId="11">#REF!</definedName>
    <definedName name="n_vÞ_28" localSheetId="3">#REF!</definedName>
    <definedName name="n_vÞ_28">#REF!</definedName>
    <definedName name="n1_" localSheetId="11">#REF!</definedName>
    <definedName name="n1_" localSheetId="3">#REF!</definedName>
    <definedName name="n1_">#REF!</definedName>
    <definedName name="n1__20" localSheetId="11">#REF!</definedName>
    <definedName name="n1__20" localSheetId="3">#REF!</definedName>
    <definedName name="n1__20">#REF!</definedName>
    <definedName name="n1__28" localSheetId="11">#REF!</definedName>
    <definedName name="n1__28" localSheetId="3">#REF!</definedName>
    <definedName name="n1__28">#REF!</definedName>
    <definedName name="N11_" localSheetId="11">#REF!</definedName>
    <definedName name="N11_" localSheetId="3">#REF!</definedName>
    <definedName name="N11_">#REF!</definedName>
    <definedName name="N1IN" localSheetId="11">#REF!</definedName>
    <definedName name="N1IN" localSheetId="3">#REF!</definedName>
    <definedName name="N1IN">#REF!</definedName>
    <definedName name="N1IN_28" localSheetId="11">#REF!</definedName>
    <definedName name="N1IN_28" localSheetId="3">#REF!</definedName>
    <definedName name="N1IN_28">#REF!</definedName>
    <definedName name="n1pig">"$#REF!.$#REF!$#REF!"</definedName>
    <definedName name="n1pig_26" localSheetId="11">#REF!</definedName>
    <definedName name="n1pig_26" localSheetId="3">#REF!</definedName>
    <definedName name="n1pig_26">#REF!</definedName>
    <definedName name="n1pig_28" localSheetId="11">#REF!</definedName>
    <definedName name="n1pig_28" localSheetId="3">#REF!</definedName>
    <definedName name="n1pig_28">#REF!</definedName>
    <definedName name="n1pig_3">"$#REF!.$#REF!$#REF!"</definedName>
    <definedName name="n1pignc">NA()</definedName>
    <definedName name="n1pignc_26" localSheetId="11">#REF!</definedName>
    <definedName name="n1pignc_26" localSheetId="3">#REF!</definedName>
    <definedName name="n1pignc_26">#REF!</definedName>
    <definedName name="n1pignc_28" localSheetId="11">#REF!</definedName>
    <definedName name="n1pignc_28" localSheetId="3">#REF!</definedName>
    <definedName name="n1pignc_28">#REF!</definedName>
    <definedName name="n1pignc_3">NA()</definedName>
    <definedName name="N1pIGvc" localSheetId="11">#REF!</definedName>
    <definedName name="N1pIGvc" localSheetId="3">#REF!</definedName>
    <definedName name="N1pIGvc">#REF!</definedName>
    <definedName name="N1pIGvc_20" localSheetId="11">#REF!</definedName>
    <definedName name="N1pIGvc_20" localSheetId="3">#REF!</definedName>
    <definedName name="N1pIGvc_20">#REF!</definedName>
    <definedName name="N1pIGvc_28" localSheetId="11">#REF!</definedName>
    <definedName name="N1pIGvc_28" localSheetId="3">#REF!</definedName>
    <definedName name="N1pIGvc_28">#REF!</definedName>
    <definedName name="n1pigvl">NA()</definedName>
    <definedName name="n1pigvl_26" localSheetId="11">#REF!</definedName>
    <definedName name="n1pigvl_26" localSheetId="3">#REF!</definedName>
    <definedName name="n1pigvl_26">#REF!</definedName>
    <definedName name="n1pigvl_28" localSheetId="11">#REF!</definedName>
    <definedName name="n1pigvl_28" localSheetId="3">#REF!</definedName>
    <definedName name="n1pigvl_28">#REF!</definedName>
    <definedName name="n1pigvl_3">NA()</definedName>
    <definedName name="n1pind">"$#REF!.$#REF!$#REF!"</definedName>
    <definedName name="n1pind_26" localSheetId="11">#REF!</definedName>
    <definedName name="n1pind_26" localSheetId="3">#REF!</definedName>
    <definedName name="n1pind_26">#REF!</definedName>
    <definedName name="n1pind_28" localSheetId="11">#REF!</definedName>
    <definedName name="n1pind_28" localSheetId="3">#REF!</definedName>
    <definedName name="n1pind_28">#REF!</definedName>
    <definedName name="n1pind_3">"$#REF!.$#REF!$#REF!"</definedName>
    <definedName name="n1pindnc">NA()</definedName>
    <definedName name="n1pindnc_26" localSheetId="11">#REF!</definedName>
    <definedName name="n1pindnc_26" localSheetId="3">#REF!</definedName>
    <definedName name="n1pindnc_26">#REF!</definedName>
    <definedName name="n1pindnc_28" localSheetId="11">#REF!</definedName>
    <definedName name="n1pindnc_28" localSheetId="3">#REF!</definedName>
    <definedName name="n1pindnc_28">#REF!</definedName>
    <definedName name="n1pindnc_3">NA()</definedName>
    <definedName name="N1pINDvc" localSheetId="11">#REF!</definedName>
    <definedName name="N1pINDvc" localSheetId="3">#REF!</definedName>
    <definedName name="N1pINDvc">#REF!</definedName>
    <definedName name="N1pINDvc_20" localSheetId="11">#REF!</definedName>
    <definedName name="N1pINDvc_20" localSheetId="3">#REF!</definedName>
    <definedName name="N1pINDvc_20">#REF!</definedName>
    <definedName name="N1pINDvc_28" localSheetId="11">#REF!</definedName>
    <definedName name="N1pINDvc_28" localSheetId="3">#REF!</definedName>
    <definedName name="N1pINDvc_28">#REF!</definedName>
    <definedName name="n1pindvl">NA()</definedName>
    <definedName name="n1pindvl_26" localSheetId="11">#REF!</definedName>
    <definedName name="n1pindvl_26" localSheetId="3">#REF!</definedName>
    <definedName name="n1pindvl_26">#REF!</definedName>
    <definedName name="n1pindvl_28" localSheetId="11">#REF!</definedName>
    <definedName name="n1pindvl_28" localSheetId="3">#REF!</definedName>
    <definedName name="n1pindvl_28">#REF!</definedName>
    <definedName name="n1pindvl_3">NA()</definedName>
    <definedName name="n1ping">"$#REF!.$#REF!$#REF!"</definedName>
    <definedName name="n1ping_26" localSheetId="11">#REF!</definedName>
    <definedName name="n1ping_26" localSheetId="3">#REF!</definedName>
    <definedName name="n1ping_26">#REF!</definedName>
    <definedName name="n1ping_28" localSheetId="11">#REF!</definedName>
    <definedName name="n1ping_28" localSheetId="3">#REF!</definedName>
    <definedName name="n1ping_28">#REF!</definedName>
    <definedName name="n1ping_3">"$#REF!.$#REF!$#REF!"</definedName>
    <definedName name="n1pingnc">NA()</definedName>
    <definedName name="n1pingnc_26" localSheetId="11">#REF!</definedName>
    <definedName name="n1pingnc_26" localSheetId="3">#REF!</definedName>
    <definedName name="n1pingnc_26">#REF!</definedName>
    <definedName name="n1pingnc_28" localSheetId="11">#REF!</definedName>
    <definedName name="n1pingnc_28" localSheetId="3">#REF!</definedName>
    <definedName name="n1pingnc_28">#REF!</definedName>
    <definedName name="n1pingnc_3">NA()</definedName>
    <definedName name="N1pINGvc" localSheetId="11">#REF!</definedName>
    <definedName name="N1pINGvc" localSheetId="3">#REF!</definedName>
    <definedName name="N1pINGvc">#REF!</definedName>
    <definedName name="N1pINGvc_20" localSheetId="11">#REF!</definedName>
    <definedName name="N1pINGvc_20" localSheetId="3">#REF!</definedName>
    <definedName name="N1pINGvc_20">#REF!</definedName>
    <definedName name="N1pINGvc_28" localSheetId="11">#REF!</definedName>
    <definedName name="N1pINGvc_28" localSheetId="3">#REF!</definedName>
    <definedName name="N1pINGvc_28">#REF!</definedName>
    <definedName name="n1pingvl">NA()</definedName>
    <definedName name="n1pingvl_26" localSheetId="11">#REF!</definedName>
    <definedName name="n1pingvl_26" localSheetId="3">#REF!</definedName>
    <definedName name="n1pingvl_26">#REF!</definedName>
    <definedName name="n1pingvl_28" localSheetId="11">#REF!</definedName>
    <definedName name="n1pingvl_28" localSheetId="3">#REF!</definedName>
    <definedName name="n1pingvl_28">#REF!</definedName>
    <definedName name="n1pingvl_3">NA()</definedName>
    <definedName name="n1pint">"$#REF!.$#REF!$#REF!"</definedName>
    <definedName name="n1pint_26" localSheetId="11">#REF!</definedName>
    <definedName name="n1pint_26" localSheetId="3">#REF!</definedName>
    <definedName name="n1pint_26">#REF!</definedName>
    <definedName name="n1pint_28" localSheetId="11">#REF!</definedName>
    <definedName name="n1pint_28" localSheetId="3">#REF!</definedName>
    <definedName name="n1pint_28">#REF!</definedName>
    <definedName name="n1pint_3">"$#REF!.$#REF!$#REF!"</definedName>
    <definedName name="n1pintnc">NA()</definedName>
    <definedName name="n1pintnc_26" localSheetId="11">#REF!</definedName>
    <definedName name="n1pintnc_26" localSheetId="3">#REF!</definedName>
    <definedName name="n1pintnc_26">#REF!</definedName>
    <definedName name="n1pintnc_28" localSheetId="11">#REF!</definedName>
    <definedName name="n1pintnc_28" localSheetId="3">#REF!</definedName>
    <definedName name="n1pintnc_28">#REF!</definedName>
    <definedName name="n1pintnc_3">NA()</definedName>
    <definedName name="N1pINTvc" localSheetId="11">#REF!</definedName>
    <definedName name="N1pINTvc" localSheetId="3">#REF!</definedName>
    <definedName name="N1pINTvc">#REF!</definedName>
    <definedName name="n1pintvl">NA()</definedName>
    <definedName name="n1pintvl_26" localSheetId="11">#REF!</definedName>
    <definedName name="n1pintvl_26" localSheetId="3">#REF!</definedName>
    <definedName name="n1pintvl_26">#REF!</definedName>
    <definedName name="n1pintvl_28" localSheetId="11">#REF!</definedName>
    <definedName name="n1pintvl_28" localSheetId="3">#REF!</definedName>
    <definedName name="n1pintvl_28">#REF!</definedName>
    <definedName name="n1pintvl_3">NA()</definedName>
    <definedName name="N1pNLnc" localSheetId="11">#REF!</definedName>
    <definedName name="N1pNLnc" localSheetId="3">#REF!</definedName>
    <definedName name="N1pNLnc">#REF!</definedName>
    <definedName name="N1pNLvc" localSheetId="11">#REF!</definedName>
    <definedName name="N1pNLvc" localSheetId="3">#REF!</definedName>
    <definedName name="N1pNLvc">#REF!</definedName>
    <definedName name="N1pNLvl" localSheetId="11">#REF!</definedName>
    <definedName name="N1pNLvl" localSheetId="3">#REF!</definedName>
    <definedName name="N1pNLvl">#REF!</definedName>
    <definedName name="n2_" localSheetId="11">#REF!</definedName>
    <definedName name="n2_" localSheetId="3">#REF!</definedName>
    <definedName name="n2_">#REF!</definedName>
    <definedName name="n2__20" localSheetId="11">#REF!</definedName>
    <definedName name="n2__20" localSheetId="3">#REF!</definedName>
    <definedName name="n2__20">#REF!</definedName>
    <definedName name="n2__28" localSheetId="11">#REF!</definedName>
    <definedName name="n2__28" localSheetId="3">#REF!</definedName>
    <definedName name="n2__28">#REF!</definedName>
    <definedName name="n24nc">NA()</definedName>
    <definedName name="n24nc_26" localSheetId="11">#REF!</definedName>
    <definedName name="n24nc_26" localSheetId="3">#REF!</definedName>
    <definedName name="n24nc_26">#REF!</definedName>
    <definedName name="n24nc_28" localSheetId="11">#REF!</definedName>
    <definedName name="n24nc_28" localSheetId="3">#REF!</definedName>
    <definedName name="n24nc_28">#REF!</definedName>
    <definedName name="n24nc_3">NA()</definedName>
    <definedName name="n24vl">NA()</definedName>
    <definedName name="n24vl_26" localSheetId="11">#REF!</definedName>
    <definedName name="n24vl_26" localSheetId="3">#REF!</definedName>
    <definedName name="n24vl_26">#REF!</definedName>
    <definedName name="n24vl_28" localSheetId="11">#REF!</definedName>
    <definedName name="n24vl_28" localSheetId="3">#REF!</definedName>
    <definedName name="n24vl_28">#REF!</definedName>
    <definedName name="n24vl_3">NA()</definedName>
    <definedName name="n2mignc">NA()</definedName>
    <definedName name="n2mignc_26" localSheetId="11">#REF!</definedName>
    <definedName name="n2mignc_26" localSheetId="3">#REF!</definedName>
    <definedName name="n2mignc_26">#REF!</definedName>
    <definedName name="n2mignc_28" localSheetId="11">#REF!</definedName>
    <definedName name="n2mignc_28" localSheetId="3">#REF!</definedName>
    <definedName name="n2mignc_28">#REF!</definedName>
    <definedName name="n2mignc_3">NA()</definedName>
    <definedName name="n2migvl">NA()</definedName>
    <definedName name="n2migvl_26" localSheetId="11">#REF!</definedName>
    <definedName name="n2migvl_26" localSheetId="3">#REF!</definedName>
    <definedName name="n2migvl_26">#REF!</definedName>
    <definedName name="n2migvl_28" localSheetId="11">#REF!</definedName>
    <definedName name="n2migvl_28" localSheetId="3">#REF!</definedName>
    <definedName name="n2migvl_28">#REF!</definedName>
    <definedName name="n2migvl_3">NA()</definedName>
    <definedName name="n2min1nc">NA()</definedName>
    <definedName name="n2min1nc_26" localSheetId="11">#REF!</definedName>
    <definedName name="n2min1nc_26" localSheetId="3">#REF!</definedName>
    <definedName name="n2min1nc_26">#REF!</definedName>
    <definedName name="n2min1nc_28" localSheetId="11">#REF!</definedName>
    <definedName name="n2min1nc_28" localSheetId="3">#REF!</definedName>
    <definedName name="n2min1nc_28">#REF!</definedName>
    <definedName name="n2min1nc_3">NA()</definedName>
    <definedName name="n2min1vl">NA()</definedName>
    <definedName name="n2min1vl_26" localSheetId="11">#REF!</definedName>
    <definedName name="n2min1vl_26" localSheetId="3">#REF!</definedName>
    <definedName name="n2min1vl_26">#REF!</definedName>
    <definedName name="n2min1vl_28" localSheetId="11">#REF!</definedName>
    <definedName name="n2min1vl_28" localSheetId="3">#REF!</definedName>
    <definedName name="n2min1vl_28">#REF!</definedName>
    <definedName name="n2min1vl_3">NA()</definedName>
    <definedName name="n3_" localSheetId="11">#REF!</definedName>
    <definedName name="n3_" localSheetId="3">#REF!</definedName>
    <definedName name="n3_">#REF!</definedName>
    <definedName name="n3__20" localSheetId="11">#REF!</definedName>
    <definedName name="n3__20" localSheetId="3">#REF!</definedName>
    <definedName name="n3__20">#REF!</definedName>
    <definedName name="n3__28" localSheetId="11">#REF!</definedName>
    <definedName name="n3__28" localSheetId="3">#REF!</definedName>
    <definedName name="n3__28">#REF!</definedName>
    <definedName name="n4_" localSheetId="11">#REF!</definedName>
    <definedName name="n4_" localSheetId="3">#REF!</definedName>
    <definedName name="n4_">#REF!</definedName>
    <definedName name="n4__20" localSheetId="11">#REF!</definedName>
    <definedName name="n4__20" localSheetId="3">#REF!</definedName>
    <definedName name="n4__20">#REF!</definedName>
    <definedName name="n4__28" localSheetId="11">#REF!</definedName>
    <definedName name="n4__28" localSheetId="3">#REF!</definedName>
    <definedName name="n4__28">#REF!</definedName>
    <definedName name="NA" localSheetId="11">#REF!</definedName>
    <definedName name="NA" localSheetId="3">#REF!</definedName>
    <definedName name="NA">#REF!</definedName>
    <definedName name="NA_20" localSheetId="11">#REF!</definedName>
    <definedName name="NA_20" localSheetId="3">#REF!</definedName>
    <definedName name="NA_20">#REF!</definedName>
    <definedName name="NA_28" localSheetId="11">#REF!</definedName>
    <definedName name="NA_28" localSheetId="3">#REF!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#REF!</definedName>
    <definedName name="Name" localSheetId="11">#REF!</definedName>
    <definedName name="Name" localSheetId="3">#REF!</definedName>
    <definedName name="Name">#REF!</definedName>
    <definedName name="Name_20" localSheetId="11">#REF!</definedName>
    <definedName name="Name_20" localSheetId="3">#REF!</definedName>
    <definedName name="Name_20">#REF!</definedName>
    <definedName name="Name_28" localSheetId="11">#REF!</definedName>
    <definedName name="Name_28" localSheetId="3">#REF!</definedName>
    <definedName name="Name_28">#REF!</definedName>
    <definedName name="Nan_khoi_cong" localSheetId="11">#REF!</definedName>
    <definedName name="Nan_khoi_cong" localSheetId="3">#REF!</definedName>
    <definedName name="Nan_khoi_cong">#REF!</definedName>
    <definedName name="naunhua" localSheetId="11">#REF!</definedName>
    <definedName name="naunhua" localSheetId="3">#REF!</definedName>
    <definedName name="naunhua">#REF!</definedName>
    <definedName name="naunhua_20" localSheetId="11">#REF!</definedName>
    <definedName name="naunhua_20" localSheetId="3">#REF!</definedName>
    <definedName name="naunhua_20">#REF!</definedName>
    <definedName name="naunhua_28" localSheetId="11">#REF!</definedName>
    <definedName name="naunhua_28" localSheetId="3">#REF!</definedName>
    <definedName name="naunhua_28">#REF!</definedName>
    <definedName name="nbmvbn" localSheetId="11">#REF!</definedName>
    <definedName name="nbmvbn" localSheetId="3">#REF!</definedName>
    <definedName name="nbmvbn">#REF!</definedName>
    <definedName name="nbmvbn_1" localSheetId="11">#REF!</definedName>
    <definedName name="nbmvbn_1" localSheetId="3">#REF!</definedName>
    <definedName name="nbmvbn_1">#REF!</definedName>
    <definedName name="nbmvbn_2" localSheetId="11">#REF!</definedName>
    <definedName name="nbmvbn_2" localSheetId="3">#REF!</definedName>
    <definedName name="nbmvbn_2">#REF!</definedName>
    <definedName name="nbmvbn_20" localSheetId="11">#REF!</definedName>
    <definedName name="nbmvbn_20" localSheetId="3">#REF!</definedName>
    <definedName name="nbmvbn_20">#REF!</definedName>
    <definedName name="nbmvbn_25" localSheetId="11">#REF!</definedName>
    <definedName name="nbmvbn_25" localSheetId="3">#REF!</definedName>
    <definedName name="nbmvbn_25">#REF!</definedName>
    <definedName name="nbvcfg" localSheetId="11">#REF!</definedName>
    <definedName name="nbvcfg" localSheetId="3">#REF!</definedName>
    <definedName name="nbvcfg">#REF!</definedName>
    <definedName name="nbvcfg_1" localSheetId="11">#REF!</definedName>
    <definedName name="nbvcfg_1" localSheetId="3">#REF!</definedName>
    <definedName name="nbvcfg_1">#REF!</definedName>
    <definedName name="nbvcfg_2" localSheetId="11">#REF!</definedName>
    <definedName name="nbvcfg_2" localSheetId="3">#REF!</definedName>
    <definedName name="nbvcfg_2">#REF!</definedName>
    <definedName name="nbvcfg_20" localSheetId="11">#REF!</definedName>
    <definedName name="nbvcfg_20" localSheetId="3">#REF!</definedName>
    <definedName name="nbvcfg_20">#REF!</definedName>
    <definedName name="nbvcfg_25" localSheetId="11">#REF!</definedName>
    <definedName name="nbvcfg_25" localSheetId="3">#REF!</definedName>
    <definedName name="nbvcfg_25">#REF!</definedName>
    <definedName name="nc">"$#REF!.$#REF!$#REF!"</definedName>
    <definedName name="nc.4" localSheetId="11">#REF!</definedName>
    <definedName name="nc.4" localSheetId="3">#REF!</definedName>
    <definedName name="nc.4">#REF!</definedName>
    <definedName name="NC.DMC" localSheetId="11">#REF!</definedName>
    <definedName name="NC.DMC" localSheetId="3">#REF!</definedName>
    <definedName name="NC.DMC">#REF!</definedName>
    <definedName name="NC.DMC_28" localSheetId="11">#REF!</definedName>
    <definedName name="NC.DMC_28" localSheetId="3">#REF!</definedName>
    <definedName name="NC.DMC_28">#REF!</definedName>
    <definedName name="NC.GTTMC" localSheetId="11">#REF!</definedName>
    <definedName name="NC.GTTMC" localSheetId="3">#REF!</definedName>
    <definedName name="NC.GTTMC">#REF!</definedName>
    <definedName name="NC.GTTMC_28" localSheetId="11">#REF!</definedName>
    <definedName name="NC.GTTMC_28" localSheetId="3">#REF!</definedName>
    <definedName name="NC.GTTMC_28">#REF!</definedName>
    <definedName name="NC.M10.1" localSheetId="11">#REF!</definedName>
    <definedName name="NC.M10.1" localSheetId="3">#REF!</definedName>
    <definedName name="NC.M10.1">#REF!</definedName>
    <definedName name="NC.M10.1_28" localSheetId="11">#REF!</definedName>
    <definedName name="NC.M10.1_28" localSheetId="3">#REF!</definedName>
    <definedName name="NC.M10.1_28">#REF!</definedName>
    <definedName name="NC.M10.2" localSheetId="11">#REF!</definedName>
    <definedName name="NC.M10.2" localSheetId="3">#REF!</definedName>
    <definedName name="NC.M10.2">#REF!</definedName>
    <definedName name="NC.M10.2_28" localSheetId="11">#REF!</definedName>
    <definedName name="NC.M10.2_28" localSheetId="3">#REF!</definedName>
    <definedName name="NC.M10.2_28">#REF!</definedName>
    <definedName name="NC.M14.1" localSheetId="11">#REF!</definedName>
    <definedName name="NC.M14.1" localSheetId="3">#REF!</definedName>
    <definedName name="NC.M14.1">#REF!</definedName>
    <definedName name="NC.M14.1_28" localSheetId="11">#REF!</definedName>
    <definedName name="NC.M14.1_28" localSheetId="3">#REF!</definedName>
    <definedName name="NC.M14.1_28">#REF!</definedName>
    <definedName name="NC.M14.2" localSheetId="11">#REF!</definedName>
    <definedName name="NC.M14.2" localSheetId="3">#REF!</definedName>
    <definedName name="NC.M14.2">#REF!</definedName>
    <definedName name="NC.M14.2_28" localSheetId="11">#REF!</definedName>
    <definedName name="NC.M14.2_28" localSheetId="3">#REF!</definedName>
    <definedName name="NC.M14.2_28">#REF!</definedName>
    <definedName name="NC.MDT" localSheetId="11">#REF!</definedName>
    <definedName name="NC.MDT" localSheetId="3">#REF!</definedName>
    <definedName name="NC.MDT">#REF!</definedName>
    <definedName name="NC.MDT_28" localSheetId="11">#REF!</definedName>
    <definedName name="NC.MDT_28" localSheetId="3">#REF!</definedName>
    <definedName name="NC.MDT_28">#REF!</definedName>
    <definedName name="NC.MTCat" localSheetId="11">#REF!</definedName>
    <definedName name="NC.MTCat" localSheetId="3">#REF!</definedName>
    <definedName name="NC.MTCat">#REF!</definedName>
    <definedName name="NC.MTCat_28" localSheetId="11">#REF!</definedName>
    <definedName name="NC.MTCat_28" localSheetId="3">#REF!</definedName>
    <definedName name="NC.MTCat_28">#REF!</definedName>
    <definedName name="NC.T1C.CDFD" localSheetId="11">#REF!</definedName>
    <definedName name="NC.T1C.CDFD" localSheetId="3">#REF!</definedName>
    <definedName name="NC.T1C.CDFD">#REF!</definedName>
    <definedName name="NC.T1C.CDFD_28" localSheetId="11">#REF!</definedName>
    <definedName name="NC.T1C.CDFD_28" localSheetId="3">#REF!</definedName>
    <definedName name="NC.T1C.CDFD_28">#REF!</definedName>
    <definedName name="NC.T1C.M14" localSheetId="11">#REF!</definedName>
    <definedName name="NC.T1C.M14" localSheetId="3">#REF!</definedName>
    <definedName name="NC.T1C.M14">#REF!</definedName>
    <definedName name="NC.T1C.M14_28" localSheetId="11">#REF!</definedName>
    <definedName name="NC.T1C.M14_28" localSheetId="3">#REF!</definedName>
    <definedName name="NC.T1C.M14_28">#REF!</definedName>
    <definedName name="NC.TTC" localSheetId="11">#REF!</definedName>
    <definedName name="NC.TTC" localSheetId="3">#REF!</definedName>
    <definedName name="NC.TTC">#REF!</definedName>
    <definedName name="NC.TTC_28" localSheetId="11">#REF!</definedName>
    <definedName name="NC.TTC_28" localSheetId="3">#REF!</definedName>
    <definedName name="NC.TTC_28">#REF!</definedName>
    <definedName name="NC.X.CSV" localSheetId="11">#REF!</definedName>
    <definedName name="NC.X.CSV" localSheetId="3">#REF!</definedName>
    <definedName name="NC.X.CSV">#REF!</definedName>
    <definedName name="NC.X.CSV_28" localSheetId="11">#REF!</definedName>
    <definedName name="NC.X.CSV_28" localSheetId="3">#REF!</definedName>
    <definedName name="NC.X.CSV_28">#REF!</definedName>
    <definedName name="NC.XL" localSheetId="11">#REF!</definedName>
    <definedName name="NC.XL" localSheetId="3">#REF!</definedName>
    <definedName name="NC.XL">#REF!</definedName>
    <definedName name="NC.XL_28" localSheetId="11">#REF!</definedName>
    <definedName name="NC.XL_28" localSheetId="3">#REF!</definedName>
    <definedName name="NC.XL_28">#REF!</definedName>
    <definedName name="nc_26" localSheetId="11">#REF!</definedName>
    <definedName name="nc_26" localSheetId="3">#REF!</definedName>
    <definedName name="nc_26">#REF!</definedName>
    <definedName name="nc_28" localSheetId="11">#REF!</definedName>
    <definedName name="nc_28" localSheetId="3">#REF!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#REF!</definedName>
    <definedName name="nc_betong200_28" localSheetId="11">#REF!</definedName>
    <definedName name="nc_betong200_28" localSheetId="3">#REF!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#REF!</definedName>
    <definedName name="nc_btm10_28" localSheetId="11">#REF!</definedName>
    <definedName name="nc_btm10_28" localSheetId="3">#REF!</definedName>
    <definedName name="nc_btm10_28">#REF!</definedName>
    <definedName name="nc_btm10_3">"$#REF!.$#REF!$#REF!"</definedName>
    <definedName name="nc_btm100" localSheetId="11">#REF!</definedName>
    <definedName name="nc_btm100" localSheetId="3">#REF!</definedName>
    <definedName name="nc_btm100">#REF!</definedName>
    <definedName name="nc_btm100_20" localSheetId="11">#REF!</definedName>
    <definedName name="nc_btm100_20" localSheetId="3">#REF!</definedName>
    <definedName name="nc_btm100_20">#REF!</definedName>
    <definedName name="nc_btm100_28" localSheetId="11">#REF!</definedName>
    <definedName name="nc_btm100_28" localSheetId="3">#REF!</definedName>
    <definedName name="nc_btm100_28">#REF!</definedName>
    <definedName name="nc_btm150" localSheetId="11">#REF!</definedName>
    <definedName name="nc_btm150" localSheetId="3">#REF!</definedName>
    <definedName name="nc_btm150">#REF!</definedName>
    <definedName name="nc_btm150_20" localSheetId="11">#REF!</definedName>
    <definedName name="nc_btm150_20" localSheetId="3">#REF!</definedName>
    <definedName name="nc_btm150_20">#REF!</definedName>
    <definedName name="nc_btm150_28" localSheetId="11">#REF!</definedName>
    <definedName name="nc_btm150_28" localSheetId="3">#REF!</definedName>
    <definedName name="nc_btm150_28">#REF!</definedName>
    <definedName name="nc_btm200" localSheetId="11">#REF!</definedName>
    <definedName name="nc_btm200" localSheetId="3">#REF!</definedName>
    <definedName name="nc_btm200">#REF!</definedName>
    <definedName name="nc_btm200_20" localSheetId="11">#REF!</definedName>
    <definedName name="nc_btm200_20" localSheetId="3">#REF!</definedName>
    <definedName name="nc_btm200_20">#REF!</definedName>
    <definedName name="nc_btm200_28" localSheetId="11">#REF!</definedName>
    <definedName name="nc_btm200_28" localSheetId="3">#REF!</definedName>
    <definedName name="nc_btm200_28">#REF!</definedName>
    <definedName name="nc_btm50" localSheetId="11">#REF!</definedName>
    <definedName name="nc_btm50" localSheetId="3">#REF!</definedName>
    <definedName name="nc_btm50">#REF!</definedName>
    <definedName name="nc_btm50_20" localSheetId="11">#REF!</definedName>
    <definedName name="nc_btm50_20" localSheetId="3">#REF!</definedName>
    <definedName name="nc_btm50_20">#REF!</definedName>
    <definedName name="nc_btm50_28" localSheetId="11">#REF!</definedName>
    <definedName name="nc_btm50_28" localSheetId="3">#REF!</definedName>
    <definedName name="nc_btm50_28">#REF!</definedName>
    <definedName name="nc_cotpha" localSheetId="11">#REF!</definedName>
    <definedName name="nc_cotpha" localSheetId="3">#REF!</definedName>
    <definedName name="nc_cotpha">#REF!</definedName>
    <definedName name="nc_cotpha_1" localSheetId="11">#REF!</definedName>
    <definedName name="nc_cotpha_1" localSheetId="3">#REF!</definedName>
    <definedName name="nc_cotpha_1">#REF!</definedName>
    <definedName name="nc_cotpha_2" localSheetId="11">#REF!</definedName>
    <definedName name="nc_cotpha_2" localSheetId="3">#REF!</definedName>
    <definedName name="nc_cotpha_2">#REF!</definedName>
    <definedName name="nc_cotpha_20" localSheetId="11">#REF!</definedName>
    <definedName name="nc_cotpha_20" localSheetId="3">#REF!</definedName>
    <definedName name="nc_cotpha_20">#REF!</definedName>
    <definedName name="nc_cotpha_25" localSheetId="11">#REF!</definedName>
    <definedName name="nc_cotpha_25" localSheetId="3">#REF!</definedName>
    <definedName name="nc_cotpha_25">#REF!</definedName>
    <definedName name="nc_cotpha_26" localSheetId="11">#REF!</definedName>
    <definedName name="nc_cotpha_26" localSheetId="3">#REF!</definedName>
    <definedName name="nc_cotpha_26">#REF!</definedName>
    <definedName name="nc_cotpha_28" localSheetId="11">#REF!</definedName>
    <definedName name="nc_cotpha_28" localSheetId="3">#REF!</definedName>
    <definedName name="nc_cotpha_28">#REF!</definedName>
    <definedName name="nc_cotpha_3" localSheetId="11">#REF!</definedName>
    <definedName name="nc_cotpha_3" localSheetId="3">#REF!</definedName>
    <definedName name="nc_cotpha_3">#REF!</definedName>
    <definedName name="nc_cotpha_3_1" localSheetId="11">#REF!</definedName>
    <definedName name="nc_cotpha_3_1" localSheetId="3">#REF!</definedName>
    <definedName name="nc_cotpha_3_1">#REF!</definedName>
    <definedName name="nc_cotpha_3_2" localSheetId="11">#REF!</definedName>
    <definedName name="nc_cotpha_3_2" localSheetId="3">#REF!</definedName>
    <definedName name="nc_cotpha_3_2">#REF!</definedName>
    <definedName name="nc_cotpha_3_20" localSheetId="11">#REF!</definedName>
    <definedName name="nc_cotpha_3_20" localSheetId="3">#REF!</definedName>
    <definedName name="nc_cotpha_3_20">#REF!</definedName>
    <definedName name="nc_cotpha_3_25" localSheetId="11">#REF!</definedName>
    <definedName name="nc_cotpha_3_25" localSheetId="3">#REF!</definedName>
    <definedName name="nc_cotpha_3_25">#REF!</definedName>
    <definedName name="NC_CSCT" localSheetId="11">#REF!</definedName>
    <definedName name="NC_CSCT" localSheetId="3">#REF!</definedName>
    <definedName name="NC_CSCT">#REF!</definedName>
    <definedName name="NC_CSCT_20" localSheetId="11">#REF!</definedName>
    <definedName name="NC_CSCT_20" localSheetId="3">#REF!</definedName>
    <definedName name="NC_CSCT_20">#REF!</definedName>
    <definedName name="NC_CSCT_28" localSheetId="11">#REF!</definedName>
    <definedName name="NC_CSCT_28" localSheetId="3">#REF!</definedName>
    <definedName name="NC_CSCT_28">#REF!</definedName>
    <definedName name="NC_CTXD" localSheetId="11">#REF!</definedName>
    <definedName name="NC_CTXD" localSheetId="3">#REF!</definedName>
    <definedName name="NC_CTXD">#REF!</definedName>
    <definedName name="NC_CTXD_20" localSheetId="11">#REF!</definedName>
    <definedName name="NC_CTXD_20" localSheetId="3">#REF!</definedName>
    <definedName name="NC_CTXD_20">#REF!</definedName>
    <definedName name="NC_CTXD_28" localSheetId="11">#REF!</definedName>
    <definedName name="NC_CTXD_28" localSheetId="3">#REF!</definedName>
    <definedName name="NC_CTXD_28">#REF!</definedName>
    <definedName name="NC_RD" localSheetId="11">#REF!</definedName>
    <definedName name="NC_RD" localSheetId="3">#REF!</definedName>
    <definedName name="NC_RD">#REF!</definedName>
    <definedName name="NC_RD_20" localSheetId="11">#REF!</definedName>
    <definedName name="NC_RD_20" localSheetId="3">#REF!</definedName>
    <definedName name="NC_RD_20">#REF!</definedName>
    <definedName name="NC_RD_28" localSheetId="11">#REF!</definedName>
    <definedName name="NC_RD_28" localSheetId="3">#REF!</definedName>
    <definedName name="NC_RD_28">#REF!</definedName>
    <definedName name="NC_TD" localSheetId="11">#REF!</definedName>
    <definedName name="NC_TD" localSheetId="3">#REF!</definedName>
    <definedName name="NC_TD">#REF!</definedName>
    <definedName name="NC_TD_20" localSheetId="11">#REF!</definedName>
    <definedName name="NC_TD_20" localSheetId="3">#REF!</definedName>
    <definedName name="NC_TD_20">#REF!</definedName>
    <definedName name="NC_TD_28" localSheetId="11">#REF!</definedName>
    <definedName name="NC_TD_28" localSheetId="3">#REF!</definedName>
    <definedName name="NC_TD_28">#REF!</definedName>
    <definedName name="NC100_20" localSheetId="11">#REF!</definedName>
    <definedName name="NC100_20" localSheetId="3">#REF!</definedName>
    <definedName name="NC100_20">#REF!</definedName>
    <definedName name="NC100_28" localSheetId="11">#REF!</definedName>
    <definedName name="NC100_28" localSheetId="3">#REF!</definedName>
    <definedName name="NC100_28">#REF!</definedName>
    <definedName name="nc12m" localSheetId="11">#REF!</definedName>
    <definedName name="nc12m" localSheetId="3">#REF!</definedName>
    <definedName name="nc12m">#REF!</definedName>
    <definedName name="nc150_28" localSheetId="11">#REF!</definedName>
    <definedName name="nc150_28" localSheetId="3">#REF!</definedName>
    <definedName name="nc150_28">#REF!</definedName>
    <definedName name="nc1nc">NA()</definedName>
    <definedName name="nc1nc_26" localSheetId="11">#REF!</definedName>
    <definedName name="nc1nc_26" localSheetId="3">#REF!</definedName>
    <definedName name="nc1nc_26">#REF!</definedName>
    <definedName name="nc1nc_28" localSheetId="11">#REF!</definedName>
    <definedName name="nc1nc_28" localSheetId="3">#REF!</definedName>
    <definedName name="nc1nc_28">#REF!</definedName>
    <definedName name="nc1nc_3">NA()</definedName>
    <definedName name="nc1p">"$#REF!.$I$25"</definedName>
    <definedName name="nc1p_26" localSheetId="11">#REF!</definedName>
    <definedName name="nc1p_26" localSheetId="3">#REF!</definedName>
    <definedName name="nc1p_26">#REF!</definedName>
    <definedName name="nc1p_28" localSheetId="11">#REF!</definedName>
    <definedName name="nc1p_28" localSheetId="3">#REF!</definedName>
    <definedName name="nc1p_28">#REF!</definedName>
    <definedName name="nc1p_3">"$#REF!.$I$25"</definedName>
    <definedName name="nc1vl">NA()</definedName>
    <definedName name="nc1vl_26" localSheetId="11">#REF!</definedName>
    <definedName name="nc1vl_26" localSheetId="3">#REF!</definedName>
    <definedName name="nc1vl_26">#REF!</definedName>
    <definedName name="nc1vl_28" localSheetId="11">#REF!</definedName>
    <definedName name="nc1vl_28" localSheetId="3">#REF!</definedName>
    <definedName name="nc1vl_28">#REF!</definedName>
    <definedName name="nc1vl_3">NA()</definedName>
    <definedName name="nc2.5" localSheetId="11">#REF!</definedName>
    <definedName name="nc2.5" localSheetId="3">#REF!</definedName>
    <definedName name="nc2.5">#REF!</definedName>
    <definedName name="nc2.7" localSheetId="11">#REF!</definedName>
    <definedName name="nc2.7" localSheetId="3">#REF!</definedName>
    <definedName name="nc2.7">#REF!</definedName>
    <definedName name="NC200_28" localSheetId="11">#REF!</definedName>
    <definedName name="NC200_28" localSheetId="3">#REF!</definedName>
    <definedName name="NC200_28">#REF!</definedName>
    <definedName name="nc24nc">NA()</definedName>
    <definedName name="nc24nc_26" localSheetId="11">#REF!</definedName>
    <definedName name="nc24nc_26" localSheetId="3">#REF!</definedName>
    <definedName name="nc24nc_26">#REF!</definedName>
    <definedName name="nc24nc_28" localSheetId="11">#REF!</definedName>
    <definedName name="nc24nc_28" localSheetId="3">#REF!</definedName>
    <definedName name="nc24nc_28">#REF!</definedName>
    <definedName name="nc24nc_3">NA()</definedName>
    <definedName name="nc24vl">NA()</definedName>
    <definedName name="nc24vl_26" localSheetId="11">#REF!</definedName>
    <definedName name="nc24vl_26" localSheetId="3">#REF!</definedName>
    <definedName name="nc24vl_26">#REF!</definedName>
    <definedName name="nc24vl_28" localSheetId="11">#REF!</definedName>
    <definedName name="nc24vl_28" localSheetId="3">#REF!</definedName>
    <definedName name="nc24vl_28">#REF!</definedName>
    <definedName name="nc24vl_3">NA()</definedName>
    <definedName name="nc25_20" localSheetId="11">#REF!</definedName>
    <definedName name="nc25_20" localSheetId="3">#REF!</definedName>
    <definedName name="nc25_20">#REF!</definedName>
    <definedName name="nc25_28" localSheetId="11">#REF!</definedName>
    <definedName name="nc25_28" localSheetId="3">#REF!</definedName>
    <definedName name="nc25_28">#REF!</definedName>
    <definedName name="nc27_20" localSheetId="11">#REF!</definedName>
    <definedName name="nc27_20" localSheetId="3">#REF!</definedName>
    <definedName name="nc27_20">#REF!</definedName>
    <definedName name="nc27_28" localSheetId="11">#REF!</definedName>
    <definedName name="nc27_28" localSheetId="3">#REF!</definedName>
    <definedName name="nc27_28">#REF!</definedName>
    <definedName name="nc3." localSheetId="11">#REF!</definedName>
    <definedName name="nc3." localSheetId="3">#REF!</definedName>
    <definedName name="nc3.">#REF!</definedName>
    <definedName name="nc3._20" localSheetId="11">#REF!</definedName>
    <definedName name="nc3._20" localSheetId="3">#REF!</definedName>
    <definedName name="nc3._20">#REF!</definedName>
    <definedName name="nc3._28" localSheetId="11">#REF!</definedName>
    <definedName name="nc3._28" localSheetId="3">#REF!</definedName>
    <definedName name="nc3._28">#REF!</definedName>
    <definedName name="nc3.2" localSheetId="11">#REF!</definedName>
    <definedName name="nc3.2" localSheetId="3">#REF!</definedName>
    <definedName name="nc3.2">#REF!</definedName>
    <definedName name="nc3.5" localSheetId="11">#REF!</definedName>
    <definedName name="nc3.5" localSheetId="3">#REF!</definedName>
    <definedName name="nc3.5">#REF!</definedName>
    <definedName name="nc3.7" localSheetId="11">#REF!</definedName>
    <definedName name="nc3.7" localSheetId="3">#REF!</definedName>
    <definedName name="nc3.7">#REF!</definedName>
    <definedName name="nc3_5" localSheetId="11">#REF!</definedName>
    <definedName name="nc3_5" localSheetId="3">#REF!</definedName>
    <definedName name="nc3_5">#REF!</definedName>
    <definedName name="nc32_20" localSheetId="11">#REF!</definedName>
    <definedName name="nc32_20" localSheetId="3">#REF!</definedName>
    <definedName name="nc32_20">#REF!</definedName>
    <definedName name="nc32_28" localSheetId="11">#REF!</definedName>
    <definedName name="nc32_28" localSheetId="3">#REF!</definedName>
    <definedName name="nc32_28">#REF!</definedName>
    <definedName name="nc37_20" localSheetId="11">#REF!</definedName>
    <definedName name="nc37_20" localSheetId="3">#REF!</definedName>
    <definedName name="nc37_20">#REF!</definedName>
    <definedName name="nc37_28" localSheetId="11">#REF!</definedName>
    <definedName name="nc37_28" localSheetId="3">#REF!</definedName>
    <definedName name="nc37_28">#REF!</definedName>
    <definedName name="nc3p">"$#REF!.$#REF!$#REF!"</definedName>
    <definedName name="nc3p_26" localSheetId="11">#REF!</definedName>
    <definedName name="nc3p_26" localSheetId="3">#REF!</definedName>
    <definedName name="nc3p_26">#REF!</definedName>
    <definedName name="nc3p_28" localSheetId="11">#REF!</definedName>
    <definedName name="nc3p_28" localSheetId="3">#REF!</definedName>
    <definedName name="nc3p_28">#REF!</definedName>
    <definedName name="nc3p_3">"$#REF!.$#REF!$#REF!"</definedName>
    <definedName name="nc4.5" localSheetId="11">#REF!</definedName>
    <definedName name="nc4.5" localSheetId="3">#REF!</definedName>
    <definedName name="nc4.5">#REF!</definedName>
    <definedName name="nc4_20" localSheetId="11">#REF!</definedName>
    <definedName name="nc4_20" localSheetId="3">#REF!</definedName>
    <definedName name="nc4_20">#REF!</definedName>
    <definedName name="nc45_20" localSheetId="11">#REF!</definedName>
    <definedName name="nc45_20" localSheetId="3">#REF!</definedName>
    <definedName name="nc45_20">#REF!</definedName>
    <definedName name="nc45_28" localSheetId="11">#REF!</definedName>
    <definedName name="nc45_28" localSheetId="3">#REF!</definedName>
    <definedName name="nc45_28">#REF!</definedName>
    <definedName name="nc5_28" localSheetId="11">#REF!</definedName>
    <definedName name="nc5_28" localSheetId="3">#REF!</definedName>
    <definedName name="nc5_28">#REF!</definedName>
    <definedName name="nc50_28" localSheetId="11">#REF!</definedName>
    <definedName name="nc50_28" localSheetId="3">#REF!</definedName>
    <definedName name="nc50_28">#REF!</definedName>
    <definedName name="nc6_20" localSheetId="11">#REF!</definedName>
    <definedName name="nc6_20" localSheetId="3">#REF!</definedName>
    <definedName name="nc6_20">#REF!</definedName>
    <definedName name="nc6_28" localSheetId="11">#REF!</definedName>
    <definedName name="nc6_28" localSheetId="3">#REF!</definedName>
    <definedName name="nc6_28">#REF!</definedName>
    <definedName name="nc7_20" localSheetId="11">#REF!</definedName>
    <definedName name="nc7_20" localSheetId="3">#REF!</definedName>
    <definedName name="nc7_20">#REF!</definedName>
    <definedName name="nc7_28" localSheetId="11">#REF!</definedName>
    <definedName name="nc7_28" localSheetId="3">#REF!</definedName>
    <definedName name="nc7_28">#REF!</definedName>
    <definedName name="NCbac2.5" localSheetId="11">#REF!</definedName>
    <definedName name="NCbac2.5" localSheetId="3">#REF!</definedName>
    <definedName name="NCbac2.5">#REF!</definedName>
    <definedName name="NCBD" localSheetId="11">#REF!</definedName>
    <definedName name="NCBD" localSheetId="3">#REF!</definedName>
    <definedName name="NCBD">#REF!</definedName>
    <definedName name="NCBD_28" localSheetId="11">#REF!</definedName>
    <definedName name="NCBD_28" localSheetId="3">#REF!</definedName>
    <definedName name="NCBD_28">#REF!</definedName>
    <definedName name="NCBD100">"$#REF!.$#REF!$#REF!"</definedName>
    <definedName name="NCBD100_26" localSheetId="11">#REF!</definedName>
    <definedName name="NCBD100_26" localSheetId="3">#REF!</definedName>
    <definedName name="NCBD100_26">#REF!</definedName>
    <definedName name="NCBD100_28" localSheetId="11">#REF!</definedName>
    <definedName name="NCBD100_28" localSheetId="3">#REF!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#REF!</definedName>
    <definedName name="NCBD200_28" localSheetId="11">#REF!</definedName>
    <definedName name="NCBD200_28" localSheetId="3">#REF!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#REF!</definedName>
    <definedName name="NCBD250_28" localSheetId="11">#REF!</definedName>
    <definedName name="NCBD250_28" localSheetId="3">#REF!</definedName>
    <definedName name="NCBD250_28">#REF!</definedName>
    <definedName name="NCBD250_3">"$#REF!.$#REF!$#REF!"</definedName>
    <definedName name="NCBDCV" localSheetId="11">#REF!</definedName>
    <definedName name="NCBDCV" localSheetId="3">#REF!</definedName>
    <definedName name="NCBDCV">#REF!</definedName>
    <definedName name="ncbdd" localSheetId="11">#REF!</definedName>
    <definedName name="ncbdd" localSheetId="3">#REF!</definedName>
    <definedName name="ncbdd">#REF!</definedName>
    <definedName name="NCBDN" localSheetId="11">#REF!</definedName>
    <definedName name="NCBDN" localSheetId="3">#REF!</definedName>
    <definedName name="NCBDN">#REF!</definedName>
    <definedName name="NCBDXM" localSheetId="11">#REF!</definedName>
    <definedName name="NCBDXM" localSheetId="3">#REF!</definedName>
    <definedName name="NCBDXM">#REF!</definedName>
    <definedName name="ncbt" localSheetId="11">#REF!</definedName>
    <definedName name="ncbt" localSheetId="3">#REF!</definedName>
    <definedName name="ncbt">#REF!</definedName>
    <definedName name="ncbt_20" localSheetId="11">#REF!</definedName>
    <definedName name="ncbt_20" localSheetId="3">#REF!</definedName>
    <definedName name="ncbt_20">#REF!</definedName>
    <definedName name="ncbt_28" localSheetId="11">#REF!</definedName>
    <definedName name="ncbt_28" localSheetId="3">#REF!</definedName>
    <definedName name="ncbt_28">#REF!</definedName>
    <definedName name="ncc" localSheetId="11">#REF!</definedName>
    <definedName name="ncc" localSheetId="3">#REF!</definedName>
    <definedName name="ncc">#REF!</definedName>
    <definedName name="ncc_20" localSheetId="11">#REF!</definedName>
    <definedName name="ncc_20" localSheetId="3">#REF!</definedName>
    <definedName name="ncc_20">#REF!</definedName>
    <definedName name="ncc_28" localSheetId="11">#REF!</definedName>
    <definedName name="ncc_28" localSheetId="3">#REF!</definedName>
    <definedName name="ncc_28">#REF!</definedName>
    <definedName name="NCC2.7" localSheetId="11">#REF!</definedName>
    <definedName name="NCC2.7" localSheetId="3">#REF!</definedName>
    <definedName name="NCC2.7">#REF!</definedName>
    <definedName name="ncc3.5" localSheetId="11">#REF!</definedName>
    <definedName name="ncc3.5" localSheetId="3">#REF!</definedName>
    <definedName name="ncc3.5">#REF!</definedName>
    <definedName name="ncc3.7" localSheetId="11">#REF!</definedName>
    <definedName name="ncc3.7" localSheetId="3">#REF!</definedName>
    <definedName name="ncc3.7">#REF!</definedName>
    <definedName name="NCcap0.7" localSheetId="11">#REF!</definedName>
    <definedName name="NCcap0.7" localSheetId="3">#REF!</definedName>
    <definedName name="NCcap0.7">#REF!</definedName>
    <definedName name="NCcap1" localSheetId="11">#REF!</definedName>
    <definedName name="NCcap1" localSheetId="3">#REF!</definedName>
    <definedName name="NCcap1">#REF!</definedName>
    <definedName name="nccc2" localSheetId="11">#REF!</definedName>
    <definedName name="nccc2" localSheetId="3">#REF!</definedName>
    <definedName name="nccc2">#REF!</definedName>
    <definedName name="nccc2_28" localSheetId="11">#REF!</definedName>
    <definedName name="nccc2_28" localSheetId="3">#REF!</definedName>
    <definedName name="nccc2_28">#REF!</definedName>
    <definedName name="nccs" localSheetId="11">#REF!</definedName>
    <definedName name="nccs" localSheetId="3">#REF!</definedName>
    <definedName name="nccs">#REF!</definedName>
    <definedName name="nccs_20" localSheetId="11">#REF!</definedName>
    <definedName name="nccs_20" localSheetId="3">#REF!</definedName>
    <definedName name="nccs_20">#REF!</definedName>
    <definedName name="nccs_28" localSheetId="11">#REF!</definedName>
    <definedName name="nccs_28" localSheetId="3">#REF!</definedName>
    <definedName name="nccs_28">#REF!</definedName>
    <definedName name="NCCT3p" localSheetId="11">#REF!</definedName>
    <definedName name="NCCT3p" localSheetId="3">#REF!</definedName>
    <definedName name="NCCT3p">#REF!</definedName>
    <definedName name="NCCT3p_20" localSheetId="11">#REF!</definedName>
    <definedName name="NCCT3p_20" localSheetId="3">#REF!</definedName>
    <definedName name="NCCT3p_20">#REF!</definedName>
    <definedName name="NCCT3p_28" localSheetId="11">#REF!</definedName>
    <definedName name="NCCT3p_28" localSheetId="3">#REF!</definedName>
    <definedName name="NCCT3p_28">#REF!</definedName>
    <definedName name="ncd" localSheetId="11">#REF!</definedName>
    <definedName name="ncd" localSheetId="3">#REF!</definedName>
    <definedName name="ncd">#REF!</definedName>
    <definedName name="ncday35" localSheetId="11">#REF!</definedName>
    <definedName name="ncday35" localSheetId="3">#REF!</definedName>
    <definedName name="ncday35">#REF!</definedName>
    <definedName name="ncday35_28" localSheetId="11">#REF!</definedName>
    <definedName name="ncday35_28" localSheetId="3">#REF!</definedName>
    <definedName name="ncday35_28">#REF!</definedName>
    <definedName name="ncday50" localSheetId="11">#REF!</definedName>
    <definedName name="ncday50" localSheetId="3">#REF!</definedName>
    <definedName name="ncday50">#REF!</definedName>
    <definedName name="ncday50_28" localSheetId="11">#REF!</definedName>
    <definedName name="ncday50_28" localSheetId="3">#REF!</definedName>
    <definedName name="ncday50_28">#REF!</definedName>
    <definedName name="ncday70" localSheetId="11">#REF!</definedName>
    <definedName name="ncday70" localSheetId="3">#REF!</definedName>
    <definedName name="ncday70">#REF!</definedName>
    <definedName name="ncday70_28" localSheetId="11">#REF!</definedName>
    <definedName name="ncday70_28" localSheetId="3">#REF!</definedName>
    <definedName name="ncday70_28">#REF!</definedName>
    <definedName name="ncday95" localSheetId="11">#REF!</definedName>
    <definedName name="ncday95" localSheetId="3">#REF!</definedName>
    <definedName name="ncday95">#REF!</definedName>
    <definedName name="ncday95_28" localSheetId="11">#REF!</definedName>
    <definedName name="ncday95_28" localSheetId="3">#REF!</definedName>
    <definedName name="ncday95_28">#REF!</definedName>
    <definedName name="ncdd">NA()</definedName>
    <definedName name="ncdd_26" localSheetId="11">#REF!</definedName>
    <definedName name="ncdd_26" localSheetId="3">#REF!</definedName>
    <definedName name="ncdd_26">#REF!</definedName>
    <definedName name="ncdd_28" localSheetId="11">#REF!</definedName>
    <definedName name="ncdd_28" localSheetId="3">#REF!</definedName>
    <definedName name="ncdd_28">#REF!</definedName>
    <definedName name="ncdd_3">NA()</definedName>
    <definedName name="NCDD2">NA()</definedName>
    <definedName name="NCDD2_26" localSheetId="11">#REF!</definedName>
    <definedName name="NCDD2_26" localSheetId="3">#REF!</definedName>
    <definedName name="NCDD2_26">#REF!</definedName>
    <definedName name="NCDD2_28" localSheetId="11">#REF!</definedName>
    <definedName name="NCDD2_28" localSheetId="3">#REF!</definedName>
    <definedName name="NCDD2_28">#REF!</definedName>
    <definedName name="NCDD2_3">NA()</definedName>
    <definedName name="NCGF" localSheetId="11">#REF!</definedName>
    <definedName name="NCGF" localSheetId="3">#REF!</definedName>
    <definedName name="NCGF">#REF!</definedName>
    <definedName name="NCGF_28" localSheetId="11">#REF!</definedName>
    <definedName name="NCGF_28" localSheetId="3">#REF!</definedName>
    <definedName name="NCGF_28">#REF!</definedName>
    <definedName name="ncgff" localSheetId="11">#REF!</definedName>
    <definedName name="ncgff" localSheetId="3">#REF!</definedName>
    <definedName name="ncgff">#REF!</definedName>
    <definedName name="ncgff_20" localSheetId="11">#REF!</definedName>
    <definedName name="ncgff_20" localSheetId="3">#REF!</definedName>
    <definedName name="ncgff_20">#REF!</definedName>
    <definedName name="ncgff_28" localSheetId="11">#REF!</definedName>
    <definedName name="ncgff_28" localSheetId="3">#REF!</definedName>
    <definedName name="ncgff_28">#REF!</definedName>
    <definedName name="NCHC" localSheetId="11">#REF!</definedName>
    <definedName name="NCHC" localSheetId="3">#REF!</definedName>
    <definedName name="NCHC">#REF!</definedName>
    <definedName name="NCHC_28" localSheetId="11">#REF!</definedName>
    <definedName name="NCHC_28" localSheetId="3">#REF!</definedName>
    <definedName name="NCHC_28">#REF!</definedName>
    <definedName name="NCKday" localSheetId="11">#REF!</definedName>
    <definedName name="NCKday" localSheetId="3">#REF!</definedName>
    <definedName name="NCKday">#REF!</definedName>
    <definedName name="NCKday_20" localSheetId="11">#REF!</definedName>
    <definedName name="NCKday_20" localSheetId="3">#REF!</definedName>
    <definedName name="NCKday_20">#REF!</definedName>
    <definedName name="NCKday_28" localSheetId="11">#REF!</definedName>
    <definedName name="NCKday_28" localSheetId="3">#REF!</definedName>
    <definedName name="NCKday_28">#REF!</definedName>
    <definedName name="NCKT">"$#REF!.$A$5:$B$12"</definedName>
    <definedName name="NCKT_26" localSheetId="11">#REF!</definedName>
    <definedName name="NCKT_26" localSheetId="3">#REF!</definedName>
    <definedName name="NCKT_26">#REF!</definedName>
    <definedName name="NCKT_28" localSheetId="11">#REF!</definedName>
    <definedName name="NCKT_28" localSheetId="3">#REF!</definedName>
    <definedName name="NCKT_28">#REF!</definedName>
    <definedName name="NCKT_3">"$#REF!.$A$5:$B$12"</definedName>
    <definedName name="NCL100_26" localSheetId="11">#REF!</definedName>
    <definedName name="NCL100_26" localSheetId="3">#REF!</definedName>
    <definedName name="NCL100_26">#REF!</definedName>
    <definedName name="NCL100_28" localSheetId="11">#REF!</definedName>
    <definedName name="NCL100_28" localSheetId="3">#REF!</definedName>
    <definedName name="NCL100_28">#REF!</definedName>
    <definedName name="NCL100_3">"$#REF!.$#REF!$#REF!"</definedName>
    <definedName name="NCL200_26" localSheetId="11">#REF!</definedName>
    <definedName name="NCL200_26" localSheetId="3">#REF!</definedName>
    <definedName name="NCL200_26">#REF!</definedName>
    <definedName name="NCL200_28" localSheetId="11">#REF!</definedName>
    <definedName name="NCL200_28" localSheetId="3">#REF!</definedName>
    <definedName name="NCL200_28">#REF!</definedName>
    <definedName name="NCL200_3">"$#REF!.$#REF!$#REF!"</definedName>
    <definedName name="NCL250_26" localSheetId="11">#REF!</definedName>
    <definedName name="NCL250_26" localSheetId="3">#REF!</definedName>
    <definedName name="NCL250_26">#REF!</definedName>
    <definedName name="NCL250_28" localSheetId="11">#REF!</definedName>
    <definedName name="NCL250_28" localSheetId="3">#REF!</definedName>
    <definedName name="NCL250_28">#REF!</definedName>
    <definedName name="NCL250_3">"$#REF!.$#REF!$#REF!"</definedName>
    <definedName name="NCLD" localSheetId="11">#REF!</definedName>
    <definedName name="NCLD" localSheetId="3">#REF!</definedName>
    <definedName name="NCLD">#REF!</definedName>
    <definedName name="NCLD_20" localSheetId="11">#REF!</definedName>
    <definedName name="NCLD_20" localSheetId="3">#REF!</definedName>
    <definedName name="NCLD_20">#REF!</definedName>
    <definedName name="NCLD_28" localSheetId="11">#REF!</definedName>
    <definedName name="NCLD_28" localSheetId="3">#REF!</definedName>
    <definedName name="NCLD_28">#REF!</definedName>
    <definedName name="ncmt2" localSheetId="11">#REF!</definedName>
    <definedName name="ncmt2" localSheetId="3">#REF!</definedName>
    <definedName name="ncmt2">#REF!</definedName>
    <definedName name="ncmt2_28" localSheetId="11">#REF!</definedName>
    <definedName name="ncmt2_28" localSheetId="3">#REF!</definedName>
    <definedName name="ncmt2_28">#REF!</definedName>
    <definedName name="NCNCS" localSheetId="11">#REF!</definedName>
    <definedName name="NCNCS" localSheetId="3">#REF!</definedName>
    <definedName name="NCNCS">#REF!</definedName>
    <definedName name="NCO150_28" localSheetId="11">#REF!</definedName>
    <definedName name="NCO150_28" localSheetId="3">#REF!</definedName>
    <definedName name="NCO150_28">#REF!</definedName>
    <definedName name="NCO200_28" localSheetId="11">#REF!</definedName>
    <definedName name="NCO200_28" localSheetId="3">#REF!</definedName>
    <definedName name="NCO200_28">#REF!</definedName>
    <definedName name="NCO50_28" localSheetId="11">#REF!</definedName>
    <definedName name="NCO50_28" localSheetId="3">#REF!</definedName>
    <definedName name="NCO50_28">#REF!</definedName>
    <definedName name="Ncol" localSheetId="11">#REF!</definedName>
    <definedName name="Ncol" localSheetId="3">#REF!</definedName>
    <definedName name="Ncol">#REF!</definedName>
    <definedName name="Ncol_28" localSheetId="11">#REF!</definedName>
    <definedName name="Ncol_28" localSheetId="3">#REF!</definedName>
    <definedName name="Ncol_28">#REF!</definedName>
    <definedName name="ncong" localSheetId="11">#REF!</definedName>
    <definedName name="ncong" localSheetId="3">#REF!</definedName>
    <definedName name="ncong">#REF!</definedName>
    <definedName name="ncong_20" localSheetId="11">#REF!</definedName>
    <definedName name="ncong_20" localSheetId="3">#REF!</definedName>
    <definedName name="ncong_20">#REF!</definedName>
    <definedName name="ncong_28" localSheetId="11">#REF!</definedName>
    <definedName name="ncong_28" localSheetId="3">#REF!</definedName>
    <definedName name="ncong_28">#REF!</definedName>
    <definedName name="NCPP" localSheetId="11">#REF!</definedName>
    <definedName name="NCPP" localSheetId="3">#REF!</definedName>
    <definedName name="NCPP">#REF!</definedName>
    <definedName name="NCPP_20" localSheetId="11">#REF!</definedName>
    <definedName name="NCPP_20" localSheetId="3">#REF!</definedName>
    <definedName name="NCPP_20">#REF!</definedName>
    <definedName name="NCPP_28" localSheetId="11">#REF!</definedName>
    <definedName name="NCPP_28" localSheetId="3">#REF!</definedName>
    <definedName name="NCPP_28">#REF!</definedName>
    <definedName name="ncs" localSheetId="11">#REF!</definedName>
    <definedName name="ncs" localSheetId="3">#REF!</definedName>
    <definedName name="ncs">#REF!</definedName>
    <definedName name="ncsu" localSheetId="11">#REF!</definedName>
    <definedName name="ncsu" localSheetId="3">#REF!</definedName>
    <definedName name="ncsu">#REF!</definedName>
    <definedName name="NCT" localSheetId="11">#REF!</definedName>
    <definedName name="NCT" localSheetId="3">#REF!</definedName>
    <definedName name="NCT">#REF!</definedName>
    <definedName name="NCT_20" localSheetId="11">#REF!</definedName>
    <definedName name="NCT_20" localSheetId="3">#REF!</definedName>
    <definedName name="NCT_20">#REF!</definedName>
    <definedName name="NCT_28" localSheetId="11">#REF!</definedName>
    <definedName name="NCT_28" localSheetId="3">#REF!</definedName>
    <definedName name="NCT_28">#REF!</definedName>
    <definedName name="NCT_BKTC" localSheetId="11">#REF!</definedName>
    <definedName name="NCT_BKTC" localSheetId="3">#REF!</definedName>
    <definedName name="NCT_BKTC">#REF!</definedName>
    <definedName name="NCT_BKTC_20" localSheetId="11">#REF!</definedName>
    <definedName name="NCT_BKTC_20" localSheetId="3">#REF!</definedName>
    <definedName name="NCT_BKTC_20">#REF!</definedName>
    <definedName name="NCT_BKTC_28" localSheetId="11">#REF!</definedName>
    <definedName name="NCT_BKTC_28" localSheetId="3">#REF!</definedName>
    <definedName name="NCT_BKTC_28">#REF!</definedName>
    <definedName name="nctn" localSheetId="11">#REF!</definedName>
    <definedName name="nctn" localSheetId="3">#REF!</definedName>
    <definedName name="nctn">#REF!</definedName>
    <definedName name="nctn_20" localSheetId="11">#REF!</definedName>
    <definedName name="nctn_20" localSheetId="3">#REF!</definedName>
    <definedName name="nctn_20">#REF!</definedName>
    <definedName name="nctn_28" localSheetId="11">#REF!</definedName>
    <definedName name="nctn_28" localSheetId="3">#REF!</definedName>
    <definedName name="nctn_28">#REF!</definedName>
    <definedName name="nctr">NA()</definedName>
    <definedName name="nctr_26" localSheetId="11">#REF!</definedName>
    <definedName name="nctr_26" localSheetId="3">#REF!</definedName>
    <definedName name="nctr_26">#REF!</definedName>
    <definedName name="nctr_28" localSheetId="11">#REF!</definedName>
    <definedName name="nctr_28" localSheetId="3">#REF!</definedName>
    <definedName name="nctr_28">#REF!</definedName>
    <definedName name="nctr_3">NA()</definedName>
    <definedName name="nctram">"$#REF!.$F$13"</definedName>
    <definedName name="nctram_26" localSheetId="11">#REF!</definedName>
    <definedName name="nctram_26" localSheetId="3">#REF!</definedName>
    <definedName name="nctram_26">#REF!</definedName>
    <definedName name="nctram_28" localSheetId="11">#REF!</definedName>
    <definedName name="nctram_28" localSheetId="3">#REF!</definedName>
    <definedName name="nctram_28">#REF!</definedName>
    <definedName name="nctram_3">"$#REF!.$F$13"</definedName>
    <definedName name="ncvanchuyencatvang100" localSheetId="11">#REF!</definedName>
    <definedName name="ncvanchuyencatvang100" localSheetId="3">#REF!</definedName>
    <definedName name="ncvanchuyencatvang100">#REF!</definedName>
    <definedName name="ncvanchuyendadam100" localSheetId="11">#REF!</definedName>
    <definedName name="ncvanchuyendadam100" localSheetId="3">#REF!</definedName>
    <definedName name="ncvanchuyendadam100">#REF!</definedName>
    <definedName name="ncvanchuyennuoc100" localSheetId="11">#REF!</definedName>
    <definedName name="ncvanchuyennuoc100" localSheetId="3">#REF!</definedName>
    <definedName name="ncvanchuyennuoc100">#REF!</definedName>
    <definedName name="ncvanchuyenximang100" localSheetId="11">#REF!</definedName>
    <definedName name="ncvanchuyenximang100" localSheetId="3">#REF!</definedName>
    <definedName name="ncvanchuyenximang100">#REF!</definedName>
    <definedName name="NCVC" localSheetId="11">#REF!</definedName>
    <definedName name="NCVC" localSheetId="3">#REF!</definedName>
    <definedName name="NCVC">#REF!</definedName>
    <definedName name="NCVC_28" localSheetId="11">#REF!</definedName>
    <definedName name="NCVC_28" localSheetId="3">#REF!</definedName>
    <definedName name="NCVC_28">#REF!</definedName>
    <definedName name="NCVC_BD" localSheetId="11">#REF!</definedName>
    <definedName name="NCVC_BD" localSheetId="3">#REF!</definedName>
    <definedName name="NCVC_BD">#REF!</definedName>
    <definedName name="NCVC_BD_28" localSheetId="11">#REF!</definedName>
    <definedName name="NCVC_BD_28" localSheetId="3">#REF!</definedName>
    <definedName name="NCVC_BD_28">#REF!</definedName>
    <definedName name="NCVC100">"$#REF!.$H$12"</definedName>
    <definedName name="NCVC100_26" localSheetId="11">#REF!</definedName>
    <definedName name="NCVC100_26" localSheetId="3">#REF!</definedName>
    <definedName name="NCVC100_26">#REF!</definedName>
    <definedName name="NCVC100_28" localSheetId="11">#REF!</definedName>
    <definedName name="NCVC100_28" localSheetId="3">#REF!</definedName>
    <definedName name="NCVC100_28">#REF!</definedName>
    <definedName name="NCVC100_3">"$#REF!.$H$12"</definedName>
    <definedName name="NCVC200">"$#REF!.$H$21"</definedName>
    <definedName name="NCVC200_26" localSheetId="11">#REF!</definedName>
    <definedName name="NCVC200_26" localSheetId="3">#REF!</definedName>
    <definedName name="NCVC200_26">#REF!</definedName>
    <definedName name="NCVC200_28" localSheetId="11">#REF!</definedName>
    <definedName name="NCVC200_28" localSheetId="3">#REF!</definedName>
    <definedName name="NCVC200_28">#REF!</definedName>
    <definedName name="NCVC200_3">"$#REF!.$H$21"</definedName>
    <definedName name="NCVC250">"$#REF!.$H$28"</definedName>
    <definedName name="NCVC250_26" localSheetId="11">#REF!</definedName>
    <definedName name="NCVC250_26" localSheetId="3">#REF!</definedName>
    <definedName name="NCVC250_26">#REF!</definedName>
    <definedName name="NCVC250_28" localSheetId="11">#REF!</definedName>
    <definedName name="NCVC250_28" localSheetId="3">#REF!</definedName>
    <definedName name="NCVC250_28">#REF!</definedName>
    <definedName name="NCVC250_3">"$#REF!.$H$28"</definedName>
    <definedName name="NCVC3P">"$#REF!.$Q$43"</definedName>
    <definedName name="NCVC3P_26" localSheetId="11">#REF!</definedName>
    <definedName name="NCVC3P_26" localSheetId="3">#REF!</definedName>
    <definedName name="NCVC3P_26">#REF!</definedName>
    <definedName name="NCVC3P_28" localSheetId="11">#REF!</definedName>
    <definedName name="NCVC3P_28" localSheetId="3">#REF!</definedName>
    <definedName name="NCVC3P_28">#REF!</definedName>
    <definedName name="NCVC3P_3">"$#REF!.$Q$43"</definedName>
    <definedName name="NCVCP" localSheetId="11">#REF!</definedName>
    <definedName name="NCVCP" localSheetId="3">#REF!</definedName>
    <definedName name="NCVCP">#REF!</definedName>
    <definedName name="nd" localSheetId="11">#REF!</definedName>
    <definedName name="nd" localSheetId="3">#REF!</definedName>
    <definedName name="nd">#REF!</definedName>
    <definedName name="nd_1" localSheetId="11">#REF!</definedName>
    <definedName name="nd_1" localSheetId="3">#REF!</definedName>
    <definedName name="nd_1">#REF!</definedName>
    <definedName name="nd_2" localSheetId="11">#REF!</definedName>
    <definedName name="nd_2" localSheetId="3">#REF!</definedName>
    <definedName name="nd_2">#REF!</definedName>
    <definedName name="nd_20" localSheetId="11">#REF!</definedName>
    <definedName name="nd_20" localSheetId="3">#REF!</definedName>
    <definedName name="nd_20">#REF!</definedName>
    <definedName name="nd_25" localSheetId="11">#REF!</definedName>
    <definedName name="nd_25" localSheetId="3">#REF!</definedName>
    <definedName name="nd_25">#REF!</definedName>
    <definedName name="nd_28" localSheetId="11">#REF!</definedName>
    <definedName name="nd_28" localSheetId="3">#REF!</definedName>
    <definedName name="nd_28">#REF!</definedName>
    <definedName name="nd_8" localSheetId="11">#REF!</definedName>
    <definedName name="nd_8" localSheetId="3">#REF!</definedName>
    <definedName name="nd_8">#REF!</definedName>
    <definedName name="nd_8_20" localSheetId="11">#REF!</definedName>
    <definedName name="nd_8_20" localSheetId="3">#REF!</definedName>
    <definedName name="nd_8_20">#REF!</definedName>
    <definedName name="nd_8_28" localSheetId="11">#REF!</definedName>
    <definedName name="nd_8_28" localSheetId="3">#REF!</definedName>
    <definedName name="nd_8_28">#REF!</definedName>
    <definedName name="nd_9" localSheetId="11">#REF!</definedName>
    <definedName name="nd_9" localSheetId="3">#REF!</definedName>
    <definedName name="nd_9">#REF!</definedName>
    <definedName name="nd_9_20" localSheetId="11">#REF!</definedName>
    <definedName name="nd_9_20" localSheetId="3">#REF!</definedName>
    <definedName name="nd_9_20">#REF!</definedName>
    <definedName name="nd_9_28" localSheetId="11">#REF!</definedName>
    <definedName name="nd_9_28" localSheetId="3">#REF!</definedName>
    <definedName name="nd_9_28">#REF!</definedName>
    <definedName name="ndat" localSheetId="11">#REF!</definedName>
    <definedName name="ndat" localSheetId="3">#REF!</definedName>
    <definedName name="ndat">#REF!</definedName>
    <definedName name="ndat_28" localSheetId="11">#REF!</definedName>
    <definedName name="ndat_28" localSheetId="3">#REF!</definedName>
    <definedName name="ndat_28">#REF!</definedName>
    <definedName name="ndc" localSheetId="11">#REF!</definedName>
    <definedName name="ndc" localSheetId="3">#REF!</definedName>
    <definedName name="ndc">#REF!</definedName>
    <definedName name="ndc_20" localSheetId="11">#REF!</definedName>
    <definedName name="ndc_20" localSheetId="3">#REF!</definedName>
    <definedName name="ndc_20">#REF!</definedName>
    <definedName name="NDFN" localSheetId="11">#REF!</definedName>
    <definedName name="NDFN" localSheetId="3">#REF!</definedName>
    <definedName name="NDFN">#REF!</definedName>
    <definedName name="NDFN_20" localSheetId="11">#REF!</definedName>
    <definedName name="NDFN_20" localSheetId="3">#REF!</definedName>
    <definedName name="NDFN_20">#REF!</definedName>
    <definedName name="NDFN_28" localSheetId="11">#REF!</definedName>
    <definedName name="NDFN_28" localSheetId="3">#REF!</definedName>
    <definedName name="NDFN_28">#REF!</definedName>
    <definedName name="NDFP" localSheetId="11">#REF!</definedName>
    <definedName name="NDFP" localSheetId="3">#REF!</definedName>
    <definedName name="NDFP">#REF!</definedName>
    <definedName name="NDFP_20" localSheetId="11">#REF!</definedName>
    <definedName name="NDFP_20" localSheetId="3">#REF!</definedName>
    <definedName name="NDFP_20">#REF!</definedName>
    <definedName name="NDFP_28" localSheetId="11">#REF!</definedName>
    <definedName name="NDFP_28" localSheetId="3">#REF!</definedName>
    <definedName name="NDFP_28">#REF!</definedName>
    <definedName name="Ndk" localSheetId="11">#REF!</definedName>
    <definedName name="Ndk" localSheetId="3">#REF!</definedName>
    <definedName name="Ndk">#REF!</definedName>
    <definedName name="Ndk_20" localSheetId="11">#REF!</definedName>
    <definedName name="Ndk_20" localSheetId="3">#REF!</definedName>
    <definedName name="Ndk_20">#REF!</definedName>
    <definedName name="Ndk_28" localSheetId="11">#REF!</definedName>
    <definedName name="Ndk_28" localSheetId="3">#REF!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#REF!</definedName>
    <definedName name="neff_28" localSheetId="11">#REF!</definedName>
    <definedName name="neff_28" localSheetId="3">#REF!</definedName>
    <definedName name="neff_28">#REF!</definedName>
    <definedName name="nenbt" localSheetId="11">#REF!</definedName>
    <definedName name="nenbt" localSheetId="3">#REF!</definedName>
    <definedName name="nenbt">#REF!</definedName>
    <definedName name="nenbt_28" localSheetId="11">#REF!</definedName>
    <definedName name="nenbt_28" localSheetId="3">#REF!</definedName>
    <definedName name="nenbt_28">#REF!</definedName>
    <definedName name="nenkhi" localSheetId="11">#REF!</definedName>
    <definedName name="nenkhi" localSheetId="3">#REF!</definedName>
    <definedName name="nenkhi">#REF!</definedName>
    <definedName name="nenkhi_20" localSheetId="11">#REF!</definedName>
    <definedName name="nenkhi_20" localSheetId="3">#REF!</definedName>
    <definedName name="nenkhi_20">#REF!</definedName>
    <definedName name="nenkhi_28" localSheetId="11">#REF!</definedName>
    <definedName name="nenkhi_28" localSheetId="3">#REF!</definedName>
    <definedName name="nenkhi_28">#REF!</definedName>
    <definedName name="nenkhi10" localSheetId="11">#REF!</definedName>
    <definedName name="nenkhi10" localSheetId="3">#REF!</definedName>
    <definedName name="nenkhi10">#REF!</definedName>
    <definedName name="nenkhi10m3" localSheetId="11">#REF!</definedName>
    <definedName name="nenkhi10m3" localSheetId="3">#REF!</definedName>
    <definedName name="nenkhi10m3">#REF!</definedName>
    <definedName name="nenkhi10m3_20" localSheetId="11">#REF!</definedName>
    <definedName name="nenkhi10m3_20" localSheetId="3">#REF!</definedName>
    <definedName name="nenkhi10m3_20">#REF!</definedName>
    <definedName name="nenkhi10m3_28" localSheetId="11">#REF!</definedName>
    <definedName name="nenkhi10m3_28" localSheetId="3">#REF!</definedName>
    <definedName name="nenkhi10m3_28">#REF!</definedName>
    <definedName name="nenkhi1200" localSheetId="11">#REF!</definedName>
    <definedName name="nenkhi1200" localSheetId="3">#REF!</definedName>
    <definedName name="nenkhi1200">#REF!</definedName>
    <definedName name="nenkhi1200_20" localSheetId="11">#REF!</definedName>
    <definedName name="nenkhi1200_20" localSheetId="3">#REF!</definedName>
    <definedName name="nenkhi1200_20">#REF!</definedName>
    <definedName name="nenkhi1200_28" localSheetId="11">#REF!</definedName>
    <definedName name="nenkhi1200_28" localSheetId="3">#REF!</definedName>
    <definedName name="nenkhi1200_28">#REF!</definedName>
    <definedName name="nenkhi17" localSheetId="11">#REF!</definedName>
    <definedName name="nenkhi17" localSheetId="3">#REF!</definedName>
    <definedName name="nenkhi17">#REF!</definedName>
    <definedName name="nenkhi17_20" localSheetId="11">#REF!</definedName>
    <definedName name="nenkhi17_20" localSheetId="3">#REF!</definedName>
    <definedName name="nenkhi17_20">#REF!</definedName>
    <definedName name="nenkhi17_28" localSheetId="11">#REF!</definedName>
    <definedName name="nenkhi17_28" localSheetId="3">#REF!</definedName>
    <definedName name="nenkhi17_28">#REF!</definedName>
    <definedName name="nenkhidz10m3" localSheetId="11">#REF!</definedName>
    <definedName name="nenkhidz10m3" localSheetId="3">#REF!</definedName>
    <definedName name="nenkhidz10m3">#REF!</definedName>
    <definedName name="nenkhidz10m3_20" localSheetId="11">#REF!</definedName>
    <definedName name="nenkhidz10m3_20" localSheetId="3">#REF!</definedName>
    <definedName name="nenkhidz10m3_20">#REF!</definedName>
    <definedName name="nenkhidz4m3" localSheetId="11">#REF!</definedName>
    <definedName name="nenkhidz4m3" localSheetId="3">#REF!</definedName>
    <definedName name="nenkhidz4m3">#REF!</definedName>
    <definedName name="nenkhidz4m3_20" localSheetId="11">#REF!</definedName>
    <definedName name="nenkhidz4m3_20" localSheetId="3">#REF!</definedName>
    <definedName name="nenkhidz4m3_20">#REF!</definedName>
    <definedName name="nenkhidz6m3" localSheetId="11">#REF!</definedName>
    <definedName name="nenkhidz6m3" localSheetId="3">#REF!</definedName>
    <definedName name="nenkhidz6m3">#REF!</definedName>
    <definedName name="nenkhidz6m3_20" localSheetId="11">#REF!</definedName>
    <definedName name="nenkhidz6m3_20" localSheetId="3">#REF!</definedName>
    <definedName name="nenkhidz6m3_20">#REF!</definedName>
    <definedName name="nenkhidz9m3" localSheetId="11">#REF!</definedName>
    <definedName name="nenkhidz9m3" localSheetId="3">#REF!</definedName>
    <definedName name="nenkhidz9m3">#REF!</definedName>
    <definedName name="nenkhidz9m3_20" localSheetId="11">#REF!</definedName>
    <definedName name="nenkhidz9m3_20" localSheetId="3">#REF!</definedName>
    <definedName name="nenkhidz9m3_20">#REF!</definedName>
    <definedName name="neo1_28" localSheetId="11">#REF!</definedName>
    <definedName name="neo1_28" localSheetId="3">#REF!</definedName>
    <definedName name="neo1_28">#REF!</definedName>
    <definedName name="neo32mm" localSheetId="11">#REF!</definedName>
    <definedName name="neo32mm" localSheetId="3">#REF!</definedName>
    <definedName name="neo32mm">#REF!</definedName>
    <definedName name="neo32mm_20" localSheetId="11">#REF!</definedName>
    <definedName name="neo32mm_20" localSheetId="3">#REF!</definedName>
    <definedName name="neo32mm_20">#REF!</definedName>
    <definedName name="neo32mm_28" localSheetId="11">#REF!</definedName>
    <definedName name="neo32mm_28" localSheetId="3">#REF!</definedName>
    <definedName name="neo32mm_28">#REF!</definedName>
    <definedName name="neo4T" localSheetId="11">#REF!</definedName>
    <definedName name="neo4T" localSheetId="3">#REF!</definedName>
    <definedName name="neo4T">#REF!</definedName>
    <definedName name="neo4T_20" localSheetId="11">#REF!</definedName>
    <definedName name="neo4T_20" localSheetId="3">#REF!</definedName>
    <definedName name="neo4T_20">#REF!</definedName>
    <definedName name="neo4T_28" localSheetId="11">#REF!</definedName>
    <definedName name="neo4T_28" localSheetId="3">#REF!</definedName>
    <definedName name="neo4T_28">#REF!</definedName>
    <definedName name="NET">"$#REF!.$A$1:$N$57"</definedName>
    <definedName name="NET_1">"$#REF!.$A$1:$N$32"</definedName>
    <definedName name="NET_1_26" localSheetId="11">#REF!</definedName>
    <definedName name="NET_1_26" localSheetId="3">#REF!</definedName>
    <definedName name="NET_1_26">#REF!</definedName>
    <definedName name="NET_1_28" localSheetId="11">#REF!</definedName>
    <definedName name="NET_1_28" localSheetId="3">#REF!</definedName>
    <definedName name="NET_1_28">#REF!</definedName>
    <definedName name="NET_26" localSheetId="11">#REF!</definedName>
    <definedName name="NET_26" localSheetId="3">#REF!</definedName>
    <definedName name="NET_26">#REF!</definedName>
    <definedName name="NET_28" localSheetId="11">#REF!</definedName>
    <definedName name="NET_28" localSheetId="3">#REF!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#REF!</definedName>
    <definedName name="NET_ANA_1_28" localSheetId="11">#REF!</definedName>
    <definedName name="NET_ANA_1_28" localSheetId="3">#REF!</definedName>
    <definedName name="NET_ANA_1_28">#REF!</definedName>
    <definedName name="NET_ANA_2">"$#REF!.$A$1:$V$62"</definedName>
    <definedName name="NET_ANA_2_26" localSheetId="11">#REF!</definedName>
    <definedName name="NET_ANA_2_26" localSheetId="3">#REF!</definedName>
    <definedName name="NET_ANA_2_26">#REF!</definedName>
    <definedName name="NET_ANA_2_28" localSheetId="11">#REF!</definedName>
    <definedName name="NET_ANA_2_28" localSheetId="3">#REF!</definedName>
    <definedName name="NET_ANA_2_28">#REF!</definedName>
    <definedName name="NET_ANA_26" localSheetId="11">#REF!</definedName>
    <definedName name="NET_ANA_26" localSheetId="3">#REF!</definedName>
    <definedName name="NET_ANA_26">#REF!</definedName>
    <definedName name="NET_ANA_28" localSheetId="11">#REF!</definedName>
    <definedName name="NET_ANA_28" localSheetId="3">#REF!</definedName>
    <definedName name="NET_ANA_28">#REF!</definedName>
    <definedName name="NET2_26" localSheetId="11">#REF!</definedName>
    <definedName name="NET2_26" localSheetId="3">#REF!</definedName>
    <definedName name="NET2_26">#REF!</definedName>
    <definedName name="NET2_28" localSheetId="11">#REF!</definedName>
    <definedName name="NET2_28" localSheetId="3">#REF!</definedName>
    <definedName name="NET2_28">#REF!</definedName>
    <definedName name="NEXT" localSheetId="11">#REF!</definedName>
    <definedName name="NEXT" localSheetId="3">#REF!</definedName>
    <definedName name="NEXT">#REF!</definedName>
    <definedName name="NEXT_20" localSheetId="11">#REF!</definedName>
    <definedName name="NEXT_20" localSheetId="3">#REF!</definedName>
    <definedName name="NEXT_20">#REF!</definedName>
    <definedName name="NEXT_28" localSheetId="11">#REF!</definedName>
    <definedName name="NEXT_28" localSheetId="3">#REF!</definedName>
    <definedName name="NEXT_28">#REF!</definedName>
    <definedName name="ng" localSheetId="11">#REF!</definedName>
    <definedName name="ng" localSheetId="3">#REF!</definedName>
    <definedName name="ng">#REF!</definedName>
    <definedName name="NG_THANG" localSheetId="11">#REF!</definedName>
    <definedName name="NG_THANG" localSheetId="3">#REF!</definedName>
    <definedName name="NG_THANG">#REF!</definedName>
    <definedName name="NG_THANG_20" localSheetId="11">#REF!</definedName>
    <definedName name="NG_THANG_20" localSheetId="3">#REF!</definedName>
    <definedName name="NG_THANG_20">#REF!</definedName>
    <definedName name="NG_THANG_28" localSheetId="11">#REF!</definedName>
    <definedName name="NG_THANG_28" localSheetId="3">#REF!</definedName>
    <definedName name="NG_THANG_28">#REF!</definedName>
    <definedName name="Ng_y" localSheetId="11">#REF!</definedName>
    <definedName name="Ng_y" localSheetId="3">#REF!</definedName>
    <definedName name="Ng_y">#REF!</definedName>
    <definedName name="ng1." localSheetId="11">#REF!</definedName>
    <definedName name="ng1." localSheetId="3">#REF!</definedName>
    <definedName name="ng1.">#REF!</definedName>
    <definedName name="ng2." localSheetId="11">#REF!</definedName>
    <definedName name="ng2." localSheetId="3">#REF!</definedName>
    <definedName name="ng2.">#REF!</definedName>
    <definedName name="NGANHANG" localSheetId="11">OFFSET(#REF!,COUNTIF(#REF!,"&lt;&gt;0")-1,0,1)</definedName>
    <definedName name="NGANHANG" localSheetId="3">OFFSET(#REF!,COUNTIF(#REF!,"&lt;&gt;0")-1,0,1)</definedName>
    <definedName name="NGANHANG">OFFSET(#REF!,COUNTIF(#REF!,"&lt;&gt;0")-1,0,1)</definedName>
    <definedName name="NGAØY" localSheetId="11">#REF!</definedName>
    <definedName name="NGAØY" localSheetId="3">#REF!</definedName>
    <definedName name="NGAØY">#REF!</definedName>
    <definedName name="NGAØY_02" localSheetId="11">#REF!</definedName>
    <definedName name="NGAØY_02" localSheetId="3">#REF!</definedName>
    <definedName name="NGAØY_02">#REF!</definedName>
    <definedName name="NGAØY_02_20" localSheetId="11">#REF!</definedName>
    <definedName name="NGAØY_02_20" localSheetId="3">#REF!</definedName>
    <definedName name="NGAØY_02_20">#REF!</definedName>
    <definedName name="NGAØY_02_28" localSheetId="11">#REF!</definedName>
    <definedName name="NGAØY_02_28" localSheetId="3">#REF!</definedName>
    <definedName name="NGAØY_02_28">#REF!</definedName>
    <definedName name="ngau" localSheetId="11">#REF!</definedName>
    <definedName name="ngau" localSheetId="3">#REF!</definedName>
    <definedName name="ngau">#REF!</definedName>
    <definedName name="NGAY" localSheetId="11">OFFSET(#REF!,COUNTA(#REF!)-1,0,1)</definedName>
    <definedName name="NGAY" localSheetId="3">OFFSET(#REF!,COUNTA(#REF!)-1,0,1)</definedName>
    <definedName name="NGAY">OFFSET(#REF!,COUNTA(#REF!)-1,0,1)</definedName>
    <definedName name="nghi_bq" localSheetId="11">#REF!</definedName>
    <definedName name="nghi_bq" localSheetId="3">#REF!</definedName>
    <definedName name="nghi_bq">#REF!</definedName>
    <definedName name="nghi_bv" localSheetId="11">#REF!</definedName>
    <definedName name="nghi_bv" localSheetId="3">#REF!</definedName>
    <definedName name="nghi_bv">#REF!</definedName>
    <definedName name="nghi_ck" localSheetId="11">#REF!</definedName>
    <definedName name="nghi_ck" localSheetId="3">#REF!</definedName>
    <definedName name="nghi_ck">#REF!</definedName>
    <definedName name="nghi_d1" localSheetId="11">#REF!</definedName>
    <definedName name="nghi_d1" localSheetId="3">#REF!</definedName>
    <definedName name="nghi_d1">#REF!</definedName>
    <definedName name="nghi_d2" localSheetId="11">#REF!</definedName>
    <definedName name="nghi_d2" localSheetId="3">#REF!</definedName>
    <definedName name="nghi_d2">#REF!</definedName>
    <definedName name="nghi_d3" localSheetId="11">#REF!</definedName>
    <definedName name="nghi_d3" localSheetId="3">#REF!</definedName>
    <definedName name="nghi_d3">#REF!</definedName>
    <definedName name="nghi_dl" localSheetId="11">#REF!</definedName>
    <definedName name="nghi_dl" localSheetId="3">#REF!</definedName>
    <definedName name="nghi_dl">#REF!</definedName>
    <definedName name="nghi_kcs" localSheetId="11">#REF!</definedName>
    <definedName name="nghi_kcs" localSheetId="3">#REF!</definedName>
    <definedName name="nghi_kcs">#REF!</definedName>
    <definedName name="nghi_nb" localSheetId="11">#REF!</definedName>
    <definedName name="nghi_nb" localSheetId="3">#REF!</definedName>
    <definedName name="nghi_nb">#REF!</definedName>
    <definedName name="nghi_ngio" localSheetId="11">#REF!</definedName>
    <definedName name="nghi_ngio" localSheetId="3">#REF!</definedName>
    <definedName name="nghi_ngio">#REF!</definedName>
    <definedName name="nghi_nv" localSheetId="11">#REF!</definedName>
    <definedName name="nghi_nv" localSheetId="3">#REF!</definedName>
    <definedName name="nghi_nv">#REF!</definedName>
    <definedName name="nghi_t3" localSheetId="11">#REF!</definedName>
    <definedName name="nghi_t3" localSheetId="3">#REF!</definedName>
    <definedName name="nghi_t3">#REF!</definedName>
    <definedName name="nghi_t4" localSheetId="11">#REF!</definedName>
    <definedName name="nghi_t4" localSheetId="3">#REF!</definedName>
    <definedName name="nghi_t4">#REF!</definedName>
    <definedName name="nghi_t5" localSheetId="11">#REF!</definedName>
    <definedName name="nghi_t5" localSheetId="3">#REF!</definedName>
    <definedName name="nghi_t5">#REF!</definedName>
    <definedName name="nghi_t6" localSheetId="11">#REF!</definedName>
    <definedName name="nghi_t6" localSheetId="3">#REF!</definedName>
    <definedName name="nghi_t6">#REF!</definedName>
    <definedName name="nghi_tc" localSheetId="11">#REF!</definedName>
    <definedName name="nghi_tc" localSheetId="3">#REF!</definedName>
    <definedName name="nghi_tc">#REF!</definedName>
    <definedName name="nghi_tm" localSheetId="11">#REF!</definedName>
    <definedName name="nghi_tm" localSheetId="3">#REF!</definedName>
    <definedName name="nghi_tm">#REF!</definedName>
    <definedName name="nghi_vs" localSheetId="11">#REF!</definedName>
    <definedName name="nghi_vs" localSheetId="3">#REF!</definedName>
    <definedName name="nghi_vs">#REF!</definedName>
    <definedName name="nghi_xh" localSheetId="11">#REF!</definedName>
    <definedName name="nghi_xh" localSheetId="3">#REF!</definedName>
    <definedName name="nghi_xh">#REF!</definedName>
    <definedName name="nght" localSheetId="11">#REF!</definedName>
    <definedName name="nght" localSheetId="3">#REF!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#REF!</definedName>
    <definedName name="NH" localSheetId="11">#REF!</definedName>
    <definedName name="NH" localSheetId="3">#REF!</definedName>
    <definedName name="NH">#REF!</definedName>
    <definedName name="NH_20" localSheetId="11">#REF!</definedName>
    <definedName name="NH_20" localSheetId="3">#REF!</definedName>
    <definedName name="NH_20">#REF!</definedName>
    <definedName name="Nh_n_cáng" localSheetId="11">#REF!</definedName>
    <definedName name="Nh_n_cáng" localSheetId="3">#REF!</definedName>
    <definedName name="Nh_n_cáng">#REF!</definedName>
    <definedName name="Nh_n_cáng_20" localSheetId="11">#REF!</definedName>
    <definedName name="Nh_n_cáng_20" localSheetId="3">#REF!</definedName>
    <definedName name="Nh_n_cáng_20">#REF!</definedName>
    <definedName name="Nh_n_cáng_28" localSheetId="11">#REF!</definedName>
    <definedName name="Nh_n_cáng_28" localSheetId="3">#REF!</definedName>
    <definedName name="Nh_n_cáng_28">#REF!</definedName>
    <definedName name="nh30_2" localSheetId="11">#REF!</definedName>
    <definedName name="nh30_2" localSheetId="3">#REF!</definedName>
    <definedName name="nh30_2">#REF!</definedName>
    <definedName name="nh30_2_28" localSheetId="11">#REF!</definedName>
    <definedName name="nh30_2_28" localSheetId="3">#REF!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BTRAM_28</definedName>
    <definedName name="NHAÄP" localSheetId="11">#REF!</definedName>
    <definedName name="NHAÄP" localSheetId="0">#REF!</definedName>
    <definedName name="NHAÄP" localSheetId="3">#REF!</definedName>
    <definedName name="NHAÄP">#REF!</definedName>
    <definedName name="NHAÄP_20" localSheetId="11">#REF!</definedName>
    <definedName name="NHAÄP_20" localSheetId="0">#REF!</definedName>
    <definedName name="NHAÄP_20" localSheetId="3">#REF!</definedName>
    <definedName name="NHAÄP_20">#REF!</definedName>
    <definedName name="NHAÄP_28" localSheetId="11">#REF!</definedName>
    <definedName name="NHAÄP_28" localSheetId="0">#REF!</definedName>
    <definedName name="NHAÄP_28" localSheetId="3">#REF!</definedName>
    <definedName name="NHAÄP_28">#REF!</definedName>
    <definedName name="Nhan_xet_cua_dai">"Picture 1"</definedName>
    <definedName name="Nhancong" localSheetId="11">#REF!</definedName>
    <definedName name="Nhancong" localSheetId="3">#REF!</definedName>
    <definedName name="Nhancong">#REF!</definedName>
    <definedName name="NHAPHANG" localSheetId="11">#REF!</definedName>
    <definedName name="NHAPHANG" localSheetId="3">#REF!</definedName>
    <definedName name="NHAPHANG">#REF!</definedName>
    <definedName name="NHAPHANGKMAI" localSheetId="11">#REF!</definedName>
    <definedName name="NHAPHANGKMAI" localSheetId="3">#REF!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#REF!</definedName>
    <definedName name="nhn_28" localSheetId="11">#REF!</definedName>
    <definedName name="nhn_28" localSheetId="3">#REF!</definedName>
    <definedName name="nhn_28">#REF!</definedName>
    <definedName name="nhn_3">"$#REF!.$#REF!$#REF!"</definedName>
    <definedName name="nhnnc">NA()</definedName>
    <definedName name="nhnnc_26" localSheetId="11">#REF!</definedName>
    <definedName name="nhnnc_26" localSheetId="3">#REF!</definedName>
    <definedName name="nhnnc_26">#REF!</definedName>
    <definedName name="nhnnc_28" localSheetId="11">#REF!</definedName>
    <definedName name="nhnnc_28" localSheetId="3">#REF!</definedName>
    <definedName name="nhnnc_28">#REF!</definedName>
    <definedName name="nhnnc_3">NA()</definedName>
    <definedName name="nhnvl">NA()</definedName>
    <definedName name="nhnvl_26" localSheetId="11">#REF!</definedName>
    <definedName name="nhnvl_26" localSheetId="3">#REF!</definedName>
    <definedName name="nhnvl_26">#REF!</definedName>
    <definedName name="nhnvl_28" localSheetId="11">#REF!</definedName>
    <definedName name="nhnvl_28" localSheetId="3">#REF!</definedName>
    <definedName name="nhnvl_28">#REF!</definedName>
    <definedName name="nhnvl_3">NA()</definedName>
    <definedName name="NHot" localSheetId="11">#REF!</definedName>
    <definedName name="NHot" localSheetId="3">#REF!</definedName>
    <definedName name="NHot">#REF!</definedName>
    <definedName name="NHot_20" localSheetId="11">#REF!</definedName>
    <definedName name="NHot_20" localSheetId="3">#REF!</definedName>
    <definedName name="NHot_20">#REF!</definedName>
    <definedName name="nhu" localSheetId="11">#REF!</definedName>
    <definedName name="nhu" localSheetId="3">#REF!</definedName>
    <definedName name="nhu">#REF!</definedName>
    <definedName name="nhu_20" localSheetId="11">#REF!</definedName>
    <definedName name="nhu_20" localSheetId="3">#REF!</definedName>
    <definedName name="nhu_20">#REF!</definedName>
    <definedName name="nhu_28" localSheetId="11">#REF!</definedName>
    <definedName name="nhu_28" localSheetId="3">#REF!</definedName>
    <definedName name="nhu_28">#REF!</definedName>
    <definedName name="nhua" localSheetId="11">#REF!</definedName>
    <definedName name="nhua" localSheetId="3">#REF!</definedName>
    <definedName name="nhua">#REF!</definedName>
    <definedName name="nhua_20" localSheetId="11">#REF!</definedName>
    <definedName name="nhua_20" localSheetId="3">#REF!</definedName>
    <definedName name="nhua_20">#REF!</definedName>
    <definedName name="nhua_28" localSheetId="11">#REF!</definedName>
    <definedName name="nhua_28" localSheetId="3">#REF!</definedName>
    <definedName name="nhua_28">#REF!</definedName>
    <definedName name="nhuad" localSheetId="11">#REF!</definedName>
    <definedName name="nhuad" localSheetId="3">#REF!</definedName>
    <definedName name="nhuad">#REF!</definedName>
    <definedName name="nhuad_20" localSheetId="11">#REF!</definedName>
    <definedName name="nhuad_20" localSheetId="3">#REF!</definedName>
    <definedName name="nhuad_20">#REF!</definedName>
    <definedName name="nhuad_28" localSheetId="11">#REF!</definedName>
    <definedName name="nhuad_28" localSheetId="3">#REF!</definedName>
    <definedName name="nhuad_28">#REF!</definedName>
    <definedName name="Nhuadan" localSheetId="11">#REF!</definedName>
    <definedName name="Nhuadan" localSheetId="3">#REF!</definedName>
    <definedName name="Nhuadan">#REF!</definedName>
    <definedName name="nhuaduong" localSheetId="11">#REF!</definedName>
    <definedName name="nhuaduong" localSheetId="3">#REF!</definedName>
    <definedName name="nhuaduong">#REF!</definedName>
    <definedName name="nhuaRC250" localSheetId="11">#REF!</definedName>
    <definedName name="nhuaRC250" localSheetId="3">#REF!</definedName>
    <definedName name="nhuaRC250">#REF!</definedName>
    <definedName name="Nhucaudonvi" localSheetId="11">#REF!</definedName>
    <definedName name="Nhucaudonvi" localSheetId="3">#REF!</definedName>
    <definedName name="Nhucaudonvi">#REF!</definedName>
    <definedName name="nhutuong" localSheetId="11">#REF!</definedName>
    <definedName name="nhutuong" localSheetId="3">#REF!</definedName>
    <definedName name="nhutuong">#REF!</definedName>
    <definedName name="nhutuong_20" localSheetId="11">#REF!</definedName>
    <definedName name="nhutuong_20" localSheetId="3">#REF!</definedName>
    <definedName name="nhutuong_20">#REF!</definedName>
    <definedName name="nhutuong_28" localSheetId="11">#REF!</definedName>
    <definedName name="nhutuong_28" localSheetId="3">#REF!</definedName>
    <definedName name="nhutuong_28">#REF!</definedName>
    <definedName name="nig">"$#REF!.$#REF!$#REF!"</definedName>
    <definedName name="nig_26" localSheetId="11">#REF!</definedName>
    <definedName name="nig_26" localSheetId="3">#REF!</definedName>
    <definedName name="nig_26">#REF!</definedName>
    <definedName name="nig_28" localSheetId="11">#REF!</definedName>
    <definedName name="nig_28" localSheetId="3">#REF!</definedName>
    <definedName name="nig_28">#REF!</definedName>
    <definedName name="nig_3">"$#REF!.$#REF!$#REF!"</definedName>
    <definedName name="NIG13p" localSheetId="11">#REF!</definedName>
    <definedName name="NIG13p" localSheetId="3">#REF!</definedName>
    <definedName name="NIG13p">#REF!</definedName>
    <definedName name="NIG13p_28" localSheetId="11">#REF!</definedName>
    <definedName name="NIG13p_28" localSheetId="3">#REF!</definedName>
    <definedName name="NIG13p_28">#REF!</definedName>
    <definedName name="nig1p">"$#REF!.$S$290"</definedName>
    <definedName name="nig1p_26" localSheetId="11">#REF!</definedName>
    <definedName name="nig1p_26" localSheetId="3">#REF!</definedName>
    <definedName name="nig1p_26">#REF!</definedName>
    <definedName name="nig1p_28" localSheetId="11">#REF!</definedName>
    <definedName name="nig1p_28" localSheetId="3">#REF!</definedName>
    <definedName name="nig1p_28">#REF!</definedName>
    <definedName name="nig1p_3">"$#REF!.$S$290"</definedName>
    <definedName name="nig3p">"$#REF!.$T$110"</definedName>
    <definedName name="nig3p_26" localSheetId="11">#REF!</definedName>
    <definedName name="nig3p_26" localSheetId="3">#REF!</definedName>
    <definedName name="nig3p_26">#REF!</definedName>
    <definedName name="nig3p_28" localSheetId="11">#REF!</definedName>
    <definedName name="nig3p_28" localSheetId="3">#REF!</definedName>
    <definedName name="nig3p_28">#REF!</definedName>
    <definedName name="nig3p_3">"$#REF!.$T$110"</definedName>
    <definedName name="night" localSheetId="11">#REF!</definedName>
    <definedName name="night" localSheetId="3">#REF!</definedName>
    <definedName name="night">#REF!</definedName>
    <definedName name="night." localSheetId="11">#REF!</definedName>
    <definedName name="night." localSheetId="3">#REF!</definedName>
    <definedName name="night.">#REF!</definedName>
    <definedName name="nightnc">NA()</definedName>
    <definedName name="nightnc_26" localSheetId="11">#REF!</definedName>
    <definedName name="nightnc_26" localSheetId="3">#REF!</definedName>
    <definedName name="nightnc_26">#REF!</definedName>
    <definedName name="nightnc_28" localSheetId="11">#REF!</definedName>
    <definedName name="nightnc_28" localSheetId="3">#REF!</definedName>
    <definedName name="nightnc_28">#REF!</definedName>
    <definedName name="nightnc_3">NA()</definedName>
    <definedName name="nightvl">NA()</definedName>
    <definedName name="nightvl_26" localSheetId="11">#REF!</definedName>
    <definedName name="nightvl_26" localSheetId="3">#REF!</definedName>
    <definedName name="nightvl_26">#REF!</definedName>
    <definedName name="nightvl_28" localSheetId="11">#REF!</definedName>
    <definedName name="nightvl_28" localSheetId="3">#REF!</definedName>
    <definedName name="nightvl_28">#REF!</definedName>
    <definedName name="nightvl_3">NA()</definedName>
    <definedName name="NIGnc" localSheetId="11">#REF!</definedName>
    <definedName name="NIGnc" localSheetId="3">#REF!</definedName>
    <definedName name="NIGnc">#REF!</definedName>
    <definedName name="NIGnc_20" localSheetId="11">#REF!</definedName>
    <definedName name="NIGnc_20" localSheetId="3">#REF!</definedName>
    <definedName name="NIGnc_20">#REF!</definedName>
    <definedName name="NIGnc_28" localSheetId="11">#REF!</definedName>
    <definedName name="NIGnc_28" localSheetId="3">#REF!</definedName>
    <definedName name="NIGnc_28">#REF!</definedName>
    <definedName name="nignc1p">"$#REF!.$G$176"</definedName>
    <definedName name="nignc1p_26" localSheetId="11">#REF!</definedName>
    <definedName name="nignc1p_26" localSheetId="3">#REF!</definedName>
    <definedName name="nignc1p_26">#REF!</definedName>
    <definedName name="nignc1p_28" localSheetId="11">#REF!</definedName>
    <definedName name="nignc1p_28" localSheetId="3">#REF!</definedName>
    <definedName name="nignc1p_28">#REF!</definedName>
    <definedName name="nignc1p_3">"$#REF!.$G$176"</definedName>
    <definedName name="nignc3p" localSheetId="11">#REF!</definedName>
    <definedName name="nignc3p" localSheetId="3">#REF!</definedName>
    <definedName name="nignc3p">#REF!</definedName>
    <definedName name="nignc3p_1" localSheetId="11">#REF!</definedName>
    <definedName name="nignc3p_1" localSheetId="3">#REF!</definedName>
    <definedName name="nignc3p_1">#REF!</definedName>
    <definedName name="nignc3p_2" localSheetId="11">#REF!</definedName>
    <definedName name="nignc3p_2" localSheetId="3">#REF!</definedName>
    <definedName name="nignc3p_2">#REF!</definedName>
    <definedName name="nignc3p_20" localSheetId="11">#REF!</definedName>
    <definedName name="nignc3p_20" localSheetId="3">#REF!</definedName>
    <definedName name="nignc3p_20">#REF!</definedName>
    <definedName name="nignc3p_25" localSheetId="11">#REF!</definedName>
    <definedName name="nignc3p_25" localSheetId="3">#REF!</definedName>
    <definedName name="nignc3p_25">#REF!</definedName>
    <definedName name="nignc3p_26" localSheetId="11">#REF!</definedName>
    <definedName name="nignc3p_26" localSheetId="3">#REF!</definedName>
    <definedName name="nignc3p_26">#REF!</definedName>
    <definedName name="nignc3p_28" localSheetId="11">#REF!</definedName>
    <definedName name="nignc3p_28" localSheetId="3">#REF!</definedName>
    <definedName name="nignc3p_28">#REF!</definedName>
    <definedName name="nignc3p_3" localSheetId="11">#REF!</definedName>
    <definedName name="nignc3p_3" localSheetId="3">#REF!</definedName>
    <definedName name="nignc3p_3">#REF!</definedName>
    <definedName name="nignc3p_3_1" localSheetId="11">#REF!</definedName>
    <definedName name="nignc3p_3_1" localSheetId="3">#REF!</definedName>
    <definedName name="nignc3p_3_1">#REF!</definedName>
    <definedName name="nignc3p_3_2" localSheetId="11">#REF!</definedName>
    <definedName name="nignc3p_3_2" localSheetId="3">#REF!</definedName>
    <definedName name="nignc3p_3_2">#REF!</definedName>
    <definedName name="nignc3p_3_20" localSheetId="11">#REF!</definedName>
    <definedName name="nignc3p_3_20" localSheetId="3">#REF!</definedName>
    <definedName name="nignc3p_3_20">#REF!</definedName>
    <definedName name="nignc3p_3_25" localSheetId="11">#REF!</definedName>
    <definedName name="nignc3p_3_25" localSheetId="3">#REF!</definedName>
    <definedName name="nignc3p_3_25">#REF!</definedName>
    <definedName name="NIGvc" localSheetId="11">#REF!</definedName>
    <definedName name="NIGvc" localSheetId="3">#REF!</definedName>
    <definedName name="NIGvc">#REF!</definedName>
    <definedName name="NIGvc_20" localSheetId="11">#REF!</definedName>
    <definedName name="NIGvc_20" localSheetId="3">#REF!</definedName>
    <definedName name="NIGvc_20">#REF!</definedName>
    <definedName name="NIGvc_28" localSheetId="11">#REF!</definedName>
    <definedName name="NIGvc_28" localSheetId="3">#REF!</definedName>
    <definedName name="NIGvc_28">#REF!</definedName>
    <definedName name="NIGvl" localSheetId="11">#REF!</definedName>
    <definedName name="NIGvl" localSheetId="3">#REF!</definedName>
    <definedName name="NIGvl">#REF!</definedName>
    <definedName name="NIGvl_20" localSheetId="11">#REF!</definedName>
    <definedName name="NIGvl_20" localSheetId="3">#REF!</definedName>
    <definedName name="NIGvl_20">#REF!</definedName>
    <definedName name="NIGvl_28" localSheetId="11">#REF!</definedName>
    <definedName name="NIGvl_28" localSheetId="3">#REF!</definedName>
    <definedName name="NIGvl_28">#REF!</definedName>
    <definedName name="nigvl1p">"$#REF!.$G$167"</definedName>
    <definedName name="nigvl1p_26" localSheetId="11">#REF!</definedName>
    <definedName name="nigvl1p_26" localSheetId="3">#REF!</definedName>
    <definedName name="nigvl1p_26">#REF!</definedName>
    <definedName name="nigvl1p_28" localSheetId="11">#REF!</definedName>
    <definedName name="nigvl1p_28" localSheetId="3">#REF!</definedName>
    <definedName name="nigvl1p_28">#REF!</definedName>
    <definedName name="nigvl1p_3">"$#REF!.$G$167"</definedName>
    <definedName name="nigvl3p" localSheetId="11">#REF!</definedName>
    <definedName name="nigvl3p" localSheetId="3">#REF!</definedName>
    <definedName name="nigvl3p">#REF!</definedName>
    <definedName name="nigvl3p_1" localSheetId="11">#REF!</definedName>
    <definedName name="nigvl3p_1" localSheetId="3">#REF!</definedName>
    <definedName name="nigvl3p_1">#REF!</definedName>
    <definedName name="nigvl3p_2" localSheetId="11">#REF!</definedName>
    <definedName name="nigvl3p_2" localSheetId="3">#REF!</definedName>
    <definedName name="nigvl3p_2">#REF!</definedName>
    <definedName name="nigvl3p_20" localSheetId="11">#REF!</definedName>
    <definedName name="nigvl3p_20" localSheetId="3">#REF!</definedName>
    <definedName name="nigvl3p_20">#REF!</definedName>
    <definedName name="nigvl3p_25" localSheetId="11">#REF!</definedName>
    <definedName name="nigvl3p_25" localSheetId="3">#REF!</definedName>
    <definedName name="nigvl3p_25">#REF!</definedName>
    <definedName name="nigvl3p_26" localSheetId="11">#REF!</definedName>
    <definedName name="nigvl3p_26" localSheetId="3">#REF!</definedName>
    <definedName name="nigvl3p_26">#REF!</definedName>
    <definedName name="nigvl3p_28" localSheetId="11">#REF!</definedName>
    <definedName name="nigvl3p_28" localSheetId="3">#REF!</definedName>
    <definedName name="nigvl3p_28">#REF!</definedName>
    <definedName name="nigvl3p_3" localSheetId="11">#REF!</definedName>
    <definedName name="nigvl3p_3" localSheetId="3">#REF!</definedName>
    <definedName name="nigvl3p_3">#REF!</definedName>
    <definedName name="nigvl3p_3_1" localSheetId="11">#REF!</definedName>
    <definedName name="nigvl3p_3_1" localSheetId="3">#REF!</definedName>
    <definedName name="nigvl3p_3_1">#REF!</definedName>
    <definedName name="nigvl3p_3_2" localSheetId="11">#REF!</definedName>
    <definedName name="nigvl3p_3_2" localSheetId="3">#REF!</definedName>
    <definedName name="nigvl3p_3_2">#REF!</definedName>
    <definedName name="nigvl3p_3_20" localSheetId="11">#REF!</definedName>
    <definedName name="nigvl3p_3_20" localSheetId="3">#REF!</definedName>
    <definedName name="nigvl3p_3_20">#REF!</definedName>
    <definedName name="nigvl3p_3_25" localSheetId="11">#REF!</definedName>
    <definedName name="nigvl3p_3_25" localSheetId="3">#REF!</definedName>
    <definedName name="nigvl3p_3_25">#REF!</definedName>
    <definedName name="nin">"$#REF!.$#REF!$#REF!"</definedName>
    <definedName name="nin_26" localSheetId="11">#REF!</definedName>
    <definedName name="nin_26" localSheetId="3">#REF!</definedName>
    <definedName name="nin_26">#REF!</definedName>
    <definedName name="nin_28" localSheetId="11">#REF!</definedName>
    <definedName name="nin_28" localSheetId="3">#REF!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#REF!</definedName>
    <definedName name="nin14nc3p_28" localSheetId="11">#REF!</definedName>
    <definedName name="nin14nc3p_28" localSheetId="3">#REF!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#REF!</definedName>
    <definedName name="nin14vl3p_28" localSheetId="11">#REF!</definedName>
    <definedName name="nin14vl3p_28" localSheetId="3">#REF!</definedName>
    <definedName name="nin14vl3p_28">#REF!</definedName>
    <definedName name="nin14vl3p_3">"$#REF!.$#REF!$#REF!"</definedName>
    <definedName name="nin190_26" localSheetId="11">#REF!</definedName>
    <definedName name="nin190_26" localSheetId="3">#REF!</definedName>
    <definedName name="nin190_26">#REF!</definedName>
    <definedName name="nin190_28" localSheetId="11">#REF!</definedName>
    <definedName name="nin190_28" localSheetId="3">#REF!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#REF!</definedName>
    <definedName name="nin1903p_28" localSheetId="11">#REF!</definedName>
    <definedName name="nin1903p_28" localSheetId="3">#REF!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#REF!</definedName>
    <definedName name="nin190nc_28" localSheetId="11">#REF!</definedName>
    <definedName name="nin190nc_28" localSheetId="3">#REF!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#REF!</definedName>
    <definedName name="nin190nc3p_28" localSheetId="11">#REF!</definedName>
    <definedName name="nin190nc3p_28" localSheetId="3">#REF!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#REF!</definedName>
    <definedName name="nin190vl_28" localSheetId="11">#REF!</definedName>
    <definedName name="nin190vl_28" localSheetId="3">#REF!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#REF!</definedName>
    <definedName name="nin190vl3p_28" localSheetId="11">#REF!</definedName>
    <definedName name="nin190vl3p_28" localSheetId="3">#REF!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#REF!</definedName>
    <definedName name="nin1pnc_28" localSheetId="11">#REF!</definedName>
    <definedName name="nin1pnc_28" localSheetId="3">#REF!</definedName>
    <definedName name="nin1pnc_28">#REF!</definedName>
    <definedName name="nin1pnc_3">NA()</definedName>
    <definedName name="nin1pvl">NA()</definedName>
    <definedName name="nin1pvl_26" localSheetId="11">#REF!</definedName>
    <definedName name="nin1pvl_26" localSheetId="3">#REF!</definedName>
    <definedName name="nin1pvl_26">#REF!</definedName>
    <definedName name="nin1pvl_28" localSheetId="11">#REF!</definedName>
    <definedName name="nin1pvl_28" localSheetId="3">#REF!</definedName>
    <definedName name="nin1pvl_28">#REF!</definedName>
    <definedName name="nin1pvl_3">NA()</definedName>
    <definedName name="nin2903p">"$#REF!.$Y$110"</definedName>
    <definedName name="nin2903p_26" localSheetId="11">#REF!</definedName>
    <definedName name="nin2903p_26" localSheetId="3">#REF!</definedName>
    <definedName name="nin2903p_26">#REF!</definedName>
    <definedName name="nin2903p_28" localSheetId="11">#REF!</definedName>
    <definedName name="nin2903p_28" localSheetId="3">#REF!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#REF!</definedName>
    <definedName name="nin290nc3p_28" localSheetId="11">#REF!</definedName>
    <definedName name="nin290nc3p_28" localSheetId="3">#REF!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#REF!</definedName>
    <definedName name="nin290vl3p_28" localSheetId="11">#REF!</definedName>
    <definedName name="nin290vl3p_28" localSheetId="3">#REF!</definedName>
    <definedName name="nin290vl3p_28">#REF!</definedName>
    <definedName name="nin290vl3p_3">"$#REF!.#REF!$#REF!"</definedName>
    <definedName name="nin3p">"$#REF!.$W$110"</definedName>
    <definedName name="nin3p_26" localSheetId="11">#REF!</definedName>
    <definedName name="nin3p_26" localSheetId="3">#REF!</definedName>
    <definedName name="nin3p_26">#REF!</definedName>
    <definedName name="nin3p_28" localSheetId="11">#REF!</definedName>
    <definedName name="nin3p_28" localSheetId="3">#REF!</definedName>
    <definedName name="nin3p_28">#REF!</definedName>
    <definedName name="nin3p_3">"$#REF!.$W$110"</definedName>
    <definedName name="nind">"$#REF!.$#REF!$#REF!"</definedName>
    <definedName name="nind_26" localSheetId="11">#REF!</definedName>
    <definedName name="nind_26" localSheetId="3">#REF!</definedName>
    <definedName name="nind_26">#REF!</definedName>
    <definedName name="nind_28" localSheetId="11">#REF!</definedName>
    <definedName name="nind_28" localSheetId="3">#REF!</definedName>
    <definedName name="nind_28">#REF!</definedName>
    <definedName name="nind_3">"$#REF!.$#REF!$#REF!"</definedName>
    <definedName name="nind1p">"$#REF!.$Y$290"</definedName>
    <definedName name="nind1p_26" localSheetId="11">#REF!</definedName>
    <definedName name="nind1p_26" localSheetId="3">#REF!</definedName>
    <definedName name="nind1p_26">#REF!</definedName>
    <definedName name="nind1p_28" localSheetId="11">#REF!</definedName>
    <definedName name="nind1p_28" localSheetId="3">#REF!</definedName>
    <definedName name="nind1p_28">#REF!</definedName>
    <definedName name="nind1p_3">"$#REF!.$Y$290"</definedName>
    <definedName name="nind3p">"$#REF!.$Z$110"</definedName>
    <definedName name="nind3p_26" localSheetId="11">#REF!</definedName>
    <definedName name="nind3p_26" localSheetId="3">#REF!</definedName>
    <definedName name="nind3p_26">#REF!</definedName>
    <definedName name="nind3p_28" localSheetId="11">#REF!</definedName>
    <definedName name="nind3p_28" localSheetId="3">#REF!</definedName>
    <definedName name="nind3p_28">#REF!</definedName>
    <definedName name="nind3p_3">"$#REF!.$Z$110"</definedName>
    <definedName name="nindnc">NA()</definedName>
    <definedName name="nindnc_26" localSheetId="11">#REF!</definedName>
    <definedName name="nindnc_26" localSheetId="3">#REF!</definedName>
    <definedName name="nindnc_26">#REF!</definedName>
    <definedName name="nindnc_28" localSheetId="11">#REF!</definedName>
    <definedName name="nindnc_28" localSheetId="3">#REF!</definedName>
    <definedName name="nindnc_28">#REF!</definedName>
    <definedName name="nindnc_3">NA()</definedName>
    <definedName name="nindnc1p">"$#REF!.$G$235"</definedName>
    <definedName name="nindnc1p_26" localSheetId="11">#REF!</definedName>
    <definedName name="nindnc1p_26" localSheetId="3">#REF!</definedName>
    <definedName name="nindnc1p_26">#REF!</definedName>
    <definedName name="nindnc1p_28" localSheetId="11">#REF!</definedName>
    <definedName name="nindnc1p_28" localSheetId="3">#REF!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#REF!</definedName>
    <definedName name="nindnc3p_28" localSheetId="11">#REF!</definedName>
    <definedName name="nindnc3p_28" localSheetId="3">#REF!</definedName>
    <definedName name="nindnc3p_28">#REF!</definedName>
    <definedName name="nindnc3p_3">"$#REF!.$#REF!#REF!"</definedName>
    <definedName name="NINDvc" localSheetId="11">#REF!</definedName>
    <definedName name="NINDvc" localSheetId="3">#REF!</definedName>
    <definedName name="NINDvc">#REF!</definedName>
    <definedName name="NINDvc_20" localSheetId="11">#REF!</definedName>
    <definedName name="NINDvc_20" localSheetId="3">#REF!</definedName>
    <definedName name="NINDvc_20">#REF!</definedName>
    <definedName name="NINDvc_28" localSheetId="11">#REF!</definedName>
    <definedName name="NINDvc_28" localSheetId="3">#REF!</definedName>
    <definedName name="NINDvc_28">#REF!</definedName>
    <definedName name="nindvl">NA()</definedName>
    <definedName name="nindvl_26" localSheetId="11">#REF!</definedName>
    <definedName name="nindvl_26" localSheetId="3">#REF!</definedName>
    <definedName name="nindvl_26">#REF!</definedName>
    <definedName name="nindvl_28" localSheetId="11">#REF!</definedName>
    <definedName name="nindvl_28" localSheetId="3">#REF!</definedName>
    <definedName name="nindvl_28">#REF!</definedName>
    <definedName name="nindvl_3">NA()</definedName>
    <definedName name="nindvl1p">"$#REF!.$G$226"</definedName>
    <definedName name="nindvl1p_26" localSheetId="11">#REF!</definedName>
    <definedName name="nindvl1p_26" localSheetId="3">#REF!</definedName>
    <definedName name="nindvl1p_26">#REF!</definedName>
    <definedName name="nindvl1p_28" localSheetId="11">#REF!</definedName>
    <definedName name="nindvl1p_28" localSheetId="3">#REF!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#REF!</definedName>
    <definedName name="nindvl3p_28" localSheetId="11">#REF!</definedName>
    <definedName name="nindvl3p_28" localSheetId="3">#REF!</definedName>
    <definedName name="nindvl3p_28">#REF!</definedName>
    <definedName name="nindvl3p_3">"$#REF!.$#REF!#REF!"</definedName>
    <definedName name="ning1p">"$#REF!.$W$290"</definedName>
    <definedName name="ning1p_26" localSheetId="11">#REF!</definedName>
    <definedName name="ning1p_26" localSheetId="3">#REF!</definedName>
    <definedName name="ning1p_26">#REF!</definedName>
    <definedName name="ning1p_28" localSheetId="11">#REF!</definedName>
    <definedName name="ning1p_28" localSheetId="3">#REF!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#REF!</definedName>
    <definedName name="ningnc1p_28" localSheetId="11">#REF!</definedName>
    <definedName name="ningnc1p_28" localSheetId="3">#REF!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#REF!</definedName>
    <definedName name="ningvl1p_28" localSheetId="11">#REF!</definedName>
    <definedName name="ningvl1p_28" localSheetId="3">#REF!</definedName>
    <definedName name="ningvl1p_28">#REF!</definedName>
    <definedName name="ningvl1p_3">"$#REF!.$G$206"</definedName>
    <definedName name="ninnc">NA()</definedName>
    <definedName name="ninnc_26" localSheetId="11">#REF!</definedName>
    <definedName name="ninnc_26" localSheetId="3">#REF!</definedName>
    <definedName name="ninnc_26">#REF!</definedName>
    <definedName name="ninnc_28" localSheetId="11">#REF!</definedName>
    <definedName name="ninnc_28" localSheetId="3">#REF!</definedName>
    <definedName name="ninnc_28">#REF!</definedName>
    <definedName name="ninnc_3">NA()</definedName>
    <definedName name="ninnc3p">"$#REF!.#REF!$#REF!"</definedName>
    <definedName name="ninnc3p_26" localSheetId="11">#REF!</definedName>
    <definedName name="ninnc3p_26" localSheetId="3">#REF!</definedName>
    <definedName name="ninnc3p_26">#REF!</definedName>
    <definedName name="ninnc3p_28" localSheetId="11">#REF!</definedName>
    <definedName name="ninnc3p_28" localSheetId="3">#REF!</definedName>
    <definedName name="ninnc3p_28">#REF!</definedName>
    <definedName name="ninnc3p_3">"$#REF!.#REF!$#REF!"</definedName>
    <definedName name="nint1p">"$#REF!.$V$290"</definedName>
    <definedName name="nint1p_26" localSheetId="11">#REF!</definedName>
    <definedName name="nint1p_26" localSheetId="3">#REF!</definedName>
    <definedName name="nint1p_26">#REF!</definedName>
    <definedName name="nint1p_28" localSheetId="11">#REF!</definedName>
    <definedName name="nint1p_28" localSheetId="3">#REF!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#REF!</definedName>
    <definedName name="nintnc1p_28" localSheetId="11">#REF!</definedName>
    <definedName name="nintnc1p_28" localSheetId="3">#REF!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#REF!</definedName>
    <definedName name="nintvl1p_28" localSheetId="11">#REF!</definedName>
    <definedName name="nintvl1p_28" localSheetId="3">#REF!</definedName>
    <definedName name="nintvl1p_28">#REF!</definedName>
    <definedName name="nintvl1p_3">"$#REF!.$G$186"</definedName>
    <definedName name="NINvc" localSheetId="11">#REF!</definedName>
    <definedName name="NINvc" localSheetId="3">#REF!</definedName>
    <definedName name="NINvc">#REF!</definedName>
    <definedName name="NINvc_20" localSheetId="11">#REF!</definedName>
    <definedName name="NINvc_20" localSheetId="3">#REF!</definedName>
    <definedName name="NINvc_20">#REF!</definedName>
    <definedName name="NINvc_28" localSheetId="11">#REF!</definedName>
    <definedName name="NINvc_28" localSheetId="3">#REF!</definedName>
    <definedName name="NINvc_28">#REF!</definedName>
    <definedName name="ninvl">NA()</definedName>
    <definedName name="ninvl_26" localSheetId="11">#REF!</definedName>
    <definedName name="ninvl_26" localSheetId="3">#REF!</definedName>
    <definedName name="ninvl_26">#REF!</definedName>
    <definedName name="ninvl_28" localSheetId="11">#REF!</definedName>
    <definedName name="ninvl_28" localSheetId="3">#REF!</definedName>
    <definedName name="ninvl_28">#REF!</definedName>
    <definedName name="ninvl_3">NA()</definedName>
    <definedName name="ninvl3p">"$#REF!.#REF!$#REF!"</definedName>
    <definedName name="ninvl3p_26" localSheetId="11">#REF!</definedName>
    <definedName name="ninvl3p_26" localSheetId="3">#REF!</definedName>
    <definedName name="ninvl3p_26">#REF!</definedName>
    <definedName name="ninvl3p_28" localSheetId="11">#REF!</definedName>
    <definedName name="ninvl3p_28" localSheetId="3">#REF!</definedName>
    <definedName name="ninvl3p_28">#REF!</definedName>
    <definedName name="ninvl3p_3">"$#REF!.#REF!$#REF!"</definedName>
    <definedName name="nl">"$#REF!.$#REF!$#REF!"</definedName>
    <definedName name="nl_26" localSheetId="11">#REF!</definedName>
    <definedName name="nl_26" localSheetId="3">#REF!</definedName>
    <definedName name="nl_26">#REF!</definedName>
    <definedName name="nl_28" localSheetId="11">#REF!</definedName>
    <definedName name="nl_28" localSheetId="3">#REF!</definedName>
    <definedName name="nl_28">#REF!</definedName>
    <definedName name="nl_3">"$#REF!.$#REF!$#REF!"</definedName>
    <definedName name="NL12nc">"$#REF!.#REF!$#REF!"</definedName>
    <definedName name="NL12nc_26" localSheetId="11">#REF!</definedName>
    <definedName name="NL12nc_26" localSheetId="3">#REF!</definedName>
    <definedName name="NL12nc_26">#REF!</definedName>
    <definedName name="NL12nc_28" localSheetId="11">#REF!</definedName>
    <definedName name="NL12nc_28" localSheetId="3">#REF!</definedName>
    <definedName name="NL12nc_28">#REF!</definedName>
    <definedName name="NL12nc_3">"$#REF!.#REF!$#REF!"</definedName>
    <definedName name="NL12vl">"$#REF!.#REF!$#REF!"</definedName>
    <definedName name="NL12vl_26" localSheetId="11">#REF!</definedName>
    <definedName name="NL12vl_26" localSheetId="3">#REF!</definedName>
    <definedName name="NL12vl_26">#REF!</definedName>
    <definedName name="NL12vl_28" localSheetId="11">#REF!</definedName>
    <definedName name="NL12vl_28" localSheetId="3">#REF!</definedName>
    <definedName name="NL12vl_28">#REF!</definedName>
    <definedName name="NL12vl_3">"$#REF!.#REF!$#REF!"</definedName>
    <definedName name="nl1p">"$#REF!.$#REF!$#REF!"</definedName>
    <definedName name="nl1p_26" localSheetId="11">#REF!</definedName>
    <definedName name="nl1p_26" localSheetId="3">#REF!</definedName>
    <definedName name="nl1p_26">#REF!</definedName>
    <definedName name="nl1p_28" localSheetId="11">#REF!</definedName>
    <definedName name="nl1p_28" localSheetId="3">#REF!</definedName>
    <definedName name="nl1p_28">#REF!</definedName>
    <definedName name="nl1p_3">"$#REF!.$#REF!$#REF!"</definedName>
    <definedName name="nl3p">"$#REF!.$U$110"</definedName>
    <definedName name="nl3p_26" localSheetId="11">#REF!</definedName>
    <definedName name="nl3p_26" localSheetId="3">#REF!</definedName>
    <definedName name="nl3p_26">#REF!</definedName>
    <definedName name="nl3p_28" localSheetId="11">#REF!</definedName>
    <definedName name="nl3p_28" localSheetId="3">#REF!</definedName>
    <definedName name="nl3p_28">#REF!</definedName>
    <definedName name="nl3p_3">"$#REF!.$U$110"</definedName>
    <definedName name="Nlan" localSheetId="11">#REF!</definedName>
    <definedName name="Nlan" localSheetId="3">#REF!</definedName>
    <definedName name="Nlan">#REF!</definedName>
    <definedName name="Nlan_20" localSheetId="11">#REF!</definedName>
    <definedName name="Nlan_20" localSheetId="3">#REF!</definedName>
    <definedName name="Nlan_20">#REF!</definedName>
    <definedName name="Nlan_28" localSheetId="11">#REF!</definedName>
    <definedName name="Nlan_28" localSheetId="3">#REF!</definedName>
    <definedName name="Nlan_28">#REF!</definedName>
    <definedName name="NLF01_20" localSheetId="11">#REF!</definedName>
    <definedName name="NLF01_20" localSheetId="3">#REF!</definedName>
    <definedName name="NLF01_20">#REF!</definedName>
    <definedName name="NLF01_28" localSheetId="11">#REF!</definedName>
    <definedName name="NLF01_28" localSheetId="3">#REF!</definedName>
    <definedName name="NLF01_28">#REF!</definedName>
    <definedName name="NLF07_20" localSheetId="11">#REF!</definedName>
    <definedName name="NLF07_20" localSheetId="3">#REF!</definedName>
    <definedName name="NLF07_20">#REF!</definedName>
    <definedName name="NLF07_28" localSheetId="11">#REF!</definedName>
    <definedName name="NLF07_28" localSheetId="3">#REF!</definedName>
    <definedName name="NLF07_28">#REF!</definedName>
    <definedName name="NLF12_20" localSheetId="11">#REF!</definedName>
    <definedName name="NLF12_20" localSheetId="3">#REF!</definedName>
    <definedName name="NLF12_20">#REF!</definedName>
    <definedName name="NLF12_28" localSheetId="11">#REF!</definedName>
    <definedName name="NLF12_28" localSheetId="3">#REF!</definedName>
    <definedName name="NLF12_28">#REF!</definedName>
    <definedName name="NLF60_20" localSheetId="11">#REF!</definedName>
    <definedName name="NLF60_20" localSheetId="3">#REF!</definedName>
    <definedName name="NLF60_20">#REF!</definedName>
    <definedName name="NLF60_28" localSheetId="11">#REF!</definedName>
    <definedName name="NLF60_28" localSheetId="3">#REF!</definedName>
    <definedName name="NLF60_28">#REF!</definedName>
    <definedName name="NLFElse" localSheetId="11">#REF!</definedName>
    <definedName name="NLFElse" localSheetId="3">#REF!</definedName>
    <definedName name="NLFElse">#REF!</definedName>
    <definedName name="NLFElse_20" localSheetId="11">#REF!</definedName>
    <definedName name="NLFElse_20" localSheetId="3">#REF!</definedName>
    <definedName name="NLFElse_20">#REF!</definedName>
    <definedName name="NLFElse_28" localSheetId="11">#REF!</definedName>
    <definedName name="NLFElse_28" localSheetId="3">#REF!</definedName>
    <definedName name="NLFElse_28">#REF!</definedName>
    <definedName name="NLHC15" localSheetId="11">#REF!</definedName>
    <definedName name="NLHC15" localSheetId="3">#REF!</definedName>
    <definedName name="NLHC15">#REF!</definedName>
    <definedName name="NLHC15_20" localSheetId="11">#REF!</definedName>
    <definedName name="NLHC15_20" localSheetId="3">#REF!</definedName>
    <definedName name="NLHC15_20">#REF!</definedName>
    <definedName name="NLHC15_28" localSheetId="11">#REF!</definedName>
    <definedName name="NLHC15_28" localSheetId="3">#REF!</definedName>
    <definedName name="NLHC15_28">#REF!</definedName>
    <definedName name="NLHC25" localSheetId="11">#REF!</definedName>
    <definedName name="NLHC25" localSheetId="3">#REF!</definedName>
    <definedName name="NLHC25">#REF!</definedName>
    <definedName name="NLHC25_20" localSheetId="11">#REF!</definedName>
    <definedName name="NLHC25_20" localSheetId="3">#REF!</definedName>
    <definedName name="NLHC25_20">#REF!</definedName>
    <definedName name="NLHC25_28" localSheetId="11">#REF!</definedName>
    <definedName name="NLHC25_28" localSheetId="3">#REF!</definedName>
    <definedName name="NLHC25_28">#REF!</definedName>
    <definedName name="nlht">NA()</definedName>
    <definedName name="nlht_26" localSheetId="11">#REF!</definedName>
    <definedName name="nlht_26" localSheetId="3">#REF!</definedName>
    <definedName name="nlht_26">#REF!</definedName>
    <definedName name="nlht_28" localSheetId="11">#REF!</definedName>
    <definedName name="nlht_28" localSheetId="3">#REF!</definedName>
    <definedName name="nlht_28">#REF!</definedName>
    <definedName name="NLLC15" localSheetId="11">#REF!</definedName>
    <definedName name="NLLC15" localSheetId="3">#REF!</definedName>
    <definedName name="NLLC15">#REF!</definedName>
    <definedName name="NLLC15_20" localSheetId="11">#REF!</definedName>
    <definedName name="NLLC15_20" localSheetId="3">#REF!</definedName>
    <definedName name="NLLC15_20">#REF!</definedName>
    <definedName name="NLLC15_28" localSheetId="11">#REF!</definedName>
    <definedName name="NLLC15_28" localSheetId="3">#REF!</definedName>
    <definedName name="NLLC15_28">#REF!</definedName>
    <definedName name="NLLC25" localSheetId="11">#REF!</definedName>
    <definedName name="NLLC25" localSheetId="3">#REF!</definedName>
    <definedName name="NLLC25">#REF!</definedName>
    <definedName name="NLLC25_20" localSheetId="11">#REF!</definedName>
    <definedName name="NLLC25_20" localSheetId="3">#REF!</definedName>
    <definedName name="NLLC25_20">#REF!</definedName>
    <definedName name="NLLC25_28" localSheetId="11">#REF!</definedName>
    <definedName name="NLLC25_28" localSheetId="3">#REF!</definedName>
    <definedName name="NLLC25_28">#REF!</definedName>
    <definedName name="NLMC15" localSheetId="11">#REF!</definedName>
    <definedName name="NLMC15" localSheetId="3">#REF!</definedName>
    <definedName name="NLMC15">#REF!</definedName>
    <definedName name="NLMC15_20" localSheetId="11">#REF!</definedName>
    <definedName name="NLMC15_20" localSheetId="3">#REF!</definedName>
    <definedName name="NLMC15_20">#REF!</definedName>
    <definedName name="NLMC15_28" localSheetId="11">#REF!</definedName>
    <definedName name="NLMC15_28" localSheetId="3">#REF!</definedName>
    <definedName name="NLMC15_28">#REF!</definedName>
    <definedName name="NLMC25" localSheetId="11">#REF!</definedName>
    <definedName name="NLMC25" localSheetId="3">#REF!</definedName>
    <definedName name="NLMC25">#REF!</definedName>
    <definedName name="NLMC25_20" localSheetId="11">#REF!</definedName>
    <definedName name="NLMC25_20" localSheetId="3">#REF!</definedName>
    <definedName name="NLMC25_20">#REF!</definedName>
    <definedName name="NLMC25_28" localSheetId="11">#REF!</definedName>
    <definedName name="NLMC25_28" localSheetId="3">#REF!</definedName>
    <definedName name="NLMC25_28">#REF!</definedName>
    <definedName name="nlmtc">NA()</definedName>
    <definedName name="nlmtc_26" localSheetId="11">#REF!</definedName>
    <definedName name="nlmtc_26" localSheetId="3">#REF!</definedName>
    <definedName name="nlmtc_26">#REF!</definedName>
    <definedName name="nlmtc_28" localSheetId="11">#REF!</definedName>
    <definedName name="nlmtc_28" localSheetId="3">#REF!</definedName>
    <definedName name="nlmtc_28">#REF!</definedName>
    <definedName name="nlnc">NA()</definedName>
    <definedName name="nlnc_26" localSheetId="11">#REF!</definedName>
    <definedName name="nlnc_26" localSheetId="3">#REF!</definedName>
    <definedName name="nlnc_26">#REF!</definedName>
    <definedName name="nlnc_28" localSheetId="11">#REF!</definedName>
    <definedName name="nlnc_28" localSheetId="3">#REF!</definedName>
    <definedName name="nlnc_28">#REF!</definedName>
    <definedName name="nlnc_3">NA()</definedName>
    <definedName name="nlnc3p">"$#REF!.$G$260"</definedName>
    <definedName name="nlnc3p_26" localSheetId="11">#REF!</definedName>
    <definedName name="nlnc3p_26" localSheetId="3">#REF!</definedName>
    <definedName name="nlnc3p_26">#REF!</definedName>
    <definedName name="nlnc3p_28" localSheetId="11">#REF!</definedName>
    <definedName name="nlnc3p_28" localSheetId="3">#REF!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#REF!</definedName>
    <definedName name="nlnc3pha_28" localSheetId="11">#REF!</definedName>
    <definedName name="nlnc3pha_28" localSheetId="3">#REF!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#REF!</definedName>
    <definedName name="NLTK1p_28" localSheetId="11">#REF!</definedName>
    <definedName name="NLTK1p_28" localSheetId="3">#REF!</definedName>
    <definedName name="NLTK1p_28">#REF!</definedName>
    <definedName name="NLTK1p_3">"$#REF!.$X$297"</definedName>
    <definedName name="nlvl">NA()</definedName>
    <definedName name="nlvl_26" localSheetId="11">#REF!</definedName>
    <definedName name="nlvl_26" localSheetId="3">#REF!</definedName>
    <definedName name="nlvl_26">#REF!</definedName>
    <definedName name="nlvl_28" localSheetId="11">#REF!</definedName>
    <definedName name="nlvl_28" localSheetId="3">#REF!</definedName>
    <definedName name="nlvl_28">#REF!</definedName>
    <definedName name="nlvl_3">NA()</definedName>
    <definedName name="nlvl1" localSheetId="11">#REF!</definedName>
    <definedName name="nlvl1" localSheetId="3">#REF!</definedName>
    <definedName name="nlvl1">#REF!</definedName>
    <definedName name="nlvl1_1" localSheetId="11">#REF!</definedName>
    <definedName name="nlvl1_1" localSheetId="3">#REF!</definedName>
    <definedName name="nlvl1_1">#REF!</definedName>
    <definedName name="nlvl1_2" localSheetId="11">#REF!</definedName>
    <definedName name="nlvl1_2" localSheetId="3">#REF!</definedName>
    <definedName name="nlvl1_2">#REF!</definedName>
    <definedName name="nlvl1_20" localSheetId="11">#REF!</definedName>
    <definedName name="nlvl1_20" localSheetId="3">#REF!</definedName>
    <definedName name="nlvl1_20">#REF!</definedName>
    <definedName name="nlvl1_25" localSheetId="11">#REF!</definedName>
    <definedName name="nlvl1_25" localSheetId="3">#REF!</definedName>
    <definedName name="nlvl1_25">#REF!</definedName>
    <definedName name="nlvl1_26" localSheetId="11">#REF!</definedName>
    <definedName name="nlvl1_26" localSheetId="3">#REF!</definedName>
    <definedName name="nlvl1_26">#REF!</definedName>
    <definedName name="nlvl1_28" localSheetId="11">#REF!</definedName>
    <definedName name="nlvl1_28" localSheetId="3">#REF!</definedName>
    <definedName name="nlvl1_28">#REF!</definedName>
    <definedName name="nlvl1_3" localSheetId="11">#REF!</definedName>
    <definedName name="nlvl1_3" localSheetId="3">#REF!</definedName>
    <definedName name="nlvl1_3">#REF!</definedName>
    <definedName name="nlvl1_3_1" localSheetId="11">#REF!</definedName>
    <definedName name="nlvl1_3_1" localSheetId="3">#REF!</definedName>
    <definedName name="nlvl1_3_1">#REF!</definedName>
    <definedName name="nlvl1_3_2" localSheetId="11">#REF!</definedName>
    <definedName name="nlvl1_3_2" localSheetId="3">#REF!</definedName>
    <definedName name="nlvl1_3_2">#REF!</definedName>
    <definedName name="nlvl1_3_20" localSheetId="11">#REF!</definedName>
    <definedName name="nlvl1_3_20" localSheetId="3">#REF!</definedName>
    <definedName name="nlvl1_3_20">#REF!</definedName>
    <definedName name="nlvl1_3_25" localSheetId="11">#REF!</definedName>
    <definedName name="nlvl1_3_25" localSheetId="3">#REF!</definedName>
    <definedName name="nlvl1_3_25">#REF!</definedName>
    <definedName name="nlvl3p">"$#REF!.$G$245"</definedName>
    <definedName name="nlvl3p_26" localSheetId="11">#REF!</definedName>
    <definedName name="nlvl3p_26" localSheetId="3">#REF!</definedName>
    <definedName name="nlvl3p_26">#REF!</definedName>
    <definedName name="nlvl3p_28" localSheetId="11">#REF!</definedName>
    <definedName name="nlvl3p_28" localSheetId="3">#REF!</definedName>
    <definedName name="nlvl3p_28">#REF!</definedName>
    <definedName name="nlvl3p_3">"$#REF!.$G$245"</definedName>
    <definedName name="Nms" localSheetId="11">#REF!</definedName>
    <definedName name="Nms" localSheetId="3">#REF!</definedName>
    <definedName name="Nms">#REF!</definedName>
    <definedName name="Nms_20" localSheetId="11">#REF!</definedName>
    <definedName name="Nms_20" localSheetId="3">#REF!</definedName>
    <definedName name="Nms_20">#REF!</definedName>
    <definedName name="Nms_28" localSheetId="11">#REF!</definedName>
    <definedName name="Nms_28" localSheetId="3">#REF!</definedName>
    <definedName name="Nms_28">#REF!</definedName>
    <definedName name="nn">"$#REF!.$#REF!$#REF!"</definedName>
    <definedName name="nn_26" localSheetId="11">#REF!</definedName>
    <definedName name="nn_26" localSheetId="3">#REF!</definedName>
    <definedName name="nn_26">#REF!</definedName>
    <definedName name="nn_28" localSheetId="11">#REF!</definedName>
    <definedName name="nn_28" localSheetId="3">#REF!</definedName>
    <definedName name="nn_28">#REF!</definedName>
    <definedName name="nn_3">"$#REF!.$#REF!$#REF!"</definedName>
    <definedName name="nn1p">"$#REF!.$#REF!$#REF!"</definedName>
    <definedName name="nn1p_26" localSheetId="11">#REF!</definedName>
    <definedName name="nn1p_26" localSheetId="3">#REF!</definedName>
    <definedName name="nn1p_26">#REF!</definedName>
    <definedName name="nn1p_28" localSheetId="11">#REF!</definedName>
    <definedName name="nn1p_28" localSheetId="3">#REF!</definedName>
    <definedName name="nn1p_28">#REF!</definedName>
    <definedName name="nn1p_3">"$#REF!.$#REF!$#REF!"</definedName>
    <definedName name="nn3p">"$#REF!.$V$110"</definedName>
    <definedName name="nn3p_26" localSheetId="11">#REF!</definedName>
    <definedName name="nn3p_26" localSheetId="3">#REF!</definedName>
    <definedName name="nn3p_26">#REF!</definedName>
    <definedName name="nn3p_28" localSheetId="11">#REF!</definedName>
    <definedName name="nn3p_28" localSheetId="3">#REF!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#REF!</definedName>
    <definedName name="nnnc_28" localSheetId="11">#REF!</definedName>
    <definedName name="nnnc_28" localSheetId="3">#REF!</definedName>
    <definedName name="nnnc_28">#REF!</definedName>
    <definedName name="nnnc_3">NA()</definedName>
    <definedName name="nnnc3p">"$#REF!.$#REF!$#REF!"</definedName>
    <definedName name="nnnc3p_26" localSheetId="11">#REF!</definedName>
    <definedName name="nnnc3p_26" localSheetId="3">#REF!</definedName>
    <definedName name="nnnc3p_26">#REF!</definedName>
    <definedName name="nnnc3p_28" localSheetId="11">#REF!</definedName>
    <definedName name="nnnc3p_28" localSheetId="3">#REF!</definedName>
    <definedName name="nnnc3p_28">#REF!</definedName>
    <definedName name="nnnc3p_3">"$#REF!.$#REF!$#REF!"</definedName>
    <definedName name="nnnnnnnn" localSheetId="11">#REF!</definedName>
    <definedName name="nnnnnnnn" localSheetId="3">#REF!</definedName>
    <definedName name="nnnnnnnn">#REF!</definedName>
    <definedName name="nnnnnnnn_1" localSheetId="11">#REF!</definedName>
    <definedName name="nnnnnnnn_1" localSheetId="3">#REF!</definedName>
    <definedName name="nnnnnnnn_1">#REF!</definedName>
    <definedName name="nnnnnnnn_2" localSheetId="11">#REF!</definedName>
    <definedName name="nnnnnnnn_2" localSheetId="3">#REF!</definedName>
    <definedName name="nnnnnnnn_2">#REF!</definedName>
    <definedName name="nnnnnnnn_20" localSheetId="11">#REF!</definedName>
    <definedName name="nnnnnnnn_20" localSheetId="3">#REF!</definedName>
    <definedName name="nnnnnnnn_20">#REF!</definedName>
    <definedName name="nnnnnnnn_25" localSheetId="11">#REF!</definedName>
    <definedName name="nnnnnnnn_25" localSheetId="3">#REF!</definedName>
    <definedName name="nnnnnnnn_25">#REF!</definedName>
    <definedName name="nnvl">NA()</definedName>
    <definedName name="nnvl_26" localSheetId="11">#REF!</definedName>
    <definedName name="nnvl_26" localSheetId="3">#REF!</definedName>
    <definedName name="nnvl_26">#REF!</definedName>
    <definedName name="nnvl_28" localSheetId="11">#REF!</definedName>
    <definedName name="nnvl_28" localSheetId="3">#REF!</definedName>
    <definedName name="nnvl_28">#REF!</definedName>
    <definedName name="nnvl_3">NA()</definedName>
    <definedName name="nnvl3p">"$#REF!.$#REF!$#REF!"</definedName>
    <definedName name="nnvl3p_26" localSheetId="11">#REF!</definedName>
    <definedName name="nnvl3p_26" localSheetId="3">#REF!</definedName>
    <definedName name="nnvl3p_26">#REF!</definedName>
    <definedName name="nnvl3p_28" localSheetId="11">#REF!</definedName>
    <definedName name="nnvl3p_28" localSheetId="3">#REF!</definedName>
    <definedName name="nnvl3p_28">#REF!</definedName>
    <definedName name="nnvl3p_3">"$#REF!.$#REF!$#REF!"</definedName>
    <definedName name="No" localSheetId="11">#REF!</definedName>
    <definedName name="No" localSheetId="3">#REF!</definedName>
    <definedName name="No">#REF!</definedName>
    <definedName name="No_20" localSheetId="11">#REF!</definedName>
    <definedName name="No_20" localSheetId="3">#REF!</definedName>
    <definedName name="No_20">#REF!</definedName>
    <definedName name="NOÄI_DUNG" localSheetId="11">#REF!</definedName>
    <definedName name="NOÄI_DUNG" localSheetId="3">#REF!</definedName>
    <definedName name="NOÄI_DUNG">#REF!</definedName>
    <definedName name="NOÄI_DUNG_20" localSheetId="11">#REF!</definedName>
    <definedName name="NOÄI_DUNG_20" localSheetId="3">#REF!</definedName>
    <definedName name="NOÄI_DUNG_20">#REF!</definedName>
    <definedName name="NOÄI_DUNG_28" localSheetId="11">#REF!</definedName>
    <definedName name="NOÄI_DUNG_28" localSheetId="3">#REF!</definedName>
    <definedName name="NOÄI_DUNG_28">#REF!</definedName>
    <definedName name="noc" localSheetId="11">#REF!</definedName>
    <definedName name="noc" localSheetId="3">#REF!</definedName>
    <definedName name="noc">#REF!</definedName>
    <definedName name="noc_20" localSheetId="11">#REF!</definedName>
    <definedName name="noc_20" localSheetId="3">#REF!</definedName>
    <definedName name="noc_20">#REF!</definedName>
    <definedName name="noc_28" localSheetId="11">#REF!</definedName>
    <definedName name="noc_28" localSheetId="3">#REF!</definedName>
    <definedName name="noc_28">#REF!</definedName>
    <definedName name="NOIDUNG" localSheetId="11">OFFSET(#REF!,COUNTA(#REF!)-1,0,1)</definedName>
    <definedName name="NOIDUNG" localSheetId="3">OFFSET(#REF!,COUNTA(#REF!)-1,0,1)</definedName>
    <definedName name="NOIDUNG">OFFSET(#REF!,COUNTA(#REF!)-1,0,1)</definedName>
    <definedName name="NoiSuy_lll" localSheetId="11">#REF!</definedName>
    <definedName name="NoiSuy_lll" localSheetId="3">#REF!</definedName>
    <definedName name="NoiSuy_lll">#REF!</definedName>
    <definedName name="Nomal" localSheetId="11">#REF!</definedName>
    <definedName name="Nomal" localSheetId="3">#REF!</definedName>
    <definedName name="Nomal">#REF!</definedName>
    <definedName name="nominal_shear" localSheetId="11">#REF!</definedName>
    <definedName name="nominal_shear" localSheetId="3">#REF!</definedName>
    <definedName name="nominal_shear">#REF!</definedName>
    <definedName name="nominal_shear_28" localSheetId="11">#REF!</definedName>
    <definedName name="nominal_shear_28" localSheetId="3">#REF!</definedName>
    <definedName name="nominal_shear_28">#REF!</definedName>
    <definedName name="ÑÔN_GIAÙ" localSheetId="11">#REF!</definedName>
    <definedName name="ÑÔN_GIAÙ" localSheetId="3">#REF!</definedName>
    <definedName name="ÑÔN_GIAÙ">#REF!</definedName>
    <definedName name="nop" localSheetId="11">#REF!</definedName>
    <definedName name="nop" localSheetId="3">#REF!</definedName>
    <definedName name="nop">#REF!</definedName>
    <definedName name="nop_20" localSheetId="11">#REF!</definedName>
    <definedName name="nop_20" localSheetId="3">#REF!</definedName>
    <definedName name="nop_20">#REF!</definedName>
    <definedName name="nop_28" localSheetId="11">#REF!</definedName>
    <definedName name="nop_28" localSheetId="3">#REF!</definedName>
    <definedName name="nop_28">#REF!</definedName>
    <definedName name="np" localSheetId="11">#REF!</definedName>
    <definedName name="np" localSheetId="3">#REF!</definedName>
    <definedName name="np">#REF!</definedName>
    <definedName name="Np_" localSheetId="11">#REF!</definedName>
    <definedName name="Np_" localSheetId="3">#REF!</definedName>
    <definedName name="Np_">#REF!</definedName>
    <definedName name="Np__20" localSheetId="11">#REF!</definedName>
    <definedName name="Np__20" localSheetId="3">#REF!</definedName>
    <definedName name="Np__20">#REF!</definedName>
    <definedName name="Np__28" localSheetId="11">#REF!</definedName>
    <definedName name="Np__28" localSheetId="3">#REF!</definedName>
    <definedName name="Np__28">#REF!</definedName>
    <definedName name="Nps" localSheetId="11">#REF!</definedName>
    <definedName name="Nps" localSheetId="3">#REF!</definedName>
    <definedName name="Nps">#REF!</definedName>
    <definedName name="Nps_28" localSheetId="11">#REF!</definedName>
    <definedName name="Nps_28" localSheetId="3">#REF!</definedName>
    <definedName name="Nps_28">#REF!</definedName>
    <definedName name="NPV11_20" localSheetId="11">#REF!</definedName>
    <definedName name="NPV11_20" localSheetId="3">#REF!</definedName>
    <definedName name="NPV11_20">#REF!</definedName>
    <definedName name="NPV11_28" localSheetId="11">#REF!</definedName>
    <definedName name="NPV11_28" localSheetId="3">#REF!</definedName>
    <definedName name="NPV11_28">#REF!</definedName>
    <definedName name="npv22_20" localSheetId="11">#REF!</definedName>
    <definedName name="npv22_20" localSheetId="3">#REF!</definedName>
    <definedName name="npv22_20">#REF!</definedName>
    <definedName name="npv22_28" localSheetId="11">#REF!</definedName>
    <definedName name="npv22_28" localSheetId="3">#REF!</definedName>
    <definedName name="npv22_28">#REF!</definedName>
    <definedName name="Nq" localSheetId="11">#REF!</definedName>
    <definedName name="Nq" localSheetId="3">#REF!</definedName>
    <definedName name="Nq">#REF!</definedName>
    <definedName name="Nq_20" localSheetId="11">#REF!</definedName>
    <definedName name="Nq_20" localSheetId="3">#REF!</definedName>
    <definedName name="Nq_20">#REF!</definedName>
    <definedName name="Nq_28" localSheetId="11">#REF!</definedName>
    <definedName name="Nq_28" localSheetId="3">#REF!</definedName>
    <definedName name="Nq_28">#REF!</definedName>
    <definedName name="nqd" localSheetId="11">#REF!</definedName>
    <definedName name="nqd" localSheetId="3">#REF!</definedName>
    <definedName name="nqd">#REF!</definedName>
    <definedName name="nqd_20" localSheetId="11">#REF!</definedName>
    <definedName name="nqd_20" localSheetId="3">#REF!</definedName>
    <definedName name="nqd_20">#REF!</definedName>
    <definedName name="NQQH" localSheetId="11">'[14]Dt 2001'!#REF!</definedName>
    <definedName name="NQQH" localSheetId="3">'[14]Dt 2001'!#REF!</definedName>
    <definedName name="NQQH">'[14]Dt 2001'!#REF!</definedName>
    <definedName name="nr" localSheetId="11">#REF!</definedName>
    <definedName name="nr" localSheetId="0">#REF!</definedName>
    <definedName name="nr" localSheetId="3">#REF!</definedName>
    <definedName name="nr">#REF!</definedName>
    <definedName name="nr_28" localSheetId="11">#REF!</definedName>
    <definedName name="nr_28" localSheetId="0">#REF!</definedName>
    <definedName name="nr_28" localSheetId="3">#REF!</definedName>
    <definedName name="nr_28">#REF!</definedName>
    <definedName name="NrYC" localSheetId="11">#REF!</definedName>
    <definedName name="NrYC" localSheetId="0">#REF!</definedName>
    <definedName name="NrYC" localSheetId="3">#REF!</definedName>
    <definedName name="NrYC">#REF!</definedName>
    <definedName name="NrYC_20" localSheetId="11">#REF!</definedName>
    <definedName name="NrYC_20" localSheetId="3">#REF!</definedName>
    <definedName name="NrYC_20">#REF!</definedName>
    <definedName name="NrYC_28" localSheetId="11">#REF!</definedName>
    <definedName name="NrYC_28" localSheetId="3">#REF!</definedName>
    <definedName name="NrYC_28">#REF!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c" localSheetId="11">#REF!</definedName>
    <definedName name="nsc" localSheetId="3">#REF!</definedName>
    <definedName name="nsc">#REF!</definedName>
    <definedName name="nsc_20" localSheetId="11">#REF!</definedName>
    <definedName name="nsc_20" localSheetId="3">#REF!</definedName>
    <definedName name="nsc_20">#REF!</definedName>
    <definedName name="nsc_28" localSheetId="11">#REF!</definedName>
    <definedName name="nsc_28" localSheetId="3">#REF!</definedName>
    <definedName name="nsc_28">#REF!</definedName>
    <definedName name="nsk" localSheetId="11">#REF!</definedName>
    <definedName name="nsk" localSheetId="3">#REF!</definedName>
    <definedName name="nsk">#REF!</definedName>
    <definedName name="nsk_20" localSheetId="11">#REF!</definedName>
    <definedName name="nsk_20" localSheetId="3">#REF!</definedName>
    <definedName name="nsk_20">#REF!</definedName>
    <definedName name="nsk_28" localSheetId="11">#REF!</definedName>
    <definedName name="nsk_28" localSheetId="3">#REF!</definedName>
    <definedName name="nsk_28">#REF!</definedName>
    <definedName name="NSNN" localSheetId="11">'[14]Dt 2001'!#REF!</definedName>
    <definedName name="NSNN" localSheetId="3">'[14]Dt 2001'!#REF!</definedName>
    <definedName name="NSNN">'[14]Dt 2001'!#REF!</definedName>
    <definedName name="nstrand" localSheetId="11">#REF!</definedName>
    <definedName name="nstrand" localSheetId="0">#REF!</definedName>
    <definedName name="nstrand" localSheetId="3">#REF!</definedName>
    <definedName name="nstrand">#REF!</definedName>
    <definedName name="nstrand_28" localSheetId="11">#REF!</definedName>
    <definedName name="nstrand_28" localSheetId="0">#REF!</definedName>
    <definedName name="nstrand_28" localSheetId="3">#REF!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#REF!</definedName>
    <definedName name="Ntcd_28" localSheetId="11">#REF!</definedName>
    <definedName name="Ntcd_28" localSheetId="3">#REF!</definedName>
    <definedName name="Ntcd_28">#REF!</definedName>
    <definedName name="nthanh" localSheetId="11">#REF!</definedName>
    <definedName name="nthanh" localSheetId="3">#REF!</definedName>
    <definedName name="nthanh">#REF!</definedName>
    <definedName name="nthanh_20" localSheetId="11">#REF!</definedName>
    <definedName name="nthanh_20" localSheetId="3">#REF!</definedName>
    <definedName name="nthanh_20">#REF!</definedName>
    <definedName name="nthanh_28" localSheetId="11">#REF!</definedName>
    <definedName name="nthanh_28" localSheetId="3">#REF!</definedName>
    <definedName name="nthanh_28">#REF!</definedName>
    <definedName name="ÑTHH" localSheetId="11">#REF!</definedName>
    <definedName name="ÑTHH" localSheetId="3">#REF!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bv</definedName>
    <definedName name="num_text" localSheetId="11">#REF!</definedName>
    <definedName name="num_text" localSheetId="0">#REF!</definedName>
    <definedName name="num_text" localSheetId="3">#REF!</definedName>
    <definedName name="num_text">#REF!</definedName>
    <definedName name="nuoc" localSheetId="11">#REF!</definedName>
    <definedName name="nuoc" localSheetId="0">#REF!</definedName>
    <definedName name="nuoc" localSheetId="3">#REF!</definedName>
    <definedName name="nuoc">#REF!</definedName>
    <definedName name="nuoc_1" localSheetId="11">#REF!</definedName>
    <definedName name="nuoc_1" localSheetId="0">#REF!</definedName>
    <definedName name="nuoc_1" localSheetId="3">#REF!</definedName>
    <definedName name="nuoc_1">#REF!</definedName>
    <definedName name="nuoc_2" localSheetId="11">#REF!</definedName>
    <definedName name="nuoc_2" localSheetId="3">#REF!</definedName>
    <definedName name="nuoc_2">#REF!</definedName>
    <definedName name="nuoc_20" localSheetId="11">#REF!</definedName>
    <definedName name="nuoc_20" localSheetId="3">#REF!</definedName>
    <definedName name="nuoc_20">#REF!</definedName>
    <definedName name="nuoc_25" localSheetId="11">#REF!</definedName>
    <definedName name="nuoc_25" localSheetId="3">#REF!</definedName>
    <definedName name="nuoc_25">#REF!</definedName>
    <definedName name="nuoc_26" localSheetId="11">#REF!</definedName>
    <definedName name="nuoc_26" localSheetId="3">#REF!</definedName>
    <definedName name="nuoc_26">#REF!</definedName>
    <definedName name="nuoc_28" localSheetId="11">#REF!</definedName>
    <definedName name="nuoc_28" localSheetId="3">#REF!</definedName>
    <definedName name="nuoc_28">#REF!</definedName>
    <definedName name="nuoc5" localSheetId="11">#REF!</definedName>
    <definedName name="nuoc5" localSheetId="3">#REF!</definedName>
    <definedName name="nuoc5">#REF!</definedName>
    <definedName name="nuoc5_20" localSheetId="11">#REF!</definedName>
    <definedName name="nuoc5_20" localSheetId="3">#REF!</definedName>
    <definedName name="nuoc5_20">#REF!</definedName>
    <definedName name="nuoc5_28" localSheetId="11">#REF!</definedName>
    <definedName name="nuoc5_28" localSheetId="3">#REF!</definedName>
    <definedName name="nuoc5_28">#REF!</definedName>
    <definedName name="Nut_tec" localSheetId="11">#REF!</definedName>
    <definedName name="Nut_tec" localSheetId="3">#REF!</definedName>
    <definedName name="Nut_tec">#REF!</definedName>
    <definedName name="Nut_tec_20" localSheetId="11">#REF!</definedName>
    <definedName name="Nut_tec_20" localSheetId="3">#REF!</definedName>
    <definedName name="Nut_tec_20">#REF!</definedName>
    <definedName name="Nut_tec_28" localSheetId="11">#REF!</definedName>
    <definedName name="Nut_tec_28" localSheetId="3">#REF!</definedName>
    <definedName name="Nut_tec_28">#REF!</definedName>
    <definedName name="nv" localSheetId="11">#REF!</definedName>
    <definedName name="nv" localSheetId="3">#REF!</definedName>
    <definedName name="nv">#REF!</definedName>
    <definedName name="NVF" localSheetId="11">#REF!</definedName>
    <definedName name="NVF" localSheetId="3">#REF!</definedName>
    <definedName name="NVF">#REF!</definedName>
    <definedName name="NVF_20" localSheetId="11">#REF!</definedName>
    <definedName name="NVF_20" localSheetId="3">#REF!</definedName>
    <definedName name="NVF_20">#REF!</definedName>
    <definedName name="NVF_28" localSheetId="11">#REF!</definedName>
    <definedName name="NVF_28" localSheetId="3">#REF!</definedName>
    <definedName name="NVF_28">#REF!</definedName>
    <definedName name="nx">NA()</definedName>
    <definedName name="nx_26" localSheetId="11">#REF!</definedName>
    <definedName name="nx_26" localSheetId="3">#REF!</definedName>
    <definedName name="nx_26">#REF!</definedName>
    <definedName name="nx_28" localSheetId="11">#REF!</definedName>
    <definedName name="nx_28" localSheetId="3">#REF!</definedName>
    <definedName name="nx_28">#REF!</definedName>
    <definedName name="nxb_2" localSheetId="11">#REF!</definedName>
    <definedName name="nxb_2" localSheetId="3">#REF!</definedName>
    <definedName name="nxb_2">#REF!</definedName>
    <definedName name="nxb_2_28" localSheetId="11">#REF!</definedName>
    <definedName name="nxb_2_28" localSheetId="3">#REF!</definedName>
    <definedName name="nxb_2_28">#REF!</definedName>
    <definedName name="nxc" localSheetId="11">#REF!</definedName>
    <definedName name="nxc" localSheetId="3">#REF!</definedName>
    <definedName name="nxc">#REF!</definedName>
    <definedName name="nxc_20" localSheetId="11">#REF!</definedName>
    <definedName name="nxc_20" localSheetId="3">#REF!</definedName>
    <definedName name="nxc_20">#REF!</definedName>
    <definedName name="nxmtc">NA()</definedName>
    <definedName name="nxmtc_26" localSheetId="11">#REF!</definedName>
    <definedName name="nxmtc_26" localSheetId="3">#REF!</definedName>
    <definedName name="nxmtc_26">#REF!</definedName>
    <definedName name="nxmtc_28" localSheetId="11">#REF!</definedName>
    <definedName name="nxmtc_28" localSheetId="3">#REF!</definedName>
    <definedName name="nxmtc_28">#REF!</definedName>
    <definedName name="nxp" localSheetId="11">#REF!</definedName>
    <definedName name="nxp" localSheetId="3">#REF!</definedName>
    <definedName name="nxp">#REF!</definedName>
    <definedName name="nxp_20" localSheetId="11">#REF!</definedName>
    <definedName name="nxp_20" localSheetId="3">#REF!</definedName>
    <definedName name="nxp_20">#REF!</definedName>
    <definedName name="nxp_28" localSheetId="11">#REF!</definedName>
    <definedName name="nxp_28" localSheetId="3">#REF!</definedName>
    <definedName name="nxp_28">#REF!</definedName>
    <definedName name="NXT" localSheetId="11">#REF!</definedName>
    <definedName name="NXT" localSheetId="3">#REF!</definedName>
    <definedName name="NXT">#REF!</definedName>
    <definedName name="NXT_20" localSheetId="11">#REF!</definedName>
    <definedName name="NXT_20" localSheetId="3">#REF!</definedName>
    <definedName name="NXT_20">#REF!</definedName>
    <definedName name="NXT_28" localSheetId="11">#REF!</definedName>
    <definedName name="NXT_28" localSheetId="3">#REF!</definedName>
    <definedName name="NXT_28">#REF!</definedName>
    <definedName name="O" localSheetId="11">#REF!</definedName>
    <definedName name="O" localSheetId="3">#REF!</definedName>
    <definedName name="O">#REF!</definedName>
    <definedName name="O_M" localSheetId="11">#REF!</definedName>
    <definedName name="O_M" localSheetId="3">#REF!</definedName>
    <definedName name="O_M">#REF!</definedName>
    <definedName name="O_M_20" localSheetId="11">#REF!</definedName>
    <definedName name="O_M_20" localSheetId="3">#REF!</definedName>
    <definedName name="O_M_20">#REF!</definedName>
    <definedName name="O_M_28" localSheetId="11">#REF!</definedName>
    <definedName name="O_M_28" localSheetId="3">#REF!</definedName>
    <definedName name="O_M_28">#REF!</definedName>
    <definedName name="o_n_phÝ_1__thu_nhËp_th_ng" localSheetId="11">#REF!</definedName>
    <definedName name="o_n_phÝ_1__thu_nhËp_th_ng" localSheetId="3">#REF!</definedName>
    <definedName name="o_n_phÝ_1__thu_nhËp_th_ng">#REF!</definedName>
    <definedName name="O_TO" localSheetId="11">#REF!</definedName>
    <definedName name="O_TO" localSheetId="3">#REF!</definedName>
    <definedName name="O_TO">#REF!</definedName>
    <definedName name="O_TO_28" localSheetId="11">#REF!</definedName>
    <definedName name="O_TO_28" localSheetId="3">#REF!</definedName>
    <definedName name="O_TO_28">#REF!</definedName>
    <definedName name="o_to_tù_dæ_10_T" localSheetId="11">#REF!</definedName>
    <definedName name="o_to_tù_dæ_10_T" localSheetId="3">#REF!</definedName>
    <definedName name="o_to_tù_dæ_10_T">#REF!</definedName>
    <definedName name="o_to_tù_dæ_10_T_20" localSheetId="11">#REF!</definedName>
    <definedName name="o_to_tù_dæ_10_T_20" localSheetId="3">#REF!</definedName>
    <definedName name="o_to_tù_dæ_10_T_20">#REF!</definedName>
    <definedName name="o_to_tù_dæ_10_T_28" localSheetId="11">#REF!</definedName>
    <definedName name="o_to_tù_dæ_10_T_28" localSheetId="3">#REF!</definedName>
    <definedName name="o_to_tù_dæ_10_T_28">#REF!</definedName>
    <definedName name="Ö135" localSheetId="11">#REF!</definedName>
    <definedName name="Ö135" localSheetId="3">#REF!</definedName>
    <definedName name="Ö135">#REF!</definedName>
    <definedName name="Ö135_20" localSheetId="11">#REF!</definedName>
    <definedName name="Ö135_20" localSheetId="3">#REF!</definedName>
    <definedName name="Ö135_20">#REF!</definedName>
    <definedName name="Ö135_28" localSheetId="11">#REF!</definedName>
    <definedName name="Ö135_28" localSheetId="3">#REF!</definedName>
    <definedName name="Ö135_28">#REF!</definedName>
    <definedName name="OÂN" localSheetId="11">#REF!</definedName>
    <definedName name="OÂN" localSheetId="3">#REF!</definedName>
    <definedName name="OÂN">#REF!</definedName>
    <definedName name="ocam" localSheetId="11">#REF!</definedName>
    <definedName name="ocam" localSheetId="3">#REF!</definedName>
    <definedName name="ocam">#REF!</definedName>
    <definedName name="ocam_20" localSheetId="11">#REF!</definedName>
    <definedName name="ocam_20" localSheetId="3">#REF!</definedName>
    <definedName name="ocam_20">#REF!</definedName>
    <definedName name="ocam_28" localSheetId="11">#REF!</definedName>
    <definedName name="ocam_28" localSheetId="3">#REF!</definedName>
    <definedName name="ocam_28">#REF!</definedName>
    <definedName name="OD" localSheetId="11">#REF!</definedName>
    <definedName name="OD" localSheetId="3">#REF!</definedName>
    <definedName name="OD">#REF!</definedName>
    <definedName name="OD_20" localSheetId="11">#REF!</definedName>
    <definedName name="OD_20" localSheetId="3">#REF!</definedName>
    <definedName name="OD_20">#REF!</definedName>
    <definedName name="OD_28" localSheetId="11">#REF!</definedName>
    <definedName name="OD_28" localSheetId="3">#REF!</definedName>
    <definedName name="OD_28">#REF!</definedName>
    <definedName name="od100_28" localSheetId="11">#REF!</definedName>
    <definedName name="od100_28" localSheetId="3">#REF!</definedName>
    <definedName name="od100_28">#REF!</definedName>
    <definedName name="ODA" localSheetId="11">#REF!</definedName>
    <definedName name="ODA" localSheetId="3">#REF!</definedName>
    <definedName name="ODA">#REF!</definedName>
    <definedName name="ODC" localSheetId="11">#REF!</definedName>
    <definedName name="ODC" localSheetId="3">#REF!</definedName>
    <definedName name="ODC">#REF!</definedName>
    <definedName name="ODC_20" localSheetId="11">#REF!</definedName>
    <definedName name="ODC_20" localSheetId="3">#REF!</definedName>
    <definedName name="ODC_20">#REF!</definedName>
    <definedName name="ODC_28" localSheetId="11">#REF!</definedName>
    <definedName name="ODC_28" localSheetId="3">#REF!</definedName>
    <definedName name="ODC_28">#REF!</definedName>
    <definedName name="ODS" localSheetId="11">#REF!</definedName>
    <definedName name="ODS" localSheetId="3">#REF!</definedName>
    <definedName name="ODS">#REF!</definedName>
    <definedName name="ODS_20" localSheetId="11">#REF!</definedName>
    <definedName name="ODS_20" localSheetId="3">#REF!</definedName>
    <definedName name="ODS_20">#REF!</definedName>
    <definedName name="ODS_28" localSheetId="11">#REF!</definedName>
    <definedName name="ODS_28" localSheetId="3">#REF!</definedName>
    <definedName name="ODS_28">#REF!</definedName>
    <definedName name="ODU" localSheetId="11">#REF!</definedName>
    <definedName name="ODU" localSheetId="3">#REF!</definedName>
    <definedName name="ODU">#REF!</definedName>
    <definedName name="ODU_20" localSheetId="11">#REF!</definedName>
    <definedName name="ODU_20" localSheetId="3">#REF!</definedName>
    <definedName name="ODU_20">#REF!</definedName>
    <definedName name="ODU_28" localSheetId="11">#REF!</definedName>
    <definedName name="ODU_28" localSheetId="3">#REF!</definedName>
    <definedName name="ODU_28">#REF!</definedName>
    <definedName name="OE" localSheetId="11">#REF!</definedName>
    <definedName name="OE" localSheetId="3">#REF!</definedName>
    <definedName name="OE">#REF!</definedName>
    <definedName name="OE_28" localSheetId="11">#REF!</definedName>
    <definedName name="OE_28" localSheetId="3">#REF!</definedName>
    <definedName name="OE_28">#REF!</definedName>
    <definedName name="OM" localSheetId="11">#REF!</definedName>
    <definedName name="OM" localSheetId="3">#REF!</definedName>
    <definedName name="OM">#REF!</definedName>
    <definedName name="OM_20" localSheetId="11">#REF!</definedName>
    <definedName name="OM_20" localSheetId="3">#REF!</definedName>
    <definedName name="OM_20">#REF!</definedName>
    <definedName name="OM_28" localSheetId="11">#REF!</definedName>
    <definedName name="OM_28" localSheetId="3">#REF!</definedName>
    <definedName name="OM_28">#REF!</definedName>
    <definedName name="OMC" localSheetId="11">#REF!</definedName>
    <definedName name="OMC" localSheetId="3">#REF!</definedName>
    <definedName name="OMC">#REF!</definedName>
    <definedName name="OMC_20" localSheetId="11">#REF!</definedName>
    <definedName name="OMC_20" localSheetId="3">#REF!</definedName>
    <definedName name="OMC_20">#REF!</definedName>
    <definedName name="OMC_28" localSheetId="11">#REF!</definedName>
    <definedName name="OMC_28" localSheetId="3">#REF!</definedName>
    <definedName name="OMC_28">#REF!</definedName>
    <definedName name="OME" localSheetId="11">#REF!</definedName>
    <definedName name="OME" localSheetId="3">#REF!</definedName>
    <definedName name="OME">#REF!</definedName>
    <definedName name="OME_20" localSheetId="11">#REF!</definedName>
    <definedName name="OME_20" localSheetId="3">#REF!</definedName>
    <definedName name="OME_20">#REF!</definedName>
    <definedName name="OME_28" localSheetId="11">#REF!</definedName>
    <definedName name="OME_28" localSheetId="3">#REF!</definedName>
    <definedName name="OME_28">#REF!</definedName>
    <definedName name="OMW" localSheetId="11">#REF!</definedName>
    <definedName name="OMW" localSheetId="3">#REF!</definedName>
    <definedName name="OMW">#REF!</definedName>
    <definedName name="OMW_20" localSheetId="11">#REF!</definedName>
    <definedName name="OMW_20" localSheetId="3">#REF!</definedName>
    <definedName name="OMW_20">#REF!</definedName>
    <definedName name="OMW_28" localSheetId="11">#REF!</definedName>
    <definedName name="OMW_28" localSheetId="3">#REF!</definedName>
    <definedName name="OMW_28">#REF!</definedName>
    <definedName name="on" localSheetId="11">#REF!</definedName>
    <definedName name="on" localSheetId="3">#REF!</definedName>
    <definedName name="on">#REF!</definedName>
    <definedName name="on_28" localSheetId="11">#REF!</definedName>
    <definedName name="on_28" localSheetId="3">#REF!</definedName>
    <definedName name="on_28">#REF!</definedName>
    <definedName name="ong" localSheetId="11">#REF!</definedName>
    <definedName name="ong" localSheetId="3">#REF!</definedName>
    <definedName name="ong">#REF!</definedName>
    <definedName name="ong_28" localSheetId="11">#REF!</definedName>
    <definedName name="ong_28" localSheetId="3">#REF!</definedName>
    <definedName name="ong_28">#REF!</definedName>
    <definedName name="ong_cong_duc_san" localSheetId="11">#REF!</definedName>
    <definedName name="ong_cong_duc_san" localSheetId="3">#REF!</definedName>
    <definedName name="ong_cong_duc_san">#REF!</definedName>
    <definedName name="ong_cong_duc_san_20" localSheetId="11">#REF!</definedName>
    <definedName name="ong_cong_duc_san_20" localSheetId="3">#REF!</definedName>
    <definedName name="ong_cong_duc_san_20">#REF!</definedName>
    <definedName name="ong_cong_duc_san_28" localSheetId="11">#REF!</definedName>
    <definedName name="ong_cong_duc_san_28" localSheetId="3">#REF!</definedName>
    <definedName name="ong_cong_duc_san_28">#REF!</definedName>
    <definedName name="Ong_cong_hinh_hop_do_tai_cho" localSheetId="11">#REF!</definedName>
    <definedName name="Ong_cong_hinh_hop_do_tai_cho" localSheetId="3">#REF!</definedName>
    <definedName name="Ong_cong_hinh_hop_do_tai_cho">#REF!</definedName>
    <definedName name="Ong_cong_hinh_hop_do_tai_cho_20" localSheetId="11">#REF!</definedName>
    <definedName name="Ong_cong_hinh_hop_do_tai_cho_20" localSheetId="3">#REF!</definedName>
    <definedName name="Ong_cong_hinh_hop_do_tai_cho_20">#REF!</definedName>
    <definedName name="Ong_cong_hinh_hop_do_tai_cho_28" localSheetId="11">#REF!</definedName>
    <definedName name="Ong_cong_hinh_hop_do_tai_cho_28" localSheetId="3">#REF!</definedName>
    <definedName name="Ong_cong_hinh_hop_do_tai_cho_28">#REF!</definedName>
    <definedName name="Ongbaovecap">"$#REF!.$B$496:$D$517"</definedName>
    <definedName name="Ongbaovecap_26" localSheetId="11">#REF!</definedName>
    <definedName name="Ongbaovecap_26" localSheetId="3">#REF!</definedName>
    <definedName name="Ongbaovecap_26">#REF!</definedName>
    <definedName name="Ongbaovecap_28" localSheetId="11">#REF!</definedName>
    <definedName name="Ongbaovecap_28" localSheetId="3">#REF!</definedName>
    <definedName name="Ongbaovecap_28">#REF!</definedName>
    <definedName name="Ongbaovecap_3">"$#REF!.$B$496:$D$517"</definedName>
    <definedName name="ongkem" localSheetId="11">#REF!</definedName>
    <definedName name="ongkem" localSheetId="3">#REF!</definedName>
    <definedName name="ongkem">#REF!</definedName>
    <definedName name="ongkem_20" localSheetId="11">#REF!</definedName>
    <definedName name="ongkem_20" localSheetId="3">#REF!</definedName>
    <definedName name="ongkem_20">#REF!</definedName>
    <definedName name="ongkem_28" localSheetId="11">#REF!</definedName>
    <definedName name="ongkem_28" localSheetId="3">#REF!</definedName>
    <definedName name="ongkem_28">#REF!</definedName>
    <definedName name="Ongnoiday">"$#REF!.$B$673:$D$676"</definedName>
    <definedName name="Ongnoiday_26" localSheetId="11">#REF!</definedName>
    <definedName name="Ongnoiday_26" localSheetId="3">#REF!</definedName>
    <definedName name="Ongnoiday_26">#REF!</definedName>
    <definedName name="Ongnoiday_28" localSheetId="11">#REF!</definedName>
    <definedName name="Ongnoiday_28" localSheetId="3">#REF!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#REF!</definedName>
    <definedName name="OngPVC_28" localSheetId="11">#REF!</definedName>
    <definedName name="OngPVC_28" localSheetId="3">#REF!</definedName>
    <definedName name="OngPVC_28">#REF!</definedName>
    <definedName name="OngPVC_3">"$#REF!.$B$78:$D$89"</definedName>
    <definedName name="OOM" localSheetId="11">#REF!</definedName>
    <definedName name="OOM" localSheetId="3">#REF!</definedName>
    <definedName name="OOM">#REF!</definedName>
    <definedName name="OOM_20" localSheetId="11">#REF!</definedName>
    <definedName name="OOM_20" localSheetId="3">#REF!</definedName>
    <definedName name="OOM_20">#REF!</definedName>
    <definedName name="OOM_28" localSheetId="11">#REF!</definedName>
    <definedName name="OOM_28" localSheetId="3">#REF!</definedName>
    <definedName name="OOM_28">#REF!</definedName>
    <definedName name="open" localSheetId="11">#REF!</definedName>
    <definedName name="open" localSheetId="3">#REF!</definedName>
    <definedName name="open">#REF!</definedName>
    <definedName name="ophom" localSheetId="11">#REF!</definedName>
    <definedName name="ophom" localSheetId="3">#REF!</definedName>
    <definedName name="ophom">#REF!</definedName>
    <definedName name="ophom_28" localSheetId="11">#REF!</definedName>
    <definedName name="ophom_28" localSheetId="3">#REF!</definedName>
    <definedName name="ophom_28">#REF!</definedName>
    <definedName name="options" localSheetId="11">#REF!</definedName>
    <definedName name="options" localSheetId="3">#REF!</definedName>
    <definedName name="options">#REF!</definedName>
    <definedName name="options_20" localSheetId="11">#REF!</definedName>
    <definedName name="options_20" localSheetId="3">#REF!</definedName>
    <definedName name="options_20">#REF!</definedName>
    <definedName name="options_28" localSheetId="11">#REF!</definedName>
    <definedName name="options_28" localSheetId="3">#REF!</definedName>
    <definedName name="options_28">#REF!</definedName>
    <definedName name="ORD" localSheetId="11">#REF!</definedName>
    <definedName name="ORD" localSheetId="3">#REF!</definedName>
    <definedName name="ORD">#REF!</definedName>
    <definedName name="ORD_20" localSheetId="11">#REF!</definedName>
    <definedName name="ORD_20" localSheetId="3">#REF!</definedName>
    <definedName name="ORD_20">#REF!</definedName>
    <definedName name="ORD_28" localSheetId="11">#REF!</definedName>
    <definedName name="ORD_28" localSheetId="3">#REF!</definedName>
    <definedName name="ORD_28">#REF!</definedName>
    <definedName name="ORF" localSheetId="11">#REF!</definedName>
    <definedName name="ORF" localSheetId="3">#REF!</definedName>
    <definedName name="ORF">#REF!</definedName>
    <definedName name="ORF_20" localSheetId="11">#REF!</definedName>
    <definedName name="ORF_20" localSheetId="3">#REF!</definedName>
    <definedName name="ORF_20">#REF!</definedName>
    <definedName name="ORF_28" localSheetId="11">#REF!</definedName>
    <definedName name="ORF_28" localSheetId="3">#REF!</definedName>
    <definedName name="ORF_28">#REF!</definedName>
    <definedName name="osc">NA()</definedName>
    <definedName name="osc_26" localSheetId="11">#REF!</definedName>
    <definedName name="osc_26" localSheetId="3">#REF!</definedName>
    <definedName name="osc_26">#REF!</definedName>
    <definedName name="osc_28" localSheetId="11">#REF!</definedName>
    <definedName name="osc_28" localSheetId="3">#REF!</definedName>
    <definedName name="osc_28">#REF!</definedName>
    <definedName name="OTHER_PANEL">NA()</definedName>
    <definedName name="OTHER_PANEL_26" localSheetId="11">#REF!</definedName>
    <definedName name="OTHER_PANEL_26" localSheetId="3">#REF!</definedName>
    <definedName name="OTHER_PANEL_26">#REF!</definedName>
    <definedName name="OTHER_PANEL_28" localSheetId="11">#REF!</definedName>
    <definedName name="OTHER_PANEL_28" localSheetId="3">#REF!</definedName>
    <definedName name="OTHER_PANEL_28">#REF!</definedName>
    <definedName name="OTHER_PANEL_3">NA()</definedName>
    <definedName name="OtherWork" localSheetId="11">#REF!</definedName>
    <definedName name="OtherWork" localSheetId="3">#REF!</definedName>
    <definedName name="OtherWork">#REF!</definedName>
    <definedName name="OtherWork_28" localSheetId="11">#REF!</definedName>
    <definedName name="OtherWork_28" localSheetId="3">#REF!</definedName>
    <definedName name="OtherWork_28">#REF!</definedName>
    <definedName name="oto10_28" localSheetId="11">#REF!</definedName>
    <definedName name="oto10_28" localSheetId="3">#REF!</definedName>
    <definedName name="oto10_28">#REF!</definedName>
    <definedName name="oto12_20" localSheetId="11">#REF!</definedName>
    <definedName name="oto12_20" localSheetId="3">#REF!</definedName>
    <definedName name="oto12_20">#REF!</definedName>
    <definedName name="oto12_28" localSheetId="11">#REF!</definedName>
    <definedName name="oto12_28" localSheetId="3">#REF!</definedName>
    <definedName name="oto12_28">#REF!</definedName>
    <definedName name="oto2.5" localSheetId="11">#REF!</definedName>
    <definedName name="oto2.5" localSheetId="3">#REF!</definedName>
    <definedName name="oto2.5">#REF!</definedName>
    <definedName name="oto5m3" localSheetId="11">#REF!</definedName>
    <definedName name="oto5m3" localSheetId="3">#REF!</definedName>
    <definedName name="oto5m3">#REF!</definedName>
    <definedName name="oto5m3_28" localSheetId="11">#REF!</definedName>
    <definedName name="oto5m3_28" localSheetId="3">#REF!</definedName>
    <definedName name="oto5m3_28">#REF!</definedName>
    <definedName name="oto7_20" localSheetId="11">#REF!</definedName>
    <definedName name="oto7_20" localSheetId="3">#REF!</definedName>
    <definedName name="oto7_20">#REF!</definedName>
    <definedName name="oto7_28" localSheetId="11">#REF!</definedName>
    <definedName name="oto7_28" localSheetId="3">#REF!</definedName>
    <definedName name="oto7_28">#REF!</definedName>
    <definedName name="otonhua7" localSheetId="11">#REF!</definedName>
    <definedName name="otonhua7" localSheetId="3">#REF!</definedName>
    <definedName name="otonhua7">#REF!</definedName>
    <definedName name="otonuoc5" localSheetId="11">#REF!</definedName>
    <definedName name="otonuoc5" localSheetId="3">#REF!</definedName>
    <definedName name="otonuoc5">#REF!</definedName>
    <definedName name="otothung5" localSheetId="11">#REF!</definedName>
    <definedName name="otothung5" localSheetId="3">#REF!</definedName>
    <definedName name="otothung5">#REF!</definedName>
    <definedName name="ottaithung2.5T" localSheetId="11">#REF!</definedName>
    <definedName name="ottaithung2.5T" localSheetId="3">#REF!</definedName>
    <definedName name="ottaithung2.5T">#REF!</definedName>
    <definedName name="ottaithung2.5T_20" localSheetId="11">#REF!</definedName>
    <definedName name="ottaithung2.5T_20" localSheetId="3">#REF!</definedName>
    <definedName name="ottaithung2.5T_20">#REF!</definedName>
    <definedName name="ottudo10T" localSheetId="11">#REF!</definedName>
    <definedName name="ottudo10T" localSheetId="3">#REF!</definedName>
    <definedName name="ottudo10T">#REF!</definedName>
    <definedName name="ottudo10T_20" localSheetId="11">#REF!</definedName>
    <definedName name="ottudo10T_20" localSheetId="3">#REF!</definedName>
    <definedName name="ottudo10T_20">#REF!</definedName>
    <definedName name="ottuoinuoc5m3" localSheetId="11">#REF!</definedName>
    <definedName name="ottuoinuoc5m3" localSheetId="3">#REF!</definedName>
    <definedName name="ottuoinuoc5m3">#REF!</definedName>
    <definedName name="ottuoinuoc5m3_20" localSheetId="11">#REF!</definedName>
    <definedName name="ottuoinuoc5m3_20" localSheetId="3">#REF!</definedName>
    <definedName name="ottuoinuoc5m3_20">#REF!</definedName>
    <definedName name="Óu75" localSheetId="11">#REF!</definedName>
    <definedName name="Óu75" localSheetId="3">#REF!</definedName>
    <definedName name="Óu75">#REF!</definedName>
    <definedName name="Out" localSheetId="11">#REF!</definedName>
    <definedName name="Out" localSheetId="3">#REF!</definedName>
    <definedName name="Out">#REF!</definedName>
    <definedName name="Out_20" localSheetId="11">#REF!</definedName>
    <definedName name="Out_20" localSheetId="3">#REF!</definedName>
    <definedName name="Out_20">#REF!</definedName>
    <definedName name="Out_28" localSheetId="11">#REF!</definedName>
    <definedName name="Out_28" localSheetId="3">#REF!</definedName>
    <definedName name="Out_28">#REF!</definedName>
    <definedName name="OutRow" localSheetId="11">#REF!</definedName>
    <definedName name="OutRow" localSheetId="3">#REF!</definedName>
    <definedName name="OutRow">#REF!</definedName>
    <definedName name="OutRow_20" localSheetId="11">#REF!</definedName>
    <definedName name="OutRow_20" localSheetId="3">#REF!</definedName>
    <definedName name="OutRow_20">#REF!</definedName>
    <definedName name="OutRow_28" localSheetId="11">#REF!</definedName>
    <definedName name="OutRow_28" localSheetId="3">#REF!</definedName>
    <definedName name="OutRow_28">#REF!</definedName>
    <definedName name="ov" localSheetId="11">#REF!</definedName>
    <definedName name="ov" localSheetId="3">#REF!</definedName>
    <definedName name="ov">#REF!</definedName>
    <definedName name="oxy" localSheetId="11">#REF!</definedName>
    <definedName name="oxy" localSheetId="3">#REF!</definedName>
    <definedName name="oxy">#REF!</definedName>
    <definedName name="P" localSheetId="11">#REF!</definedName>
    <definedName name="P" localSheetId="3">#REF!</definedName>
    <definedName name="P">#REF!</definedName>
    <definedName name="p.m" localSheetId="11">#REF!</definedName>
    <definedName name="p.m" localSheetId="3">#REF!</definedName>
    <definedName name="p.m">#REF!</definedName>
    <definedName name="p_" localSheetId="11">#REF!</definedName>
    <definedName name="p_" localSheetId="3">#REF!</definedName>
    <definedName name="p_">#REF!</definedName>
    <definedName name="p__28" localSheetId="11">#REF!</definedName>
    <definedName name="p__28" localSheetId="3">#REF!</definedName>
    <definedName name="p__28">#REF!</definedName>
    <definedName name="P_28" localSheetId="11">#REF!</definedName>
    <definedName name="P_28" localSheetId="3">#REF!</definedName>
    <definedName name="P_28">#REF!</definedName>
    <definedName name="P_Class1" localSheetId="11">#REF!</definedName>
    <definedName name="P_Class1" localSheetId="3">#REF!</definedName>
    <definedName name="P_Class1">#REF!</definedName>
    <definedName name="P_Class1_20" localSheetId="11">#REF!</definedName>
    <definedName name="P_Class1_20" localSheetId="3">#REF!</definedName>
    <definedName name="P_Class1_20">#REF!</definedName>
    <definedName name="P_Class1_28" localSheetId="11">#REF!</definedName>
    <definedName name="P_Class1_28" localSheetId="3">#REF!</definedName>
    <definedName name="P_Class1_28">#REF!</definedName>
    <definedName name="P_Class2" localSheetId="11">#REF!</definedName>
    <definedName name="P_Class2" localSheetId="3">#REF!</definedName>
    <definedName name="P_Class2">#REF!</definedName>
    <definedName name="P_Class2_20" localSheetId="11">#REF!</definedName>
    <definedName name="P_Class2_20" localSheetId="3">#REF!</definedName>
    <definedName name="P_Class2_20">#REF!</definedName>
    <definedName name="P_Class2_28" localSheetId="11">#REF!</definedName>
    <definedName name="P_Class2_28" localSheetId="3">#REF!</definedName>
    <definedName name="P_Class2_28">#REF!</definedName>
    <definedName name="P_Class3" localSheetId="11">#REF!</definedName>
    <definedName name="P_Class3" localSheetId="3">#REF!</definedName>
    <definedName name="P_Class3">#REF!</definedName>
    <definedName name="P_Class3_20" localSheetId="11">#REF!</definedName>
    <definedName name="P_Class3_20" localSheetId="3">#REF!</definedName>
    <definedName name="P_Class3_20">#REF!</definedName>
    <definedName name="P_Class3_28" localSheetId="11">#REF!</definedName>
    <definedName name="P_Class3_28" localSheetId="3">#REF!</definedName>
    <definedName name="P_Class3_28">#REF!</definedName>
    <definedName name="P_Class4" localSheetId="11">#REF!</definedName>
    <definedName name="P_Class4" localSheetId="3">#REF!</definedName>
    <definedName name="P_Class4">#REF!</definedName>
    <definedName name="P_Class4_20" localSheetId="11">#REF!</definedName>
    <definedName name="P_Class4_20" localSheetId="3">#REF!</definedName>
    <definedName name="P_Class4_20">#REF!</definedName>
    <definedName name="P_Class4_28" localSheetId="11">#REF!</definedName>
    <definedName name="P_Class4_28" localSheetId="3">#REF!</definedName>
    <definedName name="P_Class4_28">#REF!</definedName>
    <definedName name="P_Class5" localSheetId="11">#REF!</definedName>
    <definedName name="P_Class5" localSheetId="3">#REF!</definedName>
    <definedName name="P_Class5">#REF!</definedName>
    <definedName name="P_Class5_20" localSheetId="11">#REF!</definedName>
    <definedName name="P_Class5_20" localSheetId="3">#REF!</definedName>
    <definedName name="P_Class5_20">#REF!</definedName>
    <definedName name="P_Class5_28" localSheetId="11">#REF!</definedName>
    <definedName name="P_Class5_28" localSheetId="3">#REF!</definedName>
    <definedName name="P_Class5_28">#REF!</definedName>
    <definedName name="P_con" localSheetId="11">#REF!</definedName>
    <definedName name="P_con" localSheetId="3">#REF!</definedName>
    <definedName name="P_con">#REF!</definedName>
    <definedName name="P_con_20" localSheetId="11">#REF!</definedName>
    <definedName name="P_con_20" localSheetId="3">#REF!</definedName>
    <definedName name="P_con_20">#REF!</definedName>
    <definedName name="P_con_28" localSheetId="11">#REF!</definedName>
    <definedName name="P_con_28" localSheetId="3">#REF!</definedName>
    <definedName name="P_con_28">#REF!</definedName>
    <definedName name="P_M" localSheetId="11">#REF!</definedName>
    <definedName name="P_M" localSheetId="3">#REF!</definedName>
    <definedName name="P_M">#REF!</definedName>
    <definedName name="P_M_28" localSheetId="11">#REF!</definedName>
    <definedName name="P_M_28" localSheetId="3">#REF!</definedName>
    <definedName name="P_M_28">#REF!</definedName>
    <definedName name="P_run" localSheetId="11">#REF!</definedName>
    <definedName name="P_run" localSheetId="3">#REF!</definedName>
    <definedName name="P_run">#REF!</definedName>
    <definedName name="P_run_20" localSheetId="11">#REF!</definedName>
    <definedName name="P_run_20" localSheetId="3">#REF!</definedName>
    <definedName name="P_run_20">#REF!</definedName>
    <definedName name="P_run_28" localSheetId="11">#REF!</definedName>
    <definedName name="P_run_28" localSheetId="3">#REF!</definedName>
    <definedName name="P_run_28">#REF!</definedName>
    <definedName name="P_sed" localSheetId="11">#REF!</definedName>
    <definedName name="P_sed" localSheetId="3">#REF!</definedName>
    <definedName name="P_sed">#REF!</definedName>
    <definedName name="P_sed_20" localSheetId="11">#REF!</definedName>
    <definedName name="P_sed_20" localSheetId="3">#REF!</definedName>
    <definedName name="P_sed_20">#REF!</definedName>
    <definedName name="P_sed_28" localSheetId="11">#REF!</definedName>
    <definedName name="P_sed_28" localSheetId="3">#REF!</definedName>
    <definedName name="P_sed_28">#REF!</definedName>
    <definedName name="p1." localSheetId="11">#REF!</definedName>
    <definedName name="p1." localSheetId="3">#REF!</definedName>
    <definedName name="p1.">#REF!</definedName>
    <definedName name="p1._28" localSheetId="11">#REF!</definedName>
    <definedName name="p1._28" localSheetId="3">#REF!</definedName>
    <definedName name="p1._28">#REF!</definedName>
    <definedName name="p1_" localSheetId="11">#REF!</definedName>
    <definedName name="p1_" localSheetId="3">#REF!</definedName>
    <definedName name="p1_">#REF!</definedName>
    <definedName name="p1__28" localSheetId="11">#REF!</definedName>
    <definedName name="p1__28" localSheetId="3">#REF!</definedName>
    <definedName name="p1__28">#REF!</definedName>
    <definedName name="p2." localSheetId="11">#REF!</definedName>
    <definedName name="p2." localSheetId="3">#REF!</definedName>
    <definedName name="p2.">#REF!</definedName>
    <definedName name="p2._28" localSheetId="11">#REF!</definedName>
    <definedName name="p2._28" localSheetId="3">#REF!</definedName>
    <definedName name="p2._28">#REF!</definedName>
    <definedName name="p2_" localSheetId="11">#REF!</definedName>
    <definedName name="p2_" localSheetId="3">#REF!</definedName>
    <definedName name="p2_">#REF!</definedName>
    <definedName name="p2__28" localSheetId="11">#REF!</definedName>
    <definedName name="p2__28" localSheetId="3">#REF!</definedName>
    <definedName name="p2__28">#REF!</definedName>
    <definedName name="p3_" localSheetId="11">#REF!</definedName>
    <definedName name="p3_" localSheetId="3">#REF!</definedName>
    <definedName name="p3_">#REF!</definedName>
    <definedName name="p3__28" localSheetId="11">#REF!</definedName>
    <definedName name="p3__28" localSheetId="3">#REF!</definedName>
    <definedName name="p3__28">#REF!</definedName>
    <definedName name="PA">"$#REF!.$A$1:$E$113"</definedName>
    <definedName name="pa." localSheetId="11">#REF!</definedName>
    <definedName name="pa." localSheetId="3">#REF!</definedName>
    <definedName name="pa.">#REF!</definedName>
    <definedName name="pa._28" localSheetId="11">#REF!</definedName>
    <definedName name="pa._28" localSheetId="3">#REF!</definedName>
    <definedName name="pa._28">#REF!</definedName>
    <definedName name="PA_26" localSheetId="11">#REF!</definedName>
    <definedName name="PA_26" localSheetId="3">#REF!</definedName>
    <definedName name="PA_26">#REF!</definedName>
    <definedName name="PA_28" localSheetId="11">#REF!</definedName>
    <definedName name="PA_28" localSheetId="3">#REF!</definedName>
    <definedName name="PA_28">#REF!</definedName>
    <definedName name="PA_3">"$#REF!.$A$1:$E$113"</definedName>
    <definedName name="Painting" localSheetId="11">#REF!</definedName>
    <definedName name="Painting" localSheetId="3">#REF!</definedName>
    <definedName name="Painting">#REF!</definedName>
    <definedName name="Painting_28" localSheetId="11">#REF!</definedName>
    <definedName name="Painting_28" localSheetId="3">#REF!</definedName>
    <definedName name="Painting_28">#REF!</definedName>
    <definedName name="palang" localSheetId="11">#REF!</definedName>
    <definedName name="palang" localSheetId="3">#REF!</definedName>
    <definedName name="palang">#REF!</definedName>
    <definedName name="palang_20" localSheetId="11">#REF!</definedName>
    <definedName name="palang_20" localSheetId="3">#REF!</definedName>
    <definedName name="palang_20">#REF!</definedName>
    <definedName name="palang_28" localSheetId="11">#REF!</definedName>
    <definedName name="palang_28" localSheetId="3">#REF!</definedName>
    <definedName name="palang_28">#REF!</definedName>
    <definedName name="palang3T" localSheetId="11">#REF!</definedName>
    <definedName name="palang3T" localSheetId="3">#REF!</definedName>
    <definedName name="palang3T">#REF!</definedName>
    <definedName name="palang3T_20" localSheetId="11">#REF!</definedName>
    <definedName name="palang3T_20" localSheetId="3">#REF!</definedName>
    <definedName name="palang3T_20">#REF!</definedName>
    <definedName name="PB" localSheetId="11">#REF!</definedName>
    <definedName name="PB" localSheetId="3">#REF!</definedName>
    <definedName name="PB">#REF!</definedName>
    <definedName name="PB_28" localSheetId="11">#REF!</definedName>
    <definedName name="PB_28" localSheetId="3">#REF!</definedName>
    <definedName name="PB_28">#REF!</definedName>
    <definedName name="pbl" localSheetId="11">#REF!</definedName>
    <definedName name="pbl" localSheetId="3">#REF!</definedName>
    <definedName name="pbl">#REF!</definedName>
    <definedName name="pbla" localSheetId="11">#REF!</definedName>
    <definedName name="pbla" localSheetId="3">#REF!</definedName>
    <definedName name="pbla">#REF!</definedName>
    <definedName name="PC" localSheetId="11">'[14]Dt 2001'!#REF!</definedName>
    <definedName name="PC" localSheetId="3">'[14]Dt 2001'!#REF!</definedName>
    <definedName name="PC">'[14]Dt 2001'!#REF!</definedName>
    <definedName name="pc30_20" localSheetId="11">#REF!</definedName>
    <definedName name="pc30_20" localSheetId="0">#REF!</definedName>
    <definedName name="pc30_20" localSheetId="3">#REF!</definedName>
    <definedName name="pc30_20">#REF!</definedName>
    <definedName name="pc40_20" localSheetId="11">#REF!</definedName>
    <definedName name="pc40_20" localSheetId="0">#REF!</definedName>
    <definedName name="pc40_20" localSheetId="3">#REF!</definedName>
    <definedName name="pc40_20">#REF!</definedName>
    <definedName name="PChe" localSheetId="11">#REF!</definedName>
    <definedName name="PChe" localSheetId="0">#REF!</definedName>
    <definedName name="PChe" localSheetId="3">#REF!</definedName>
    <definedName name="PChe">#REF!</definedName>
    <definedName name="PChe_20" localSheetId="11">#REF!</definedName>
    <definedName name="PChe_20" localSheetId="3">#REF!</definedName>
    <definedName name="PChe_20">#REF!</definedName>
    <definedName name="PChe_28" localSheetId="11">#REF!</definedName>
    <definedName name="PChe_28" localSheetId="3">#REF!</definedName>
    <definedName name="PChe_28">#REF!</definedName>
    <definedName name="Pd" localSheetId="11">#REF!</definedName>
    <definedName name="Pd" localSheetId="3">#REF!</definedName>
    <definedName name="Pd">#REF!</definedName>
    <definedName name="Pd_20" localSheetId="11">#REF!</definedName>
    <definedName name="Pd_20" localSheetId="3">#REF!</definedName>
    <definedName name="Pd_20">#REF!</definedName>
    <definedName name="Pd_28" localSheetId="11">#REF!</definedName>
    <definedName name="Pd_28" localSheetId="3">#REF!</definedName>
    <definedName name="Pd_28">#REF!</definedName>
    <definedName name="Pe_Class1" localSheetId="11">#REF!</definedName>
    <definedName name="Pe_Class1" localSheetId="3">#REF!</definedName>
    <definedName name="Pe_Class1">#REF!</definedName>
    <definedName name="Pe_Class1_20" localSheetId="11">#REF!</definedName>
    <definedName name="Pe_Class1_20" localSheetId="3">#REF!</definedName>
    <definedName name="Pe_Class1_20">#REF!</definedName>
    <definedName name="Pe_Class1_28" localSheetId="11">#REF!</definedName>
    <definedName name="Pe_Class1_28" localSheetId="3">#REF!</definedName>
    <definedName name="Pe_Class1_28">#REF!</definedName>
    <definedName name="Pe_Class2" localSheetId="11">#REF!</definedName>
    <definedName name="Pe_Class2" localSheetId="3">#REF!</definedName>
    <definedName name="Pe_Class2">#REF!</definedName>
    <definedName name="Pe_Class2_20" localSheetId="11">#REF!</definedName>
    <definedName name="Pe_Class2_20" localSheetId="3">#REF!</definedName>
    <definedName name="Pe_Class2_20">#REF!</definedName>
    <definedName name="Pe_Class2_28" localSheetId="11">#REF!</definedName>
    <definedName name="Pe_Class2_28" localSheetId="3">#REF!</definedName>
    <definedName name="Pe_Class2_28">#REF!</definedName>
    <definedName name="Pe_Class3" localSheetId="11">#REF!</definedName>
    <definedName name="Pe_Class3" localSheetId="3">#REF!</definedName>
    <definedName name="Pe_Class3">#REF!</definedName>
    <definedName name="Pe_Class3_20" localSheetId="11">#REF!</definedName>
    <definedName name="Pe_Class3_20" localSheetId="3">#REF!</definedName>
    <definedName name="Pe_Class3_20">#REF!</definedName>
    <definedName name="Pe_Class3_28" localSheetId="11">#REF!</definedName>
    <definedName name="Pe_Class3_28" localSheetId="3">#REF!</definedName>
    <definedName name="Pe_Class3_28">#REF!</definedName>
    <definedName name="Pe_Class4" localSheetId="11">#REF!</definedName>
    <definedName name="Pe_Class4" localSheetId="3">#REF!</definedName>
    <definedName name="Pe_Class4">#REF!</definedName>
    <definedName name="Pe_Class4_20" localSheetId="11">#REF!</definedName>
    <definedName name="Pe_Class4_20" localSheetId="3">#REF!</definedName>
    <definedName name="Pe_Class4_20">#REF!</definedName>
    <definedName name="Pe_Class4_28" localSheetId="11">#REF!</definedName>
    <definedName name="Pe_Class4_28" localSheetId="3">#REF!</definedName>
    <definedName name="Pe_Class4_28">#REF!</definedName>
    <definedName name="Pe_Class5" localSheetId="11">#REF!</definedName>
    <definedName name="Pe_Class5" localSheetId="3">#REF!</definedName>
    <definedName name="Pe_Class5">#REF!</definedName>
    <definedName name="Pe_Class5_20" localSheetId="11">#REF!</definedName>
    <definedName name="Pe_Class5_20" localSheetId="3">#REF!</definedName>
    <definedName name="Pe_Class5_20">#REF!</definedName>
    <definedName name="Pe_Class5_28" localSheetId="11">#REF!</definedName>
    <definedName name="Pe_Class5_28" localSheetId="3">#REF!</definedName>
    <definedName name="Pe_Class5_28">#REF!</definedName>
    <definedName name="PEJM">NA()</definedName>
    <definedName name="PEJM_26" localSheetId="11">#REF!</definedName>
    <definedName name="PEJM_26" localSheetId="3">#REF!</definedName>
    <definedName name="PEJM_26">#REF!</definedName>
    <definedName name="PEJM_28" localSheetId="11">#REF!</definedName>
    <definedName name="PEJM_28" localSheetId="3">#REF!</definedName>
    <definedName name="PEJM_28">#REF!</definedName>
    <definedName name="PER" localSheetId="11">#REF!</definedName>
    <definedName name="PER" localSheetId="3">#REF!</definedName>
    <definedName name="PER">#REF!</definedName>
    <definedName name="PER_20" localSheetId="11">#REF!</definedName>
    <definedName name="PER_20" localSheetId="3">#REF!</definedName>
    <definedName name="PER_20">#REF!</definedName>
    <definedName name="PER_28" localSheetId="11">#REF!</definedName>
    <definedName name="PER_28" localSheetId="3">#REF!</definedName>
    <definedName name="PER_28">#REF!</definedName>
    <definedName name="PF">NA()</definedName>
    <definedName name="PF_26" localSheetId="11">#REF!</definedName>
    <definedName name="PF_26" localSheetId="3">#REF!</definedName>
    <definedName name="PF_26">#REF!</definedName>
    <definedName name="PF_28" localSheetId="11">#REF!</definedName>
    <definedName name="PF_28" localSheetId="3">#REF!</definedName>
    <definedName name="PF_28">#REF!</definedName>
    <definedName name="PFF" localSheetId="11">#REF!</definedName>
    <definedName name="PFF" localSheetId="3">#REF!</definedName>
    <definedName name="PFF">#REF!</definedName>
    <definedName name="PFF_20" localSheetId="11">#REF!</definedName>
    <definedName name="PFF_20" localSheetId="3">#REF!</definedName>
    <definedName name="PFF_20">#REF!</definedName>
    <definedName name="PFF_28" localSheetId="11">#REF!</definedName>
    <definedName name="PFF_28" localSheetId="3">#REF!</definedName>
    <definedName name="PFF_28">#REF!</definedName>
    <definedName name="pgia" localSheetId="11">#REF!</definedName>
    <definedName name="pgia" localSheetId="3">#REF!</definedName>
    <definedName name="pgia">#REF!</definedName>
    <definedName name="pgia_20" localSheetId="11">#REF!</definedName>
    <definedName name="pgia_20" localSheetId="3">#REF!</definedName>
    <definedName name="pgia_20">#REF!</definedName>
    <definedName name="pgia_28" localSheetId="11">#REF!</definedName>
    <definedName name="pgia_28" localSheetId="3">#REF!</definedName>
    <definedName name="pgia_28">#REF!</definedName>
    <definedName name="Ph_n_bæ_chi_phÝ_kh_c" localSheetId="11">#REF!</definedName>
    <definedName name="Ph_n_bæ_chi_phÝ_kh_c" localSheetId="3">#REF!</definedName>
    <definedName name="Ph_n_bæ_chi_phÝ_kh_c">#REF!</definedName>
    <definedName name="Ph_n_bæ_chi_phÝ_kh_c_28" localSheetId="11">#REF!</definedName>
    <definedName name="Ph_n_bæ_chi_phÝ_kh_c_28" localSheetId="3">#REF!</definedName>
    <definedName name="Ph_n_bæ_chi_phÝ_kh_c_28">#REF!</definedName>
    <definedName name="Ph30_28" localSheetId="11">#REF!</definedName>
    <definedName name="Ph30_28" localSheetId="3">#REF!</definedName>
    <definedName name="Ph30_28">#REF!</definedName>
    <definedName name="phada" localSheetId="11">#REF!</definedName>
    <definedName name="phada" localSheetId="3">#REF!</definedName>
    <definedName name="phada">#REF!</definedName>
    <definedName name="PHADO" localSheetId="11">#REF!</definedName>
    <definedName name="PHADO" localSheetId="3">#REF!</definedName>
    <definedName name="PHADO">#REF!</definedName>
    <definedName name="PHADO_20" localSheetId="11">#REF!</definedName>
    <definedName name="PHADO_20" localSheetId="3">#REF!</definedName>
    <definedName name="PHADO_20">#REF!</definedName>
    <definedName name="PHADO_28" localSheetId="11">#REF!</definedName>
    <definedName name="PHADO_28" localSheetId="3">#REF!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_1NAME()</definedName>
    <definedName name="Phan_cap" localSheetId="11">#REF!</definedName>
    <definedName name="Phan_cap" localSheetId="0">#REF!</definedName>
    <definedName name="Phan_cap" localSheetId="3">#REF!</definedName>
    <definedName name="Phan_cap">#REF!</definedName>
    <definedName name="phanbo" localSheetId="11">#REF!</definedName>
    <definedName name="phanbo" localSheetId="0">#REF!</definedName>
    <definedName name="phanbo" localSheetId="3">#REF!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cau50_20</definedName>
    <definedName name="PHC" localSheetId="11">#REF!</definedName>
    <definedName name="PHC" localSheetId="0">#REF!</definedName>
    <definedName name="PHC" localSheetId="3">#REF!</definedName>
    <definedName name="PHC">#REF!</definedName>
    <definedName name="PHC_20" localSheetId="11">#REF!</definedName>
    <definedName name="PHC_20" localSheetId="0">#REF!</definedName>
    <definedName name="PHC_20" localSheetId="3">#REF!</definedName>
    <definedName name="PHC_20">#REF!</definedName>
    <definedName name="PHC_28" localSheetId="11">#REF!</definedName>
    <definedName name="PHC_28" localSheetId="0">#REF!</definedName>
    <definedName name="PHC_28" localSheetId="3">#REF!</definedName>
    <definedName name="PHC_28">#REF!</definedName>
    <definedName name="Pheuhopgang">"$#REF!.$B$114:$D$133"</definedName>
    <definedName name="Pheuhopgang_26" localSheetId="11">#REF!</definedName>
    <definedName name="Pheuhopgang_26" localSheetId="3">#REF!</definedName>
    <definedName name="Pheuhopgang_26">#REF!</definedName>
    <definedName name="Pheuhopgang_28" localSheetId="11">#REF!</definedName>
    <definedName name="Pheuhopgang_28" localSheetId="3">#REF!</definedName>
    <definedName name="Pheuhopgang_28">#REF!</definedName>
    <definedName name="Pheuhopgang_3">"$#REF!.$B$114:$D$133"</definedName>
    <definedName name="phi_inertial" localSheetId="11">#REF!</definedName>
    <definedName name="phi_inertial" localSheetId="3">#REF!</definedName>
    <definedName name="phi_inertial">#REF!</definedName>
    <definedName name="phi_inertial_20" localSheetId="11">#REF!</definedName>
    <definedName name="phi_inertial_20" localSheetId="3">#REF!</definedName>
    <definedName name="phi_inertial_20">#REF!</definedName>
    <definedName name="phi_inertial_28" localSheetId="11">#REF!</definedName>
    <definedName name="phi_inertial_28" localSheetId="3">#REF!</definedName>
    <definedName name="phi_inertial_28">#REF!</definedName>
    <definedName name="Phi_le_phi" localSheetId="11">#REF!</definedName>
    <definedName name="Phi_le_phi" localSheetId="3">#REF!</definedName>
    <definedName name="Phi_le_phi">#REF!</definedName>
    <definedName name="phm" localSheetId="11">#REF!</definedName>
    <definedName name="phm" localSheetId="3">#REF!</definedName>
    <definedName name="phm">#REF!</definedName>
    <definedName name="Phone" localSheetId="11">#REF!</definedName>
    <definedName name="Phone" localSheetId="3">#REF!</definedName>
    <definedName name="Phone">#REF!</definedName>
    <definedName name="Phone_20" localSheetId="11">#REF!</definedName>
    <definedName name="Phone_20" localSheetId="3">#REF!</definedName>
    <definedName name="Phone_20">#REF!</definedName>
    <definedName name="Phone_28" localSheetId="11">#REF!</definedName>
    <definedName name="Phone_28" localSheetId="3">#REF!</definedName>
    <definedName name="Phone_28">#REF!</definedName>
    <definedName name="PhongChinhtri" localSheetId="11">#REF!</definedName>
    <definedName name="PhongChinhtri" localSheetId="3">#REF!</definedName>
    <definedName name="PhongChinhtri">#REF!</definedName>
    <definedName name="PhongHanhchinh" localSheetId="11">#REF!</definedName>
    <definedName name="PhongHanhchinh" localSheetId="3">#REF!</definedName>
    <definedName name="PhongHanhchinh">#REF!</definedName>
    <definedName name="PhongKeHoach" localSheetId="11">#REF!</definedName>
    <definedName name="PhongKeHoach" localSheetId="3">#REF!</definedName>
    <definedName name="PhongKeHoach">#REF!</definedName>
    <definedName name="PhongKinhteDuAn" localSheetId="11">#REF!</definedName>
    <definedName name="PhongKinhteDuAn" localSheetId="3">#REF!</definedName>
    <definedName name="PhongKinhteDuAn">#REF!</definedName>
    <definedName name="PhongKyThuat" localSheetId="11">#REF!</definedName>
    <definedName name="PhongKyThuat" localSheetId="3">#REF!</definedName>
    <definedName name="PhongKyThuat">#REF!</definedName>
    <definedName name="PhongTaiChinh" localSheetId="11">#REF!</definedName>
    <definedName name="PhongTaiChinh" localSheetId="3">#REF!</definedName>
    <definedName name="PhongTaiChinh">#REF!</definedName>
    <definedName name="PhongTCLDTL" localSheetId="11">#REF!</definedName>
    <definedName name="PhongTCLDTL" localSheetId="3">#REF!</definedName>
    <definedName name="PhongTCLDTL">#REF!</definedName>
    <definedName name="phtuyen">"$#REF!.$F$15"</definedName>
    <definedName name="phtuyen_26" localSheetId="11">#REF!</definedName>
    <definedName name="phtuyen_26" localSheetId="3">#REF!</definedName>
    <definedName name="phtuyen_26">#REF!</definedName>
    <definedName name="phtuyen_28" localSheetId="11">#REF!</definedName>
    <definedName name="phtuyen_28" localSheetId="3">#REF!</definedName>
    <definedName name="phtuyen_28">#REF!</definedName>
    <definedName name="phtuyen_3">"$#REF!.$F$15"</definedName>
    <definedName name="phu_luc_vua" localSheetId="11">#REF!</definedName>
    <definedName name="phu_luc_vua" localSheetId="3">#REF!</definedName>
    <definedName name="phu_luc_vua">#REF!</definedName>
    <definedName name="phu_luc_vua_20" localSheetId="11">#REF!</definedName>
    <definedName name="phu_luc_vua_20" localSheetId="3">#REF!</definedName>
    <definedName name="phu_luc_vua_20">#REF!</definedName>
    <definedName name="phugia" localSheetId="11">#REF!</definedName>
    <definedName name="phugia" localSheetId="3">#REF!</definedName>
    <definedName name="phugia">#REF!</definedName>
    <definedName name="phugia_20" localSheetId="11">#REF!</definedName>
    <definedName name="phugia_20" localSheetId="3">#REF!</definedName>
    <definedName name="phugia_20">#REF!</definedName>
    <definedName name="phugia_28" localSheetId="11">#REF!</definedName>
    <definedName name="phugia_28" localSheetId="3">#REF!</definedName>
    <definedName name="phugia_28">#REF!</definedName>
    <definedName name="Phukienduongday">"$#REF!.$B$566:$D$606"</definedName>
    <definedName name="Phukienduongday_26" localSheetId="11">#REF!</definedName>
    <definedName name="Phukienduongday_26" localSheetId="3">#REF!</definedName>
    <definedName name="Phukienduongday_26">#REF!</definedName>
    <definedName name="Phukienduongday_28" localSheetId="11">#REF!</definedName>
    <definedName name="Phukienduongday_28" localSheetId="3">#REF!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#REF!</definedName>
    <definedName name="phunson_20" localSheetId="11">#REF!</definedName>
    <definedName name="phunson_20" localSheetId="3">#REF!</definedName>
    <definedName name="phunson_20">#REF!</definedName>
    <definedName name="phunson_28" localSheetId="11">#REF!</definedName>
    <definedName name="phunson_28" localSheetId="3">#REF!</definedName>
    <definedName name="phunson_28">#REF!</definedName>
    <definedName name="phunvua" localSheetId="11">#REF!</definedName>
    <definedName name="phunvua" localSheetId="3">#REF!</definedName>
    <definedName name="phunvua">#REF!</definedName>
    <definedName name="phunvua_20" localSheetId="11">#REF!</definedName>
    <definedName name="phunvua_20" localSheetId="3">#REF!</definedName>
    <definedName name="phunvua_20">#REF!</definedName>
    <definedName name="phunvua_28" localSheetId="11">#REF!</definedName>
    <definedName name="phunvua_28" localSheetId="3">#REF!</definedName>
    <definedName name="phunvua_28">#REF!</definedName>
    <definedName name="phuong" localSheetId="11">#REF!</definedName>
    <definedName name="phuong" localSheetId="3">#REF!</definedName>
    <definedName name="phuong">#REF!</definedName>
    <definedName name="phuong_28" localSheetId="11">#REF!</definedName>
    <definedName name="phuong_28" localSheetId="3">#REF!</definedName>
    <definedName name="phuong_28">#REF!</definedName>
    <definedName name="Pier" localSheetId="11">#REF!</definedName>
    <definedName name="Pier" localSheetId="3">#REF!</definedName>
    <definedName name="Pier">#REF!</definedName>
    <definedName name="Pier_20" localSheetId="11">#REF!</definedName>
    <definedName name="Pier_20" localSheetId="3">#REF!</definedName>
    <definedName name="Pier_20">#REF!</definedName>
    <definedName name="Pier_28" localSheetId="11">#REF!</definedName>
    <definedName name="Pier_28" localSheetId="3">#REF!</definedName>
    <definedName name="Pier_28">#REF!</definedName>
    <definedName name="Pier_data" localSheetId="11">#REF!</definedName>
    <definedName name="Pier_data" localSheetId="3">#REF!</definedName>
    <definedName name="Pier_data">#REF!</definedName>
    <definedName name="Pier_data_20" localSheetId="11">#REF!</definedName>
    <definedName name="Pier_data_20" localSheetId="3">#REF!</definedName>
    <definedName name="Pier_data_20">#REF!</definedName>
    <definedName name="Pierdata" localSheetId="11">#REF!</definedName>
    <definedName name="Pierdata" localSheetId="3">#REF!</definedName>
    <definedName name="Pierdata">#REF!</definedName>
    <definedName name="pile" localSheetId="11">#REF!</definedName>
    <definedName name="pile" localSheetId="3">#REF!</definedName>
    <definedName name="pile">#REF!</definedName>
    <definedName name="pile_28" localSheetId="11">#REF!</definedName>
    <definedName name="pile_28" localSheetId="3">#REF!</definedName>
    <definedName name="pile_28">#REF!</definedName>
    <definedName name="PileSize" localSheetId="11">#REF!</definedName>
    <definedName name="PileSize" localSheetId="3">#REF!</definedName>
    <definedName name="PileSize">#REF!</definedName>
    <definedName name="PileSize_20" localSheetId="11">#REF!</definedName>
    <definedName name="PileSize_20" localSheetId="3">#REF!</definedName>
    <definedName name="PileSize_20">#REF!</definedName>
    <definedName name="PileSize_28" localSheetId="11">#REF!</definedName>
    <definedName name="PileSize_28" localSheetId="3">#REF!</definedName>
    <definedName name="PileSize_28">#REF!</definedName>
    <definedName name="PileType" localSheetId="11">#REF!</definedName>
    <definedName name="PileType" localSheetId="3">#REF!</definedName>
    <definedName name="PileType">#REF!</definedName>
    <definedName name="PileType_20" localSheetId="11">#REF!</definedName>
    <definedName name="PileType_20" localSheetId="3">#REF!</definedName>
    <definedName name="PileType_20">#REF!</definedName>
    <definedName name="PileType_28" localSheetId="11">#REF!</definedName>
    <definedName name="PileType_28" localSheetId="3">#REF!</definedName>
    <definedName name="PileType_28">#REF!</definedName>
    <definedName name="PK" localSheetId="11">#REF!</definedName>
    <definedName name="PK" localSheetId="3">#REF!</definedName>
    <definedName name="PK">#REF!</definedName>
    <definedName name="PK_20" localSheetId="11">#REF!</definedName>
    <definedName name="PK_20" localSheetId="3">#REF!</definedName>
    <definedName name="PK_20">#REF!</definedName>
    <definedName name="PK_28" localSheetId="11">#REF!</definedName>
    <definedName name="PK_28" localSheetId="3">#REF!</definedName>
    <definedName name="PK_28">#REF!</definedName>
    <definedName name="PKmayin" localSheetId="11">#REF!</definedName>
    <definedName name="PKmayin" localSheetId="3">#REF!</definedName>
    <definedName name="PKmayin">#REF!</definedName>
    <definedName name="PKmayin_20" localSheetId="11">#REF!</definedName>
    <definedName name="PKmayin_20" localSheetId="3">#REF!</definedName>
    <definedName name="PKmayin_20">#REF!</definedName>
    <definedName name="PKmayin_28" localSheetId="11">#REF!</definedName>
    <definedName name="PKmayin_28" localSheetId="3">#REF!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#REF!</definedName>
    <definedName name="PL_???___P.B.___REST_P.B._????_28" localSheetId="11">#REF!</definedName>
    <definedName name="PL_???___P.B.___REST_P.B._????_28" localSheetId="3">#REF!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#REF!</definedName>
    <definedName name="Plaster" localSheetId="11">#REF!</definedName>
    <definedName name="Plaster" localSheetId="3">#REF!</definedName>
    <definedName name="Plaster">#REF!</definedName>
    <definedName name="Plaster_28" localSheetId="11">#REF!</definedName>
    <definedName name="Plaster_28" localSheetId="3">#REF!</definedName>
    <definedName name="Plaster_28">#REF!</definedName>
    <definedName name="plm" localSheetId="11">#REF!</definedName>
    <definedName name="plm" localSheetId="3">#REF!</definedName>
    <definedName name="plm">#REF!</definedName>
    <definedName name="plm_28" localSheetId="11">#REF!</definedName>
    <definedName name="plm_28" localSheetId="3">#REF!</definedName>
    <definedName name="plm_28">#REF!</definedName>
    <definedName name="PLOT" localSheetId="11">#REF!</definedName>
    <definedName name="PLOT" localSheetId="3">#REF!</definedName>
    <definedName name="PLOT">#REF!</definedName>
    <definedName name="PLOT_20" localSheetId="11">#REF!</definedName>
    <definedName name="PLOT_20" localSheetId="3">#REF!</definedName>
    <definedName name="PLOT_20">#REF!</definedName>
    <definedName name="PLOT_28" localSheetId="11">#REF!</definedName>
    <definedName name="PLOT_28" localSheetId="3">#REF!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#REF!</definedName>
    <definedName name="plv_28" localSheetId="11">#REF!</definedName>
    <definedName name="plv_28" localSheetId="3">#REF!</definedName>
    <definedName name="plv_28">#REF!</definedName>
    <definedName name="PLvuaBT" localSheetId="11">#REF!</definedName>
    <definedName name="PLvuaBT" localSheetId="3">#REF!</definedName>
    <definedName name="PLvuaBT">#REF!</definedName>
    <definedName name="PM" localSheetId="11">#REF!</definedName>
    <definedName name="PM" localSheetId="3">#REF!</definedName>
    <definedName name="PM">#REF!</definedName>
    <definedName name="pm.." localSheetId="11">#REF!</definedName>
    <definedName name="pm.." localSheetId="3">#REF!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Caudao_20</definedName>
    <definedName name="pnua" localSheetId="11">#REF!</definedName>
    <definedName name="pnua" localSheetId="0">#REF!</definedName>
    <definedName name="pnua" localSheetId="3">#REF!</definedName>
    <definedName name="pnua">#REF!</definedName>
    <definedName name="pnua_28" localSheetId="11">#REF!</definedName>
    <definedName name="pnua_28" localSheetId="0">#REF!</definedName>
    <definedName name="pnua_28" localSheetId="3">#REF!</definedName>
    <definedName name="pnua_28">#REF!</definedName>
    <definedName name="Poppy_28" localSheetId="11">#REF!</definedName>
    <definedName name="Poppy_28" localSheetId="0">#REF!</definedName>
    <definedName name="Poppy_28" localSheetId="3">#REF!</definedName>
    <definedName name="Poppy_28">#REF!</definedName>
    <definedName name="PowerCord" localSheetId="11">#REF!</definedName>
    <definedName name="PowerCord" localSheetId="3">#REF!</definedName>
    <definedName name="PowerCord">#REF!</definedName>
    <definedName name="PowerCord_28" localSheetId="11">#REF!</definedName>
    <definedName name="PowerCord_28" localSheetId="3">#REF!</definedName>
    <definedName name="PowerCord_28">#REF!</definedName>
    <definedName name="PRC" localSheetId="11">#REF!</definedName>
    <definedName name="PRC" localSheetId="3">#REF!</definedName>
    <definedName name="PRC">#REF!</definedName>
    <definedName name="PRC_20" localSheetId="11">#REF!</definedName>
    <definedName name="PRC_20" localSheetId="3">#REF!</definedName>
    <definedName name="PRC_20">#REF!</definedName>
    <definedName name="PRC_28" localSheetId="11">#REF!</definedName>
    <definedName name="PRC_28" localSheetId="3">#REF!</definedName>
    <definedName name="PRC_28">#REF!</definedName>
    <definedName name="PrecNden" localSheetId="11">#REF!</definedName>
    <definedName name="PrecNden" localSheetId="3">#REF!</definedName>
    <definedName name="PrecNden">#REF!</definedName>
    <definedName name="PrecNden_20" localSheetId="11">#REF!</definedName>
    <definedName name="PrecNden_20" localSheetId="3">#REF!</definedName>
    <definedName name="PrecNden_20">#REF!</definedName>
    <definedName name="PrecNden_28" localSheetId="11">#REF!</definedName>
    <definedName name="PrecNden_28" localSheetId="3">#REF!</definedName>
    <definedName name="PrecNden_28">#REF!</definedName>
    <definedName name="PRICE">"$#REF!.$C$7:$V$154"</definedName>
    <definedName name="PRICE_26" localSheetId="11">#REF!</definedName>
    <definedName name="PRICE_26" localSheetId="3">#REF!</definedName>
    <definedName name="PRICE_26">#REF!</definedName>
    <definedName name="PRICE_28" localSheetId="11">#REF!</definedName>
    <definedName name="PRICE_28" localSheetId="3">#REF!</definedName>
    <definedName name="PRICE_28">#REF!</definedName>
    <definedName name="PRICE_3">"$#REF!.$C$7:$V$154"</definedName>
    <definedName name="PRICE1">"$#REF!.$D$9:$Q$395"</definedName>
    <definedName name="PRICE1_26" localSheetId="11">#REF!</definedName>
    <definedName name="PRICE1_26" localSheetId="3">#REF!</definedName>
    <definedName name="PRICE1_26">#REF!</definedName>
    <definedName name="PRICE1_28" localSheetId="11">#REF!</definedName>
    <definedName name="PRICE1_28" localSheetId="3">#REF!</definedName>
    <definedName name="PRICE1_28">#REF!</definedName>
    <definedName name="PRICE1_3">"$#REF!.$D$9:$Q$395"</definedName>
    <definedName name="Prin1">"$#REF!.$P$2:$W$27"</definedName>
    <definedName name="Prin1_26" localSheetId="11">#REF!</definedName>
    <definedName name="Prin1_26" localSheetId="3">#REF!</definedName>
    <definedName name="Prin1_26">#REF!</definedName>
    <definedName name="Prin1_28" localSheetId="11">#REF!</definedName>
    <definedName name="Prin1_28" localSheetId="3">#REF!</definedName>
    <definedName name="Prin1_28">#REF!</definedName>
    <definedName name="Prin1_3">"$#REF!.$P$2:$W$27"</definedName>
    <definedName name="Prin10" localSheetId="11">#REF!</definedName>
    <definedName name="Prin10" localSheetId="3">#REF!</definedName>
    <definedName name="Prin10">#REF!</definedName>
    <definedName name="Prin10_20" localSheetId="11">#REF!</definedName>
    <definedName name="Prin10_20" localSheetId="3">#REF!</definedName>
    <definedName name="Prin10_20">#REF!</definedName>
    <definedName name="Prin10_28" localSheetId="11">#REF!</definedName>
    <definedName name="Prin10_28" localSheetId="3">#REF!</definedName>
    <definedName name="Prin10_28">#REF!</definedName>
    <definedName name="Prin11" localSheetId="11">#REF!</definedName>
    <definedName name="Prin11" localSheetId="3">#REF!</definedName>
    <definedName name="Prin11">#REF!</definedName>
    <definedName name="Prin11_20" localSheetId="11">#REF!</definedName>
    <definedName name="Prin11_20" localSheetId="3">#REF!</definedName>
    <definedName name="Prin11_20">#REF!</definedName>
    <definedName name="Prin11_28" localSheetId="11">#REF!</definedName>
    <definedName name="Prin11_28" localSheetId="3">#REF!</definedName>
    <definedName name="Prin11_28">#REF!</definedName>
    <definedName name="Prin12" localSheetId="11">#REF!</definedName>
    <definedName name="Prin12" localSheetId="3">#REF!</definedName>
    <definedName name="Prin12">#REF!</definedName>
    <definedName name="Prin12_20" localSheetId="11">#REF!</definedName>
    <definedName name="Prin12_20" localSheetId="3">#REF!</definedName>
    <definedName name="Prin12_20">#REF!</definedName>
    <definedName name="Prin12_28" localSheetId="11">#REF!</definedName>
    <definedName name="Prin12_28" localSheetId="3">#REF!</definedName>
    <definedName name="Prin12_28">#REF!</definedName>
    <definedName name="Prin15" localSheetId="11">#REF!</definedName>
    <definedName name="Prin15" localSheetId="3">#REF!</definedName>
    <definedName name="Prin15">#REF!</definedName>
    <definedName name="Prin15_20" localSheetId="11">#REF!</definedName>
    <definedName name="Prin15_20" localSheetId="3">#REF!</definedName>
    <definedName name="Prin15_20">#REF!</definedName>
    <definedName name="Prin15_28" localSheetId="11">#REF!</definedName>
    <definedName name="Prin15_28" localSheetId="3">#REF!</definedName>
    <definedName name="Prin15_28">#REF!</definedName>
    <definedName name="Prin16" localSheetId="11">#REF!</definedName>
    <definedName name="Prin16" localSheetId="3">#REF!</definedName>
    <definedName name="Prin16">#REF!</definedName>
    <definedName name="Prin16_20" localSheetId="11">#REF!</definedName>
    <definedName name="Prin16_20" localSheetId="3">#REF!</definedName>
    <definedName name="Prin16_20">#REF!</definedName>
    <definedName name="Prin16_28" localSheetId="11">#REF!</definedName>
    <definedName name="Prin16_28" localSheetId="3">#REF!</definedName>
    <definedName name="Prin16_28">#REF!</definedName>
    <definedName name="Prin18" localSheetId="11">#REF!</definedName>
    <definedName name="Prin18" localSheetId="3">#REF!</definedName>
    <definedName name="Prin18">#REF!</definedName>
    <definedName name="Prin18_20" localSheetId="11">#REF!</definedName>
    <definedName name="Prin18_20" localSheetId="3">#REF!</definedName>
    <definedName name="Prin18_20">#REF!</definedName>
    <definedName name="Prin18_28" localSheetId="11">#REF!</definedName>
    <definedName name="Prin18_28" localSheetId="3">#REF!</definedName>
    <definedName name="Prin18_28">#REF!</definedName>
    <definedName name="Prin19">NA()</definedName>
    <definedName name="Prin19_26" localSheetId="11">#REF!</definedName>
    <definedName name="Prin19_26" localSheetId="3">#REF!</definedName>
    <definedName name="Prin19_26">#REF!</definedName>
    <definedName name="Prin19_28" localSheetId="11">#REF!</definedName>
    <definedName name="Prin19_28" localSheetId="3">#REF!</definedName>
    <definedName name="Prin19_28">#REF!</definedName>
    <definedName name="Prin1a" localSheetId="11">#REF!</definedName>
    <definedName name="Prin1a" localSheetId="3">#REF!</definedName>
    <definedName name="Prin1a">#REF!</definedName>
    <definedName name="Prin1a_20" localSheetId="11">#REF!</definedName>
    <definedName name="Prin1a_20" localSheetId="3">#REF!</definedName>
    <definedName name="Prin1a_20">#REF!</definedName>
    <definedName name="Prin1a_28" localSheetId="11">#REF!</definedName>
    <definedName name="Prin1a_28" localSheetId="3">#REF!</definedName>
    <definedName name="Prin1a_28">#REF!</definedName>
    <definedName name="Prin2">"$#REF!.$B$2:$H$77"</definedName>
    <definedName name="Prin2_26" localSheetId="11">#REF!</definedName>
    <definedName name="Prin2_26" localSheetId="3">#REF!</definedName>
    <definedName name="Prin2_26">#REF!</definedName>
    <definedName name="Prin2_28" localSheetId="11">#REF!</definedName>
    <definedName name="Prin2_28" localSheetId="3">#REF!</definedName>
    <definedName name="Prin2_28">#REF!</definedName>
    <definedName name="Prin2_3">"$#REF!.$B$2:$H$77"</definedName>
    <definedName name="Prin20" localSheetId="11">#REF!</definedName>
    <definedName name="Prin20" localSheetId="3">#REF!</definedName>
    <definedName name="Prin20">#REF!</definedName>
    <definedName name="Prin20_20" localSheetId="11">#REF!</definedName>
    <definedName name="Prin20_20" localSheetId="3">#REF!</definedName>
    <definedName name="Prin20_20">#REF!</definedName>
    <definedName name="Prin20_28" localSheetId="11">#REF!</definedName>
    <definedName name="Prin20_28" localSheetId="3">#REF!</definedName>
    <definedName name="Prin20_28">#REF!</definedName>
    <definedName name="Prin21" localSheetId="11">#REF!</definedName>
    <definedName name="Prin21" localSheetId="3">#REF!</definedName>
    <definedName name="Prin21">#REF!</definedName>
    <definedName name="Prin21_20" localSheetId="11">#REF!</definedName>
    <definedName name="Prin21_20" localSheetId="3">#REF!</definedName>
    <definedName name="Prin21_20">#REF!</definedName>
    <definedName name="Prin21_28" localSheetId="11">#REF!</definedName>
    <definedName name="Prin21_28" localSheetId="3">#REF!</definedName>
    <definedName name="Prin21_28">#REF!</definedName>
    <definedName name="Prin23" localSheetId="11">#REF!</definedName>
    <definedName name="Prin23" localSheetId="3">#REF!</definedName>
    <definedName name="Prin23">#REF!</definedName>
    <definedName name="Prin23_20" localSheetId="11">#REF!</definedName>
    <definedName name="Prin23_20" localSheetId="3">#REF!</definedName>
    <definedName name="Prin23_20">#REF!</definedName>
    <definedName name="Prin23_28" localSheetId="11">#REF!</definedName>
    <definedName name="Prin23_28" localSheetId="3">#REF!</definedName>
    <definedName name="Prin23_28">#REF!</definedName>
    <definedName name="prin2a" localSheetId="11">#REF!</definedName>
    <definedName name="prin2a" localSheetId="3">#REF!</definedName>
    <definedName name="prin2a">#REF!</definedName>
    <definedName name="prin2a_20" localSheetId="11">#REF!</definedName>
    <definedName name="prin2a_20" localSheetId="3">#REF!</definedName>
    <definedName name="prin2a_20">#REF!</definedName>
    <definedName name="prin2a_28" localSheetId="11">#REF!</definedName>
    <definedName name="prin2a_28" localSheetId="3">#REF!</definedName>
    <definedName name="prin2a_28">#REF!</definedName>
    <definedName name="Prin3" localSheetId="11">#REF!</definedName>
    <definedName name="Prin3" localSheetId="3">#REF!</definedName>
    <definedName name="Prin3">#REF!</definedName>
    <definedName name="Prin3_20" localSheetId="11">#REF!</definedName>
    <definedName name="Prin3_20" localSheetId="3">#REF!</definedName>
    <definedName name="Prin3_20">#REF!</definedName>
    <definedName name="Prin3_28" localSheetId="11">#REF!</definedName>
    <definedName name="Prin3_28" localSheetId="3">#REF!</definedName>
    <definedName name="Prin3_28">#REF!</definedName>
    <definedName name="Prin4" localSheetId="11">#REF!</definedName>
    <definedName name="Prin4" localSheetId="3">#REF!</definedName>
    <definedName name="Prin4">#REF!</definedName>
    <definedName name="Prin4_20" localSheetId="11">#REF!</definedName>
    <definedName name="Prin4_20" localSheetId="3">#REF!</definedName>
    <definedName name="Prin4_20">#REF!</definedName>
    <definedName name="Prin4_28" localSheetId="11">#REF!</definedName>
    <definedName name="Prin4_28" localSheetId="3">#REF!</definedName>
    <definedName name="Prin4_28">#REF!</definedName>
    <definedName name="Prin5" localSheetId="11">#REF!</definedName>
    <definedName name="Prin5" localSheetId="3">#REF!</definedName>
    <definedName name="Prin5">#REF!</definedName>
    <definedName name="Prin5_20" localSheetId="11">#REF!</definedName>
    <definedName name="Prin5_20" localSheetId="3">#REF!</definedName>
    <definedName name="Prin5_20">#REF!</definedName>
    <definedName name="Prin5_28" localSheetId="11">#REF!</definedName>
    <definedName name="Prin5_28" localSheetId="3">#REF!</definedName>
    <definedName name="Prin5_28">#REF!</definedName>
    <definedName name="prin51" localSheetId="11">#REF!</definedName>
    <definedName name="prin51" localSheetId="3">#REF!</definedName>
    <definedName name="prin51">#REF!</definedName>
    <definedName name="prin51_20" localSheetId="11">#REF!</definedName>
    <definedName name="prin51_20" localSheetId="3">#REF!</definedName>
    <definedName name="prin51_20">#REF!</definedName>
    <definedName name="prin51_28" localSheetId="11">#REF!</definedName>
    <definedName name="prin51_28" localSheetId="3">#REF!</definedName>
    <definedName name="prin51_28">#REF!</definedName>
    <definedName name="Prin6" localSheetId="11">#REF!</definedName>
    <definedName name="Prin6" localSheetId="3">#REF!</definedName>
    <definedName name="Prin6">#REF!</definedName>
    <definedName name="Prin6_20" localSheetId="11">#REF!</definedName>
    <definedName name="Prin6_20" localSheetId="3">#REF!</definedName>
    <definedName name="Prin6_20">#REF!</definedName>
    <definedName name="Prin6_28" localSheetId="11">#REF!</definedName>
    <definedName name="Prin6_28" localSheetId="3">#REF!</definedName>
    <definedName name="Prin6_28">#REF!</definedName>
    <definedName name="Prin7" localSheetId="11">#REF!</definedName>
    <definedName name="Prin7" localSheetId="3">#REF!</definedName>
    <definedName name="Prin7">#REF!</definedName>
    <definedName name="Prin7_20" localSheetId="11">#REF!</definedName>
    <definedName name="Prin7_20" localSheetId="3">#REF!</definedName>
    <definedName name="Prin7_20">#REF!</definedName>
    <definedName name="Prin7_28" localSheetId="11">#REF!</definedName>
    <definedName name="Prin7_28" localSheetId="3">#REF!</definedName>
    <definedName name="Prin7_28">#REF!</definedName>
    <definedName name="Prin8" localSheetId="11">#REF!</definedName>
    <definedName name="Prin8" localSheetId="3">#REF!</definedName>
    <definedName name="Prin8">#REF!</definedName>
    <definedName name="Prin8_20" localSheetId="11">#REF!</definedName>
    <definedName name="Prin8_20" localSheetId="3">#REF!</definedName>
    <definedName name="Prin8_20">#REF!</definedName>
    <definedName name="Prin8_28" localSheetId="11">#REF!</definedName>
    <definedName name="Prin8_28" localSheetId="3">#REF!</definedName>
    <definedName name="Prin8_28">#REF!</definedName>
    <definedName name="Prin9" localSheetId="11">#REF!</definedName>
    <definedName name="Prin9" localSheetId="3">#REF!</definedName>
    <definedName name="Prin9">#REF!</definedName>
    <definedName name="Prin9_20" localSheetId="11">#REF!</definedName>
    <definedName name="Prin9_20" localSheetId="3">#REF!</definedName>
    <definedName name="Prin9_20">#REF!</definedName>
    <definedName name="Prin9_28" localSheetId="11">#REF!</definedName>
    <definedName name="Prin9_28" localSheetId="3">#REF!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48'!$A$1:$F$44</definedName>
    <definedName name="_xlnm.Print_Area">#REF!</definedName>
    <definedName name="Print_Area_MI" localSheetId="11">#REF!</definedName>
    <definedName name="Print_Area_MI" localSheetId="0">#REF!</definedName>
    <definedName name="Print_Area_MI" localSheetId="3">#REF!</definedName>
    <definedName name="Print_Area_MI">#REF!</definedName>
    <definedName name="Print_Area_MI_1" localSheetId="11">#REF!</definedName>
    <definedName name="Print_Area_MI_1" localSheetId="0">#REF!</definedName>
    <definedName name="Print_Area_MI_1" localSheetId="3">#REF!</definedName>
    <definedName name="Print_Area_MI_1">#REF!</definedName>
    <definedName name="Print_Area_MI_12" localSheetId="11">#REF!</definedName>
    <definedName name="Print_Area_MI_12" localSheetId="3">#REF!</definedName>
    <definedName name="Print_Area_MI_12">#REF!</definedName>
    <definedName name="Print_Area_MI_2" localSheetId="11">#REF!</definedName>
    <definedName name="Print_Area_MI_2" localSheetId="3">#REF!</definedName>
    <definedName name="Print_Area_MI_2">#REF!</definedName>
    <definedName name="Print_Area_MI_20" localSheetId="11">#REF!</definedName>
    <definedName name="Print_Area_MI_20" localSheetId="3">#REF!</definedName>
    <definedName name="Print_Area_MI_20">#REF!</definedName>
    <definedName name="Print_Area_MI_25" localSheetId="11">#REF!</definedName>
    <definedName name="Print_Area_MI_25" localSheetId="3">#REF!</definedName>
    <definedName name="Print_Area_MI_25">#REF!</definedName>
    <definedName name="Print_Area_MI_26" localSheetId="11">#REF!</definedName>
    <definedName name="Print_Area_MI_26" localSheetId="3">#REF!</definedName>
    <definedName name="Print_Area_MI_26">#REF!</definedName>
    <definedName name="Print_Area_MI_28" localSheetId="11">#REF!</definedName>
    <definedName name="Print_Area_MI_28" localSheetId="3">#REF!</definedName>
    <definedName name="Print_Area_MI_28">#REF!</definedName>
    <definedName name="Print_Area_MI_3" localSheetId="11">#REF!</definedName>
    <definedName name="Print_Area_MI_3" localSheetId="3">#REF!</definedName>
    <definedName name="Print_Area_MI_3">#REF!</definedName>
    <definedName name="print_title" localSheetId="11">#REF!</definedName>
    <definedName name="print_title" localSheetId="3">#REF!</definedName>
    <definedName name="print_title">#REF!</definedName>
    <definedName name="print_title_28" localSheetId="11">#REF!</definedName>
    <definedName name="print_title_28" localSheetId="3">#REF!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#N/A</definedName>
    <definedName name="PRINT_TITLES_MI">"$#REF!.$A$1:$AMJ$6"</definedName>
    <definedName name="PRINT_TITLES_MI_26" localSheetId="11">#REF!</definedName>
    <definedName name="PRINT_TITLES_MI_26" localSheetId="3">#REF!</definedName>
    <definedName name="PRINT_TITLES_MI_26">#REF!</definedName>
    <definedName name="PRINT_TITLES_MI_28" localSheetId="11">#REF!</definedName>
    <definedName name="PRINT_TITLES_MI_28" localSheetId="3">#REF!</definedName>
    <definedName name="PRINT_TITLES_MI_28">#REF!</definedName>
    <definedName name="PRINTA">"$#REF!.$A$1:$O$488"</definedName>
    <definedName name="PRINTA_26" localSheetId="11">#REF!</definedName>
    <definedName name="PRINTA_26" localSheetId="3">#REF!</definedName>
    <definedName name="PRINTA_26">#REF!</definedName>
    <definedName name="PRINTA_28" localSheetId="11">#REF!</definedName>
    <definedName name="PRINTA_28" localSheetId="3">#REF!</definedName>
    <definedName name="PRINTA_28">#REF!</definedName>
    <definedName name="PRINTB">"$#REF!.$A$1:$K$29"</definedName>
    <definedName name="PRINTB_26" localSheetId="11">#REF!</definedName>
    <definedName name="PRINTB_26" localSheetId="3">#REF!</definedName>
    <definedName name="PRINTB_26">#REF!</definedName>
    <definedName name="PRINTB_28" localSheetId="11">#REF!</definedName>
    <definedName name="PRINTB_28" localSheetId="3">#REF!</definedName>
    <definedName name="PRINTB_28">#REF!</definedName>
    <definedName name="PRINTC">"$#REF!.$A$1:$AMJ$18"</definedName>
    <definedName name="PRINTC_26" localSheetId="11">#REF!</definedName>
    <definedName name="PRINTC_26" localSheetId="3">#REF!</definedName>
    <definedName name="PRINTC_26">#REF!</definedName>
    <definedName name="PRINTC_28" localSheetId="11">#REF!</definedName>
    <definedName name="PRINTC_28" localSheetId="3">#REF!</definedName>
    <definedName name="PRINTC_28">#REF!</definedName>
    <definedName name="prjName" localSheetId="11">#REF!</definedName>
    <definedName name="prjName" localSheetId="3">#REF!</definedName>
    <definedName name="prjName">#REF!</definedName>
    <definedName name="prjName_20" localSheetId="11">#REF!</definedName>
    <definedName name="prjName_20" localSheetId="3">#REF!</definedName>
    <definedName name="prjName_20">#REF!</definedName>
    <definedName name="prjName_28" localSheetId="11">#REF!</definedName>
    <definedName name="prjName_28" localSheetId="3">#REF!</definedName>
    <definedName name="prjName_28">#REF!</definedName>
    <definedName name="prjNo" localSheetId="11">#REF!</definedName>
    <definedName name="prjNo" localSheetId="3">#REF!</definedName>
    <definedName name="prjNo">#REF!</definedName>
    <definedName name="prjNo_20" localSheetId="11">#REF!</definedName>
    <definedName name="prjNo_20" localSheetId="3">#REF!</definedName>
    <definedName name="prjNo_20">#REF!</definedName>
    <definedName name="prjNo_28" localSheetId="11">#REF!</definedName>
    <definedName name="prjNo_28" localSheetId="3">#REF!</definedName>
    <definedName name="prjNo_28">#REF!</definedName>
    <definedName name="PRO" localSheetId="11">#REF!</definedName>
    <definedName name="PRO" localSheetId="3">#REF!</definedName>
    <definedName name="PRO">#REF!</definedName>
    <definedName name="Pro_Soil" localSheetId="11">#REF!</definedName>
    <definedName name="Pro_Soil" localSheetId="3">#REF!</definedName>
    <definedName name="Pro_Soil">#REF!</definedName>
    <definedName name="Pro_Soil_20" localSheetId="11">#REF!</definedName>
    <definedName name="Pro_Soil_20" localSheetId="3">#REF!</definedName>
    <definedName name="Pro_Soil_20">#REF!</definedName>
    <definedName name="Pro_Soil_28" localSheetId="11">#REF!</definedName>
    <definedName name="Pro_Soil_28" localSheetId="3">#REF!</definedName>
    <definedName name="Pro_Soil_28">#REF!</definedName>
    <definedName name="PROJ" localSheetId="11">#REF!</definedName>
    <definedName name="PROJ" localSheetId="3">#REF!</definedName>
    <definedName name="PROJ">#REF!</definedName>
    <definedName name="PROJ_20" localSheetId="11">#REF!</definedName>
    <definedName name="PROJ_20" localSheetId="3">#REF!</definedName>
    <definedName name="PROJ_20">#REF!</definedName>
    <definedName name="PROPOSAL">"$#REF!.$A$1:$Q$27"</definedName>
    <definedName name="PROPOSAL_26" localSheetId="11">#REF!</definedName>
    <definedName name="PROPOSAL_26" localSheetId="3">#REF!</definedName>
    <definedName name="PROPOSAL_26">#REF!</definedName>
    <definedName name="PROPOSAL_28" localSheetId="11">#REF!</definedName>
    <definedName name="PROPOSAL_28" localSheetId="3">#REF!</definedName>
    <definedName name="PROPOSAL_28">#REF!</definedName>
    <definedName name="PROPOSAL_3">"$#REF!.$A$1:$Q$27"</definedName>
    <definedName name="pse" localSheetId="11">#REF!</definedName>
    <definedName name="pse" localSheetId="3">#REF!</definedName>
    <definedName name="pse">#REF!</definedName>
    <definedName name="pse_28" localSheetId="11">#REF!</definedName>
    <definedName name="pse_28" localSheetId="3">#REF!</definedName>
    <definedName name="pse_28">#REF!</definedName>
    <definedName name="pso" localSheetId="11">#REF!</definedName>
    <definedName name="pso" localSheetId="3">#REF!</definedName>
    <definedName name="pso">#REF!</definedName>
    <definedName name="pso_28" localSheetId="11">#REF!</definedName>
    <definedName name="pso_28" localSheetId="3">#REF!</definedName>
    <definedName name="pso_28">#REF!</definedName>
    <definedName name="PST" localSheetId="11">#REF!</definedName>
    <definedName name="PST" localSheetId="3">#REF!</definedName>
    <definedName name="PST">#REF!</definedName>
    <definedName name="PST_20" localSheetId="11">#REF!</definedName>
    <definedName name="PST_20" localSheetId="3">#REF!</definedName>
    <definedName name="PST_20">#REF!</definedName>
    <definedName name="PST_28" localSheetId="11">#REF!</definedName>
    <definedName name="PST_28" localSheetId="3">#REF!</definedName>
    <definedName name="PST_28">#REF!</definedName>
    <definedName name="pt" localSheetId="11">#REF!</definedName>
    <definedName name="pt" localSheetId="3">#REF!</definedName>
    <definedName name="pt">#REF!</definedName>
    <definedName name="pt_28" localSheetId="11">#REF!</definedName>
    <definedName name="pt_28" localSheetId="3">#REF!</definedName>
    <definedName name="pt_28">#REF!</definedName>
    <definedName name="PT_A1" localSheetId="11">#REF!</definedName>
    <definedName name="PT_A1" localSheetId="3">#REF!</definedName>
    <definedName name="PT_A1">#REF!</definedName>
    <definedName name="PT_A2" localSheetId="11">#REF!</definedName>
    <definedName name="PT_A2" localSheetId="3">#REF!</definedName>
    <definedName name="PT_A2">#REF!</definedName>
    <definedName name="PT_A2_20" localSheetId="11">#REF!</definedName>
    <definedName name="PT_A2_20" localSheetId="3">#REF!</definedName>
    <definedName name="PT_A2_20">#REF!</definedName>
    <definedName name="PT_A2_28" localSheetId="11">#REF!</definedName>
    <definedName name="PT_A2_28" localSheetId="3">#REF!</definedName>
    <definedName name="PT_A2_28">#REF!</definedName>
    <definedName name="PT_Duong" localSheetId="11">#REF!</definedName>
    <definedName name="PT_Duong" localSheetId="3">#REF!</definedName>
    <definedName name="PT_Duong">#REF!</definedName>
    <definedName name="PT_Duong_20" localSheetId="11">#REF!</definedName>
    <definedName name="PT_Duong_20" localSheetId="3">#REF!</definedName>
    <definedName name="PT_Duong_20">#REF!</definedName>
    <definedName name="PT_P1" localSheetId="11">#REF!</definedName>
    <definedName name="PT_P1" localSheetId="3">#REF!</definedName>
    <definedName name="PT_P1">#REF!</definedName>
    <definedName name="PT_P1_20" localSheetId="11">#REF!</definedName>
    <definedName name="PT_P1_20" localSheetId="3">#REF!</definedName>
    <definedName name="PT_P1_20">#REF!</definedName>
    <definedName name="PT_P1_28" localSheetId="11">#REF!</definedName>
    <definedName name="PT_P1_28" localSheetId="3">#REF!</definedName>
    <definedName name="PT_P1_28">#REF!</definedName>
    <definedName name="PT_P10" localSheetId="11">#REF!</definedName>
    <definedName name="PT_P10" localSheetId="3">#REF!</definedName>
    <definedName name="PT_P10">#REF!</definedName>
    <definedName name="PT_P10_20" localSheetId="11">#REF!</definedName>
    <definedName name="PT_P10_20" localSheetId="3">#REF!</definedName>
    <definedName name="PT_P10_20">#REF!</definedName>
    <definedName name="PT_P10_28" localSheetId="11">#REF!</definedName>
    <definedName name="PT_P10_28" localSheetId="3">#REF!</definedName>
    <definedName name="PT_P10_28">#REF!</definedName>
    <definedName name="PT_P11" localSheetId="11">#REF!</definedName>
    <definedName name="PT_P11" localSheetId="3">#REF!</definedName>
    <definedName name="PT_P11">#REF!</definedName>
    <definedName name="PT_P11_20" localSheetId="11">#REF!</definedName>
    <definedName name="PT_P11_20" localSheetId="3">#REF!</definedName>
    <definedName name="PT_P11_20">#REF!</definedName>
    <definedName name="PT_P11_28" localSheetId="11">#REF!</definedName>
    <definedName name="PT_P11_28" localSheetId="3">#REF!</definedName>
    <definedName name="PT_P11_28">#REF!</definedName>
    <definedName name="PT_P2" localSheetId="11">#REF!</definedName>
    <definedName name="PT_P2" localSheetId="3">#REF!</definedName>
    <definedName name="PT_P2">#REF!</definedName>
    <definedName name="PT_P2_20" localSheetId="11">#REF!</definedName>
    <definedName name="PT_P2_20" localSheetId="3">#REF!</definedName>
    <definedName name="PT_P2_20">#REF!</definedName>
    <definedName name="PT_P2_28" localSheetId="11">#REF!</definedName>
    <definedName name="PT_P2_28" localSheetId="3">#REF!</definedName>
    <definedName name="PT_P2_28">#REF!</definedName>
    <definedName name="PT_P3" localSheetId="11">#REF!</definedName>
    <definedName name="PT_P3" localSheetId="3">#REF!</definedName>
    <definedName name="PT_P3">#REF!</definedName>
    <definedName name="PT_P3_20" localSheetId="11">#REF!</definedName>
    <definedName name="PT_P3_20" localSheetId="3">#REF!</definedName>
    <definedName name="PT_P3_20">#REF!</definedName>
    <definedName name="PT_P3_28" localSheetId="11">#REF!</definedName>
    <definedName name="PT_P3_28" localSheetId="3">#REF!</definedName>
    <definedName name="PT_P3_28">#REF!</definedName>
    <definedName name="PT_P4" localSheetId="11">#REF!</definedName>
    <definedName name="PT_P4" localSheetId="3">#REF!</definedName>
    <definedName name="PT_P4">#REF!</definedName>
    <definedName name="PT_P4_20" localSheetId="11">#REF!</definedName>
    <definedName name="PT_P4_20" localSheetId="3">#REF!</definedName>
    <definedName name="PT_P4_20">#REF!</definedName>
    <definedName name="PT_P4_28" localSheetId="11">#REF!</definedName>
    <definedName name="PT_P4_28" localSheetId="3">#REF!</definedName>
    <definedName name="PT_P4_28">#REF!</definedName>
    <definedName name="PT_P5" localSheetId="11">#REF!</definedName>
    <definedName name="PT_P5" localSheetId="3">#REF!</definedName>
    <definedName name="PT_P5">#REF!</definedName>
    <definedName name="PT_P5_20" localSheetId="11">#REF!</definedName>
    <definedName name="PT_P5_20" localSheetId="3">#REF!</definedName>
    <definedName name="PT_P5_20">#REF!</definedName>
    <definedName name="PT_P5_28" localSheetId="11">#REF!</definedName>
    <definedName name="PT_P5_28" localSheetId="3">#REF!</definedName>
    <definedName name="PT_P5_28">#REF!</definedName>
    <definedName name="PT_P6" localSheetId="11">#REF!</definedName>
    <definedName name="PT_P6" localSheetId="3">#REF!</definedName>
    <definedName name="PT_P6">#REF!</definedName>
    <definedName name="PT_P6_20" localSheetId="11">#REF!</definedName>
    <definedName name="PT_P6_20" localSheetId="3">#REF!</definedName>
    <definedName name="PT_P6_20">#REF!</definedName>
    <definedName name="PT_P6_28" localSheetId="11">#REF!</definedName>
    <definedName name="PT_P6_28" localSheetId="3">#REF!</definedName>
    <definedName name="PT_P6_28">#REF!</definedName>
    <definedName name="PT_P7" localSheetId="11">#REF!</definedName>
    <definedName name="PT_P7" localSheetId="3">#REF!</definedName>
    <definedName name="PT_P7">#REF!</definedName>
    <definedName name="PT_P7_20" localSheetId="11">#REF!</definedName>
    <definedName name="PT_P7_20" localSheetId="3">#REF!</definedName>
    <definedName name="PT_P7_20">#REF!</definedName>
    <definedName name="PT_P7_28" localSheetId="11">#REF!</definedName>
    <definedName name="PT_P7_28" localSheetId="3">#REF!</definedName>
    <definedName name="PT_P7_28">#REF!</definedName>
    <definedName name="PT_P8" localSheetId="11">#REF!</definedName>
    <definedName name="PT_P8" localSheetId="3">#REF!</definedName>
    <definedName name="PT_P8">#REF!</definedName>
    <definedName name="PT_P8_20" localSheetId="11">#REF!</definedName>
    <definedName name="PT_P8_20" localSheetId="3">#REF!</definedName>
    <definedName name="PT_P8_20">#REF!</definedName>
    <definedName name="PT_P8_28" localSheetId="11">#REF!</definedName>
    <definedName name="PT_P8_28" localSheetId="3">#REF!</definedName>
    <definedName name="PT_P8_28">#REF!</definedName>
    <definedName name="PT_P9" localSheetId="11">#REF!</definedName>
    <definedName name="PT_P9" localSheetId="3">#REF!</definedName>
    <definedName name="PT_P9">#REF!</definedName>
    <definedName name="PT_P9_20" localSheetId="11">#REF!</definedName>
    <definedName name="PT_P9_20" localSheetId="3">#REF!</definedName>
    <definedName name="PT_P9_20">#REF!</definedName>
    <definedName name="PT_P9_28" localSheetId="11">#REF!</definedName>
    <definedName name="PT_P9_28" localSheetId="3">#REF!</definedName>
    <definedName name="PT_P9_28">#REF!</definedName>
    <definedName name="Pt1_28" localSheetId="11">#REF!</definedName>
    <definedName name="Pt1_28" localSheetId="3">#REF!</definedName>
    <definedName name="Pt1_28">#REF!</definedName>
    <definedName name="Pt2_28" localSheetId="11">#REF!</definedName>
    <definedName name="Pt2_28" localSheetId="3">#REF!</definedName>
    <definedName name="Pt2_28">#REF!</definedName>
    <definedName name="ptbc" localSheetId="11">#REF!</definedName>
    <definedName name="ptbc" localSheetId="3">#REF!</definedName>
    <definedName name="ptbc">#REF!</definedName>
    <definedName name="PTCT" localSheetId="11">#REF!</definedName>
    <definedName name="PTCT" localSheetId="3">#REF!</definedName>
    <definedName name="PTCT">#REF!</definedName>
    <definedName name="PTCT_20" localSheetId="11">#REF!</definedName>
    <definedName name="PTCT_20" localSheetId="3">#REF!</definedName>
    <definedName name="PTCT_20">#REF!</definedName>
    <definedName name="PTCT_28" localSheetId="11">#REF!</definedName>
    <definedName name="PTCT_28" localSheetId="3">#REF!</definedName>
    <definedName name="PTCT_28">#REF!</definedName>
    <definedName name="ptdg" localSheetId="11">#REF!</definedName>
    <definedName name="ptdg" localSheetId="3">#REF!</definedName>
    <definedName name="ptdg">#REF!</definedName>
    <definedName name="ptdg_20" localSheetId="11">#REF!</definedName>
    <definedName name="ptdg_20" localSheetId="3">#REF!</definedName>
    <definedName name="ptdg_20">#REF!</definedName>
    <definedName name="PTDG_cau" localSheetId="11">#REF!</definedName>
    <definedName name="PTDG_cau" localSheetId="3">#REF!</definedName>
    <definedName name="PTDG_cau">#REF!</definedName>
    <definedName name="PTDG_cau_20" localSheetId="11">#REF!</definedName>
    <definedName name="PTDG_cau_20" localSheetId="3">#REF!</definedName>
    <definedName name="PTDG_cau_20">#REF!</definedName>
    <definedName name="ptdg_cong" localSheetId="11">#REF!</definedName>
    <definedName name="ptdg_cong" localSheetId="3">#REF!</definedName>
    <definedName name="ptdg_cong">#REF!</definedName>
    <definedName name="ptdg_cong_20" localSheetId="11">#REF!</definedName>
    <definedName name="ptdg_cong_20" localSheetId="3">#REF!</definedName>
    <definedName name="ptdg_cong_20">#REF!</definedName>
    <definedName name="ptdg_cong_28" localSheetId="11">#REF!</definedName>
    <definedName name="ptdg_cong_28" localSheetId="3">#REF!</definedName>
    <definedName name="ptdg_cong_28">#REF!</definedName>
    <definedName name="PTDG_DCV" localSheetId="11">#REF!</definedName>
    <definedName name="PTDG_DCV" localSheetId="3">#REF!</definedName>
    <definedName name="PTDG_DCV">#REF!</definedName>
    <definedName name="PTDG_DCV_20" localSheetId="11">#REF!</definedName>
    <definedName name="PTDG_DCV_20" localSheetId="3">#REF!</definedName>
    <definedName name="PTDG_DCV_20">#REF!</definedName>
    <definedName name="PTDG_DCV_28" localSheetId="11">#REF!</definedName>
    <definedName name="PTDG_DCV_28" localSheetId="3">#REF!</definedName>
    <definedName name="PTDG_DCV_28">#REF!</definedName>
    <definedName name="ptdg_duong" localSheetId="11">#REF!</definedName>
    <definedName name="ptdg_duong" localSheetId="3">#REF!</definedName>
    <definedName name="ptdg_duong">#REF!</definedName>
    <definedName name="ptdg_duong_20" localSheetId="11">#REF!</definedName>
    <definedName name="ptdg_duong_20" localSheetId="3">#REF!</definedName>
    <definedName name="ptdg_duong_20">#REF!</definedName>
    <definedName name="ptdg_duong_28" localSheetId="11">#REF!</definedName>
    <definedName name="ptdg_duong_28" localSheetId="3">#REF!</definedName>
    <definedName name="ptdg_duong_28">#REF!</definedName>
    <definedName name="ptdg_ke" localSheetId="11">#REF!</definedName>
    <definedName name="ptdg_ke" localSheetId="3">#REF!</definedName>
    <definedName name="ptdg_ke">#REF!</definedName>
    <definedName name="ptdg_ke_20" localSheetId="11">#REF!</definedName>
    <definedName name="ptdg_ke_20" localSheetId="3">#REF!</definedName>
    <definedName name="ptdg_ke_20">#REF!</definedName>
    <definedName name="ptdg_ke_28" localSheetId="11">#REF!</definedName>
    <definedName name="ptdg_ke_28" localSheetId="3">#REF!</definedName>
    <definedName name="ptdg_ke_28">#REF!</definedName>
    <definedName name="ptdg14d" localSheetId="11">#REF!</definedName>
    <definedName name="ptdg14d" localSheetId="3">#REF!</definedName>
    <definedName name="ptdg14d">#REF!</definedName>
    <definedName name="ptdg14d_20" localSheetId="11">#REF!</definedName>
    <definedName name="ptdg14d_20" localSheetId="3">#REF!</definedName>
    <definedName name="ptdg14d_20">#REF!</definedName>
    <definedName name="ptdg14d_28" localSheetId="11">#REF!</definedName>
    <definedName name="ptdg14d_28" localSheetId="3">#REF!</definedName>
    <definedName name="ptdg14d_28">#REF!</definedName>
    <definedName name="PTNC" localSheetId="11">#REF!</definedName>
    <definedName name="PTNC" localSheetId="3">#REF!</definedName>
    <definedName name="PTNC">#REF!</definedName>
    <definedName name="PTNC_1" localSheetId="11">#REF!</definedName>
    <definedName name="PTNC_1" localSheetId="3">#REF!</definedName>
    <definedName name="PTNC_1">#REF!</definedName>
    <definedName name="PTNC_2" localSheetId="11">#REF!</definedName>
    <definedName name="PTNC_2" localSheetId="3">#REF!</definedName>
    <definedName name="PTNC_2">#REF!</definedName>
    <definedName name="PTNC_20" localSheetId="11">#REF!</definedName>
    <definedName name="PTNC_20" localSheetId="3">#REF!</definedName>
    <definedName name="PTNC_20">#REF!</definedName>
    <definedName name="PTNC_25" localSheetId="11">#REF!</definedName>
    <definedName name="PTNC_25" localSheetId="3">#REF!</definedName>
    <definedName name="PTNC_25">#REF!</definedName>
    <definedName name="PTNC_26" localSheetId="11">#REF!</definedName>
    <definedName name="PTNC_26" localSheetId="3">#REF!</definedName>
    <definedName name="PTNC_26">#REF!</definedName>
    <definedName name="PTNC_28" localSheetId="11">#REF!</definedName>
    <definedName name="PTNC_28" localSheetId="3">#REF!</definedName>
    <definedName name="PTNC_28">#REF!</definedName>
    <definedName name="PTNC_3" localSheetId="11">#REF!</definedName>
    <definedName name="PTNC_3" localSheetId="3">#REF!</definedName>
    <definedName name="PTNC_3">#REF!</definedName>
    <definedName name="PTNC_3_1" localSheetId="11">#REF!</definedName>
    <definedName name="PTNC_3_1" localSheetId="3">#REF!</definedName>
    <definedName name="PTNC_3_1">#REF!</definedName>
    <definedName name="PTNC_3_2" localSheetId="11">#REF!</definedName>
    <definedName name="PTNC_3_2" localSheetId="3">#REF!</definedName>
    <definedName name="PTNC_3_2">#REF!</definedName>
    <definedName name="PTNC_3_20" localSheetId="11">#REF!</definedName>
    <definedName name="PTNC_3_20" localSheetId="3">#REF!</definedName>
    <definedName name="PTNC_3_20">#REF!</definedName>
    <definedName name="PTNC_3_25" localSheetId="11">#REF!</definedName>
    <definedName name="PTNC_3_25" localSheetId="3">#REF!</definedName>
    <definedName name="PTNC_3_25">#REF!</definedName>
    <definedName name="ptran" localSheetId="11">#REF!</definedName>
    <definedName name="ptran" localSheetId="3">#REF!</definedName>
    <definedName name="ptran">#REF!</definedName>
    <definedName name="ptran_28" localSheetId="11">#REF!</definedName>
    <definedName name="ptran_28" localSheetId="3">#REF!</definedName>
    <definedName name="ptran_28">#REF!</definedName>
    <definedName name="PTST" localSheetId="11">#REF!</definedName>
    <definedName name="PTST" localSheetId="3">#REF!</definedName>
    <definedName name="PTST">#REF!</definedName>
    <definedName name="PTVT" localSheetId="11">#REF!</definedName>
    <definedName name="PTVT" localSheetId="3">#REF!</definedName>
    <definedName name="PTVT">#REF!</definedName>
    <definedName name="Pu" localSheetId="11">#REF!</definedName>
    <definedName name="Pu" localSheetId="3">#REF!</definedName>
    <definedName name="Pu">#REF!</definedName>
    <definedName name="Pu_20" localSheetId="11">#REF!</definedName>
    <definedName name="Pu_20" localSheetId="3">#REF!</definedName>
    <definedName name="Pu_20">#REF!</definedName>
    <definedName name="Pu_28" localSheetId="11">#REF!</definedName>
    <definedName name="Pu_28" localSheetId="3">#REF!</definedName>
    <definedName name="Pu_28">#REF!</definedName>
    <definedName name="pvd" localSheetId="11">#REF!</definedName>
    <definedName name="pvd" localSheetId="3">#REF!</definedName>
    <definedName name="pvd">#REF!</definedName>
    <definedName name="pvd_20" localSheetId="11">#REF!</definedName>
    <definedName name="pvd_20" localSheetId="3">#REF!</definedName>
    <definedName name="pvd_20">#REF!</definedName>
    <definedName name="pvd_28" localSheetId="11">#REF!</definedName>
    <definedName name="pvd_28" localSheetId="3">#REF!</definedName>
    <definedName name="pvd_28">#REF!</definedName>
    <definedName name="pw" localSheetId="11">#REF!</definedName>
    <definedName name="pw" localSheetId="3">#REF!</definedName>
    <definedName name="pw">#REF!</definedName>
    <definedName name="pw_20" localSheetId="11">#REF!</definedName>
    <definedName name="pw_20" localSheetId="3">#REF!</definedName>
    <definedName name="pw_20">#REF!</definedName>
    <definedName name="pw_28" localSheetId="11">#REF!</definedName>
    <definedName name="pw_28" localSheetId="3">#REF!</definedName>
    <definedName name="pw_28">#REF!</definedName>
    <definedName name="Px" localSheetId="11">#REF!</definedName>
    <definedName name="Px" localSheetId="3">#REF!</definedName>
    <definedName name="Px">#REF!</definedName>
    <definedName name="Px_28" localSheetId="11">#REF!</definedName>
    <definedName name="Px_28" localSheetId="3">#REF!</definedName>
    <definedName name="Px_28">#REF!</definedName>
    <definedName name="PXB80_28" localSheetId="11">#REF!</definedName>
    <definedName name="PXB80_28" localSheetId="3">#REF!</definedName>
    <definedName name="PXB80_28">#REF!</definedName>
    <definedName name="Py" localSheetId="11">#REF!</definedName>
    <definedName name="Py" localSheetId="3">#REF!</definedName>
    <definedName name="Py">#REF!</definedName>
    <definedName name="Py_28" localSheetId="11">#REF!</definedName>
    <definedName name="Py_28" localSheetId="3">#REF!</definedName>
    <definedName name="Py_28">#REF!</definedName>
    <definedName name="Q">NA()</definedName>
    <definedName name="Q_26" localSheetId="11">#REF!</definedName>
    <definedName name="Q_26" localSheetId="3">#REF!</definedName>
    <definedName name="Q_26">#REF!</definedName>
    <definedName name="q_28" localSheetId="11">#REF!</definedName>
    <definedName name="q_28" localSheetId="3">#REF!</definedName>
    <definedName name="q_28">#REF!</definedName>
    <definedName name="Q_3">NA()</definedName>
    <definedName name="Q_sudung" localSheetId="11">#REF!</definedName>
    <definedName name="Q_sudung" localSheetId="3">#REF!</definedName>
    <definedName name="Q_sudung">#REF!</definedName>
    <definedName name="q6160102" localSheetId="11">#REF!</definedName>
    <definedName name="q6160102" localSheetId="3">#REF!</definedName>
    <definedName name="q6160102">#REF!</definedName>
    <definedName name="q6160103" localSheetId="11">#REF!</definedName>
    <definedName name="q6160103" localSheetId="3">#REF!</definedName>
    <definedName name="q6160103">#REF!</definedName>
    <definedName name="q6160104" localSheetId="11">#REF!</definedName>
    <definedName name="q6160104" localSheetId="3">#REF!</definedName>
    <definedName name="q6160104">#REF!</definedName>
    <definedName name="q6160200" localSheetId="11">#REF!</definedName>
    <definedName name="q6160200" localSheetId="3">#REF!</definedName>
    <definedName name="q6160200">#REF!</definedName>
    <definedName name="q6160400" localSheetId="11">#REF!</definedName>
    <definedName name="q6160400" localSheetId="3">#REF!</definedName>
    <definedName name="q6160400">#REF!</definedName>
    <definedName name="q6160500" localSheetId="11">#REF!</definedName>
    <definedName name="q6160500" localSheetId="3">#REF!</definedName>
    <definedName name="q6160500">#REF!</definedName>
    <definedName name="q6160600" localSheetId="11">#REF!</definedName>
    <definedName name="q6160600" localSheetId="3">#REF!</definedName>
    <definedName name="q6160600">#REF!</definedName>
    <definedName name="q6160700" localSheetId="11">#REF!</definedName>
    <definedName name="q6160700" localSheetId="3">#REF!</definedName>
    <definedName name="q6160700">#REF!</definedName>
    <definedName name="QA" localSheetId="11">#REF!</definedName>
    <definedName name="QA" localSheetId="3">#REF!</definedName>
    <definedName name="QA">#REF!</definedName>
    <definedName name="QA_20" localSheetId="11">#REF!</definedName>
    <definedName name="QA_20" localSheetId="3">#REF!</definedName>
    <definedName name="QA_20">#REF!</definedName>
    <definedName name="QA_28" localSheetId="11">#REF!</definedName>
    <definedName name="QA_28" localSheetId="3">#REF!</definedName>
    <definedName name="QA_28">#REF!</definedName>
    <definedName name="qc" localSheetId="11">#REF!</definedName>
    <definedName name="qc" localSheetId="3">#REF!</definedName>
    <definedName name="qc">#REF!</definedName>
    <definedName name="qc_20" localSheetId="11">#REF!</definedName>
    <definedName name="qc_20" localSheetId="3">#REF!</definedName>
    <definedName name="qc_20">#REF!</definedName>
    <definedName name="qc_28" localSheetId="11">#REF!</definedName>
    <definedName name="qc_28" localSheetId="3">#REF!</definedName>
    <definedName name="qc_28">#REF!</definedName>
    <definedName name="QDD" localSheetId="11">#REF!</definedName>
    <definedName name="QDD" localSheetId="3">#REF!</definedName>
    <definedName name="QDD">#REF!</definedName>
    <definedName name="Qfd" localSheetId="11">#REF!</definedName>
    <definedName name="Qfd" localSheetId="3">#REF!</definedName>
    <definedName name="Qfd">#REF!</definedName>
    <definedName name="qg1g" localSheetId="11">#REF!</definedName>
    <definedName name="qg1g" localSheetId="3">#REF!</definedName>
    <definedName name="qg1g">#REF!</definedName>
    <definedName name="qg1g_28" localSheetId="11">#REF!</definedName>
    <definedName name="qg1g_28" localSheetId="3">#REF!</definedName>
    <definedName name="qg1g_28">#REF!</definedName>
    <definedName name="qg1h" localSheetId="11">#REF!</definedName>
    <definedName name="qg1h" localSheetId="3">#REF!</definedName>
    <definedName name="qg1h">#REF!</definedName>
    <definedName name="qg1h_28" localSheetId="11">#REF!</definedName>
    <definedName name="qg1h_28" localSheetId="3">#REF!</definedName>
    <definedName name="qg1h_28">#REF!</definedName>
    <definedName name="qg1x" localSheetId="11">#REF!</definedName>
    <definedName name="qg1x" localSheetId="3">#REF!</definedName>
    <definedName name="qg1x">#REF!</definedName>
    <definedName name="qg1x_28" localSheetId="11">#REF!</definedName>
    <definedName name="qg1x_28" localSheetId="3">#REF!</definedName>
    <definedName name="qg1x_28">#REF!</definedName>
    <definedName name="qg2g" localSheetId="11">#REF!</definedName>
    <definedName name="qg2g" localSheetId="3">#REF!</definedName>
    <definedName name="qg2g">#REF!</definedName>
    <definedName name="qg2g_28" localSheetId="11">#REF!</definedName>
    <definedName name="qg2g_28" localSheetId="3">#REF!</definedName>
    <definedName name="qg2g_28">#REF!</definedName>
    <definedName name="qg2h" localSheetId="11">#REF!</definedName>
    <definedName name="qg2h" localSheetId="3">#REF!</definedName>
    <definedName name="qg2h">#REF!</definedName>
    <definedName name="qg2h_28" localSheetId="11">#REF!</definedName>
    <definedName name="qg2h_28" localSheetId="3">#REF!</definedName>
    <definedName name="qg2h_28">#REF!</definedName>
    <definedName name="qg2x" localSheetId="11">#REF!</definedName>
    <definedName name="qg2x" localSheetId="3">#REF!</definedName>
    <definedName name="qg2x">#REF!</definedName>
    <definedName name="qg2x_28" localSheetId="11">#REF!</definedName>
    <definedName name="qg2x_28" localSheetId="3">#REF!</definedName>
    <definedName name="qg2x_28">#REF!</definedName>
    <definedName name="qgl" localSheetId="11">#REF!</definedName>
    <definedName name="qgl" localSheetId="3">#REF!</definedName>
    <definedName name="qgl">#REF!</definedName>
    <definedName name="qgl_28" localSheetId="11">#REF!</definedName>
    <definedName name="qgl_28" localSheetId="3">#REF!</definedName>
    <definedName name="qgl_28">#REF!</definedName>
    <definedName name="qh" localSheetId="11">#REF!</definedName>
    <definedName name="qh" localSheetId="3">#REF!</definedName>
    <definedName name="qh">#REF!</definedName>
    <definedName name="qh2_28" localSheetId="11">#REF!</definedName>
    <definedName name="qh2_28" localSheetId="3">#REF!</definedName>
    <definedName name="qh2_28">#REF!</definedName>
    <definedName name="qH30_28" localSheetId="11">#REF!</definedName>
    <definedName name="qH30_28" localSheetId="3">#REF!</definedName>
    <definedName name="qH30_28">#REF!</definedName>
    <definedName name="qhan" localSheetId="11">#REF!</definedName>
    <definedName name="qhan" localSheetId="3">#REF!</definedName>
    <definedName name="qhan">#REF!</definedName>
    <definedName name="qhan_28" localSheetId="11">#REF!</definedName>
    <definedName name="qhan_28" localSheetId="3">#REF!</definedName>
    <definedName name="qhan_28">#REF!</definedName>
    <definedName name="qhCu" localSheetId="11">#REF!</definedName>
    <definedName name="qhCu" localSheetId="3">#REF!</definedName>
    <definedName name="qhCu">#REF!</definedName>
    <definedName name="ql" localSheetId="11">#REF!</definedName>
    <definedName name="ql" localSheetId="3">#REF!</definedName>
    <definedName name="ql">#REF!</definedName>
    <definedName name="ql_20" localSheetId="11">#REF!</definedName>
    <definedName name="ql_20" localSheetId="3">#REF!</definedName>
    <definedName name="ql_20">#REF!</definedName>
    <definedName name="ql_28" localSheetId="11">#REF!</definedName>
    <definedName name="ql_28" localSheetId="3">#REF!</definedName>
    <definedName name="ql_28">#REF!</definedName>
    <definedName name="qlcan" localSheetId="11">#REF!</definedName>
    <definedName name="qlcan" localSheetId="3">#REF!</definedName>
    <definedName name="qlcan">#REF!</definedName>
    <definedName name="qlcan_28" localSheetId="11">#REF!</definedName>
    <definedName name="qlcan_28" localSheetId="3">#REF!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classg</definedName>
    <definedName name="QLDA1" localSheetId="11">#REF!</definedName>
    <definedName name="QLDA1" localSheetId="0">#REF!</definedName>
    <definedName name="QLDA1" localSheetId="3">#REF!</definedName>
    <definedName name="QLDA1">#REF!</definedName>
    <definedName name="QLDA1_20" localSheetId="11">#REF!</definedName>
    <definedName name="QLDA1_20" localSheetId="0">#REF!</definedName>
    <definedName name="QLDA1_20" localSheetId="3">#REF!</definedName>
    <definedName name="QLDA1_20">#REF!</definedName>
    <definedName name="QLDA1_28" localSheetId="11">#REF!</definedName>
    <definedName name="QLDA1_28" localSheetId="0">#REF!</definedName>
    <definedName name="QLDA1_28" localSheetId="3">#REF!</definedName>
    <definedName name="QLDA1_28">#REF!</definedName>
    <definedName name="QLDA2" localSheetId="11">#REF!</definedName>
    <definedName name="QLDA2" localSheetId="3">#REF!</definedName>
    <definedName name="QLDA2">#REF!</definedName>
    <definedName name="QLDA2_20" localSheetId="11">#REF!</definedName>
    <definedName name="QLDA2_20" localSheetId="3">#REF!</definedName>
    <definedName name="QLDA2_20">#REF!</definedName>
    <definedName name="QLDA2_28" localSheetId="11">#REF!</definedName>
    <definedName name="QLDA2_28" localSheetId="3">#REF!</definedName>
    <definedName name="QLDA2_28">#REF!</definedName>
    <definedName name="QLDA3" localSheetId="11">#REF!</definedName>
    <definedName name="QLDA3" localSheetId="3">#REF!</definedName>
    <definedName name="QLDA3">#REF!</definedName>
    <definedName name="QLDA3_20" localSheetId="11">#REF!</definedName>
    <definedName name="QLDA3_20" localSheetId="3">#REF!</definedName>
    <definedName name="QLDA3_20">#REF!</definedName>
    <definedName name="QLDA3_28" localSheetId="11">#REF!</definedName>
    <definedName name="QLDA3_28" localSheetId="3">#REF!</definedName>
    <definedName name="QLDA3_28">#REF!</definedName>
    <definedName name="Qmb" localSheetId="11">#REF!</definedName>
    <definedName name="Qmb" localSheetId="3">#REF!</definedName>
    <definedName name="Qmb">#REF!</definedName>
    <definedName name="Qmt" localSheetId="11">#REF!</definedName>
    <definedName name="Qmt" localSheetId="3">#REF!</definedName>
    <definedName name="Qmt">#REF!</definedName>
    <definedName name="qng" localSheetId="11">#REF!</definedName>
    <definedName name="qng" localSheetId="3">#REF!</definedName>
    <definedName name="qng">#REF!</definedName>
    <definedName name="qng_20" localSheetId="11">#REF!</definedName>
    <definedName name="qng_20" localSheetId="3">#REF!</definedName>
    <definedName name="qng_20">#REF!</definedName>
    <definedName name="qng_28" localSheetId="11">#REF!</definedName>
    <definedName name="qng_28" localSheetId="3">#REF!</definedName>
    <definedName name="qng_28">#REF!</definedName>
    <definedName name="qp" localSheetId="11">#REF!</definedName>
    <definedName name="qp" localSheetId="3">#REF!</definedName>
    <definedName name="qp">#REF!</definedName>
    <definedName name="qp_20" localSheetId="11">#REF!</definedName>
    <definedName name="qp_20" localSheetId="3">#REF!</definedName>
    <definedName name="qp_20">#REF!</definedName>
    <definedName name="qp_28" localSheetId="11">#REF!</definedName>
    <definedName name="qp_28" localSheetId="3">#REF!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#REF!</definedName>
    <definedName name="qSF_28" localSheetId="11">#REF!</definedName>
    <definedName name="qSF_28" localSheetId="3">#REF!</definedName>
    <definedName name="qSF_28">#REF!</definedName>
    <definedName name="Qsong" localSheetId="11">#REF!</definedName>
    <definedName name="Qsong" localSheetId="3">#REF!</definedName>
    <definedName name="Qsong">#REF!</definedName>
    <definedName name="qtc_ng" localSheetId="11">#REF!</definedName>
    <definedName name="qtc_ng" localSheetId="3">#REF!</definedName>
    <definedName name="qtc_ng">#REF!</definedName>
    <definedName name="qtc_tinh" localSheetId="11">#REF!</definedName>
    <definedName name="qtc_tinh" localSheetId="3">#REF!</definedName>
    <definedName name="qtc_tinh">#REF!</definedName>
    <definedName name="qtcgdII" localSheetId="11">#REF!</definedName>
    <definedName name="qtcgdII" localSheetId="3">#REF!</definedName>
    <definedName name="qtcgdII">#REF!</definedName>
    <definedName name="qtcgdII_20" localSheetId="11">#REF!</definedName>
    <definedName name="qtcgdII_20" localSheetId="3">#REF!</definedName>
    <definedName name="qtcgdII_20">#REF!</definedName>
    <definedName name="qtdm" localSheetId="11">#REF!</definedName>
    <definedName name="qtdm" localSheetId="3">#REF!</definedName>
    <definedName name="qtdm">#REF!</definedName>
    <definedName name="qtdm_20" localSheetId="11">#REF!</definedName>
    <definedName name="qtdm_20" localSheetId="3">#REF!</definedName>
    <definedName name="qtdm_20">#REF!</definedName>
    <definedName name="qtdm_28" localSheetId="11">#REF!</definedName>
    <definedName name="qtdm_28" localSheetId="3">#REF!</definedName>
    <definedName name="qtdm_28">#REF!</definedName>
    <definedName name="qtt_ng" localSheetId="11">#REF!</definedName>
    <definedName name="qtt_ng" localSheetId="3">#REF!</definedName>
    <definedName name="qtt_ng">#REF!</definedName>
    <definedName name="qtt_tinh" localSheetId="11">#REF!</definedName>
    <definedName name="qtt_tinh" localSheetId="3">#REF!</definedName>
    <definedName name="qtt_tinh">#REF!</definedName>
    <definedName name="qttgdII" localSheetId="11">#REF!</definedName>
    <definedName name="qttgdII" localSheetId="3">#REF!</definedName>
    <definedName name="qttgdII">#REF!</definedName>
    <definedName name="qttgdII_20" localSheetId="11">#REF!</definedName>
    <definedName name="qttgdII_20" localSheetId="3">#REF!</definedName>
    <definedName name="qttgdII_20">#REF!</definedName>
    <definedName name="qu" localSheetId="11">#REF!</definedName>
    <definedName name="qu" localSheetId="3">#REF!</definedName>
    <definedName name="qu">#REF!</definedName>
    <definedName name="qu_20" localSheetId="11">#REF!</definedName>
    <definedName name="qu_20" localSheetId="3">#REF!</definedName>
    <definedName name="qu_20">#REF!</definedName>
    <definedName name="qu_28" localSheetId="11">#REF!</definedName>
    <definedName name="qu_28" localSheetId="3">#REF!</definedName>
    <definedName name="qu_28">#REF!</definedName>
    <definedName name="quehan" localSheetId="11">#REF!</definedName>
    <definedName name="quehan" localSheetId="3">#REF!</definedName>
    <definedName name="quehan">#REF!</definedName>
    <definedName name="quit" localSheetId="11">#REF!</definedName>
    <definedName name="quit" localSheetId="3">#REF!</definedName>
    <definedName name="quit">#REF!</definedName>
    <definedName name="quit_20" localSheetId="11">#REF!</definedName>
    <definedName name="quit_20" localSheetId="3">#REF!</definedName>
    <definedName name="quit_20">#REF!</definedName>
    <definedName name="quy" localSheetId="11">#REF!</definedName>
    <definedName name="quy" localSheetId="3">#REF!</definedName>
    <definedName name="quy">#REF!</definedName>
    <definedName name="quy_20" localSheetId="11">#REF!</definedName>
    <definedName name="quy_20" localSheetId="3">#REF!</definedName>
    <definedName name="quy_20">#REF!</definedName>
    <definedName name="quy_28" localSheetId="11">#REF!</definedName>
    <definedName name="quy_28" localSheetId="3">#REF!</definedName>
    <definedName name="quy_28">#REF!</definedName>
    <definedName name="Quyhoach" localSheetId="11">#REF!</definedName>
    <definedName name="Quyhoach" localSheetId="3">#REF!</definedName>
    <definedName name="Quyhoach">#REF!</definedName>
    <definedName name="QUYLUONG" localSheetId="11">#REF!</definedName>
    <definedName name="QUYLUONG" localSheetId="3">#REF!</definedName>
    <definedName name="QUYLUONG">#REF!</definedName>
    <definedName name="qW" localSheetId="11">#REF!</definedName>
    <definedName name="qW" localSheetId="3">#REF!</definedName>
    <definedName name="qW">#REF!</definedName>
    <definedName name="qW_28" localSheetId="11">#REF!</definedName>
    <definedName name="qW_28" localSheetId="3">#REF!</definedName>
    <definedName name="qW_28">#REF!</definedName>
    <definedName name="qx" localSheetId="11">#REF!</definedName>
    <definedName name="qx" localSheetId="3">#REF!</definedName>
    <definedName name="qx">#REF!</definedName>
    <definedName name="qx_20" localSheetId="11">#REF!</definedName>
    <definedName name="qx_20" localSheetId="3">#REF!</definedName>
    <definedName name="qx_20">#REF!</definedName>
    <definedName name="qx_28" localSheetId="11">#REF!</definedName>
    <definedName name="qx_28" localSheetId="3">#REF!</definedName>
    <definedName name="qx_28">#REF!</definedName>
    <definedName name="qXB80_28" localSheetId="11">#REF!</definedName>
    <definedName name="qXB80_28" localSheetId="3">#REF!</definedName>
    <definedName name="qXB80_28">#REF!</definedName>
    <definedName name="Qxenang" localSheetId="11">#REF!</definedName>
    <definedName name="Qxenang" localSheetId="3">#REF!</definedName>
    <definedName name="Qxenang">#REF!</definedName>
    <definedName name="qy" localSheetId="11">#REF!</definedName>
    <definedName name="qy" localSheetId="3">#REF!</definedName>
    <definedName name="qy">#REF!</definedName>
    <definedName name="qy_20" localSheetId="11">#REF!</definedName>
    <definedName name="qy_20" localSheetId="3">#REF!</definedName>
    <definedName name="qy_20">#REF!</definedName>
    <definedName name="qy_28" localSheetId="11">#REF!</definedName>
    <definedName name="qy_28" localSheetId="3">#REF!</definedName>
    <definedName name="qy_28">#REF!</definedName>
    <definedName name="r_" localSheetId="11">#REF!</definedName>
    <definedName name="r_" localSheetId="3">#REF!</definedName>
    <definedName name="r_">#REF!</definedName>
    <definedName name="r__20" localSheetId="11">#REF!</definedName>
    <definedName name="r__20" localSheetId="3">#REF!</definedName>
    <definedName name="r__20">#REF!</definedName>
    <definedName name="r__28" localSheetId="11">#REF!</definedName>
    <definedName name="r__28" localSheetId="3">#REF!</definedName>
    <definedName name="r__28">#REF!</definedName>
    <definedName name="R_mong" localSheetId="11">#REF!</definedName>
    <definedName name="R_mong" localSheetId="3">#REF!</definedName>
    <definedName name="R_mong">#REF!</definedName>
    <definedName name="R_mong_20" localSheetId="11">#REF!</definedName>
    <definedName name="R_mong_20" localSheetId="3">#REF!</definedName>
    <definedName name="R_mong_20">#REF!</definedName>
    <definedName name="R_mong_28" localSheetId="11">#REF!</definedName>
    <definedName name="R_mong_28" localSheetId="3">#REF!</definedName>
    <definedName name="R_mong_28">#REF!</definedName>
    <definedName name="R0_1" localSheetId="11">#REF!</definedName>
    <definedName name="R0_1" localSheetId="3">#REF!</definedName>
    <definedName name="R0_1">#REF!</definedName>
    <definedName name="R0_1_20" localSheetId="11">#REF!</definedName>
    <definedName name="R0_1_20" localSheetId="3">#REF!</definedName>
    <definedName name="R0_1_20">#REF!</definedName>
    <definedName name="R0_1_28" localSheetId="11">#REF!</definedName>
    <definedName name="R0_1_28" localSheetId="3">#REF!</definedName>
    <definedName name="R0_1_28">#REF!</definedName>
    <definedName name="R0_2" localSheetId="11">#REF!</definedName>
    <definedName name="R0_2" localSheetId="3">#REF!</definedName>
    <definedName name="R0_2">#REF!</definedName>
    <definedName name="R0_2_20" localSheetId="11">#REF!</definedName>
    <definedName name="R0_2_20" localSheetId="3">#REF!</definedName>
    <definedName name="R0_2_20">#REF!</definedName>
    <definedName name="R0_2_28" localSheetId="11">#REF!</definedName>
    <definedName name="R0_2_28" localSheetId="3">#REF!</definedName>
    <definedName name="R0_2_28">#REF!</definedName>
    <definedName name="R00" localSheetId="11">#REF!</definedName>
    <definedName name="R00" localSheetId="3">#REF!</definedName>
    <definedName name="R00">#REF!</definedName>
    <definedName name="R00_20" localSheetId="11">#REF!</definedName>
    <definedName name="R00_20" localSheetId="3">#REF!</definedName>
    <definedName name="R00_20">#REF!</definedName>
    <definedName name="R00_28" localSheetId="11">#REF!</definedName>
    <definedName name="R00_28" localSheetId="3">#REF!</definedName>
    <definedName name="R00_28">#REF!</definedName>
    <definedName name="R00t" localSheetId="11">#REF!</definedName>
    <definedName name="R00t" localSheetId="3">#REF!</definedName>
    <definedName name="R00t">#REF!</definedName>
    <definedName name="R00t_20" localSheetId="11">#REF!</definedName>
    <definedName name="R00t_20" localSheetId="3">#REF!</definedName>
    <definedName name="R00t_20">#REF!</definedName>
    <definedName name="R00t_28" localSheetId="11">#REF!</definedName>
    <definedName name="R00t_28" localSheetId="3">#REF!</definedName>
    <definedName name="R00t_28">#REF!</definedName>
    <definedName name="Ra" localSheetId="11">#REF!</definedName>
    <definedName name="Ra" localSheetId="3">#REF!</definedName>
    <definedName name="Ra">#REF!</definedName>
    <definedName name="ra." localSheetId="11">#REF!</definedName>
    <definedName name="ra." localSheetId="3">#REF!</definedName>
    <definedName name="ra.">#REF!</definedName>
    <definedName name="ra._28" localSheetId="11">#REF!</definedName>
    <definedName name="ra._28" localSheetId="3">#REF!</definedName>
    <definedName name="ra._28">#REF!</definedName>
    <definedName name="Ra_" localSheetId="11">#REF!</definedName>
    <definedName name="Ra_" localSheetId="3">#REF!</definedName>
    <definedName name="Ra_">#REF!</definedName>
    <definedName name="Ra__20" localSheetId="11">#REF!</definedName>
    <definedName name="Ra__20" localSheetId="3">#REF!</definedName>
    <definedName name="Ra__20">#REF!</definedName>
    <definedName name="Ra__28" localSheetId="11">#REF!</definedName>
    <definedName name="Ra__28" localSheetId="3">#REF!</definedName>
    <definedName name="Ra__28">#REF!</definedName>
    <definedName name="Ra_20" localSheetId="11">#REF!</definedName>
    <definedName name="Ra_20" localSheetId="3">#REF!</definedName>
    <definedName name="Ra_20">#REF!</definedName>
    <definedName name="Ra_28" localSheetId="11">#REF!</definedName>
    <definedName name="Ra_28" localSheetId="3">#REF!</definedName>
    <definedName name="Ra_28">#REF!</definedName>
    <definedName name="ra11p">"$#REF!.$AE$290"</definedName>
    <definedName name="ra11p_26" localSheetId="11">#REF!</definedName>
    <definedName name="ra11p_26" localSheetId="3">#REF!</definedName>
    <definedName name="ra11p_26">#REF!</definedName>
    <definedName name="ra11p_28" localSheetId="11">#REF!</definedName>
    <definedName name="ra11p_28" localSheetId="3">#REF!</definedName>
    <definedName name="ra11p_28">#REF!</definedName>
    <definedName name="ra11p_3">"$#REF!.$AE$290"</definedName>
    <definedName name="ra13p">"$#REF!.$AD$110"</definedName>
    <definedName name="ra13p_26" localSheetId="11">#REF!</definedName>
    <definedName name="ra13p_26" localSheetId="3">#REF!</definedName>
    <definedName name="ra13p_26">#REF!</definedName>
    <definedName name="ra13p_28" localSheetId="11">#REF!</definedName>
    <definedName name="ra13p_28" localSheetId="3">#REF!</definedName>
    <definedName name="ra13p_28">#REF!</definedName>
    <definedName name="ra13p_3">"$#REF!.$AD$110"</definedName>
    <definedName name="rack1">NA()</definedName>
    <definedName name="rack1_26" localSheetId="11">#REF!</definedName>
    <definedName name="rack1_26" localSheetId="3">#REF!</definedName>
    <definedName name="rack1_26">#REF!</definedName>
    <definedName name="rack1_28" localSheetId="11">#REF!</definedName>
    <definedName name="rack1_28" localSheetId="3">#REF!</definedName>
    <definedName name="rack1_28">#REF!</definedName>
    <definedName name="rack2">NA()</definedName>
    <definedName name="rack2_26" localSheetId="11">#REF!</definedName>
    <definedName name="rack2_26" localSheetId="3">#REF!</definedName>
    <definedName name="rack2_26">#REF!</definedName>
    <definedName name="rack2_28" localSheetId="11">#REF!</definedName>
    <definedName name="rack2_28" localSheetId="3">#REF!</definedName>
    <definedName name="rack2_28">#REF!</definedName>
    <definedName name="rack3">NA()</definedName>
    <definedName name="rack3_26" localSheetId="11">#REF!</definedName>
    <definedName name="rack3_26" localSheetId="3">#REF!</definedName>
    <definedName name="rack3_26">#REF!</definedName>
    <definedName name="rack3_28" localSheetId="11">#REF!</definedName>
    <definedName name="rack3_28" localSheetId="3">#REF!</definedName>
    <definedName name="rack3_28">#REF!</definedName>
    <definedName name="rack4">NA()</definedName>
    <definedName name="rack4_26" localSheetId="11">#REF!</definedName>
    <definedName name="rack4_26" localSheetId="3">#REF!</definedName>
    <definedName name="rack4_26">#REF!</definedName>
    <definedName name="rack4_28" localSheetId="11">#REF!</definedName>
    <definedName name="rack4_28" localSheetId="3">#REF!</definedName>
    <definedName name="rack4_28">#REF!</definedName>
    <definedName name="Racot" localSheetId="11">#REF!</definedName>
    <definedName name="Racot" localSheetId="3">#REF!</definedName>
    <definedName name="Racot">#REF!</definedName>
    <definedName name="Racot_20" localSheetId="11">#REF!</definedName>
    <definedName name="Racot_20" localSheetId="3">#REF!</definedName>
    <definedName name="Racot_20">#REF!</definedName>
    <definedName name="Racot_28" localSheetId="11">#REF!</definedName>
    <definedName name="Racot_28" localSheetId="3">#REF!</definedName>
    <definedName name="Racot_28">#REF!</definedName>
    <definedName name="Radam" localSheetId="11">#REF!</definedName>
    <definedName name="Radam" localSheetId="3">#REF!</definedName>
    <definedName name="Radam">#REF!</definedName>
    <definedName name="Radam_20" localSheetId="11">#REF!</definedName>
    <definedName name="Radam_20" localSheetId="3">#REF!</definedName>
    <definedName name="Radam_20">#REF!</definedName>
    <definedName name="Radam_28" localSheetId="11">#REF!</definedName>
    <definedName name="Radam_28" localSheetId="3">#REF!</definedName>
    <definedName name="Radam_28">#REF!</definedName>
    <definedName name="rai100_20" localSheetId="11">#REF!</definedName>
    <definedName name="rai100_20" localSheetId="3">#REF!</definedName>
    <definedName name="rai100_20">#REF!</definedName>
    <definedName name="rai100_28" localSheetId="11">#REF!</definedName>
    <definedName name="rai100_28" localSheetId="3">#REF!</definedName>
    <definedName name="rai100_28">#REF!</definedName>
    <definedName name="raiAC60" localSheetId="11">#REF!</definedName>
    <definedName name="raiAC60" localSheetId="3">#REF!</definedName>
    <definedName name="raiAC60">#REF!</definedName>
    <definedName name="raiasphalt100" localSheetId="11">#REF!</definedName>
    <definedName name="raiasphalt100" localSheetId="3">#REF!</definedName>
    <definedName name="raiasphalt100">#REF!</definedName>
    <definedName name="raiasphalt100_20" localSheetId="11">#REF!</definedName>
    <definedName name="raiasphalt100_20" localSheetId="3">#REF!</definedName>
    <definedName name="raiasphalt100_20">#REF!</definedName>
    <definedName name="raiasphalt100_28" localSheetId="11">#REF!</definedName>
    <definedName name="raiasphalt100_28" localSheetId="3">#REF!</definedName>
    <definedName name="raiasphalt100_28">#REF!</definedName>
    <definedName name="raiasphalt65" localSheetId="11">#REF!</definedName>
    <definedName name="raiasphalt65" localSheetId="3">#REF!</definedName>
    <definedName name="raiasphalt65">#REF!</definedName>
    <definedName name="raiasphalt65_20" localSheetId="11">#REF!</definedName>
    <definedName name="raiasphalt65_20" localSheetId="3">#REF!</definedName>
    <definedName name="raiasphalt65_20">#REF!</definedName>
    <definedName name="raiasphalt65_28" localSheetId="11">#REF!</definedName>
    <definedName name="raiasphalt65_28" localSheetId="3">#REF!</definedName>
    <definedName name="raiasphalt65_28">#REF!</definedName>
    <definedName name="raicapphoi" localSheetId="11">#REF!</definedName>
    <definedName name="raicapphoi" localSheetId="3">#REF!</definedName>
    <definedName name="raicapphoi">#REF!</definedName>
    <definedName name="raicp" localSheetId="11">#REF!</definedName>
    <definedName name="raicp" localSheetId="3">#REF!</definedName>
    <definedName name="raicp">#REF!</definedName>
    <definedName name="raicp_20" localSheetId="11">#REF!</definedName>
    <definedName name="raicp_20" localSheetId="3">#REF!</definedName>
    <definedName name="raicp_20">#REF!</definedName>
    <definedName name="raicp_28" localSheetId="11">#REF!</definedName>
    <definedName name="raicp_28" localSheetId="3">#REF!</definedName>
    <definedName name="raicp_28">#REF!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te">14000</definedName>
    <definedName name="Raûi_pheân_tre" localSheetId="11">#REF!</definedName>
    <definedName name="Raûi_pheân_tre" localSheetId="3">#REF!</definedName>
    <definedName name="Raûi_pheân_tre">#REF!</definedName>
    <definedName name="ray" localSheetId="11">#REF!</definedName>
    <definedName name="ray" localSheetId="3">#REF!</definedName>
    <definedName name="ray">#REF!</definedName>
    <definedName name="ray_20" localSheetId="11">#REF!</definedName>
    <definedName name="ray_20" localSheetId="3">#REF!</definedName>
    <definedName name="ray_20">#REF!</definedName>
    <definedName name="ray_28" localSheetId="11">#REF!</definedName>
    <definedName name="ray_28" localSheetId="3">#REF!</definedName>
    <definedName name="ray_28">#REF!</definedName>
    <definedName name="raypb43" localSheetId="11">#REF!</definedName>
    <definedName name="raypb43" localSheetId="3">#REF!</definedName>
    <definedName name="raypb43">#REF!</definedName>
    <definedName name="raypb43_20" localSheetId="11">#REF!</definedName>
    <definedName name="raypb43_20" localSheetId="3">#REF!</definedName>
    <definedName name="raypb43_20">#REF!</definedName>
    <definedName name="raypb43_28" localSheetId="11">#REF!</definedName>
    <definedName name="raypb43_28" localSheetId="3">#REF!</definedName>
    <definedName name="raypb43_28">#REF!</definedName>
    <definedName name="rb." localSheetId="11">#REF!</definedName>
    <definedName name="rb." localSheetId="3">#REF!</definedName>
    <definedName name="rb.">#REF!</definedName>
    <definedName name="rb._28" localSheetId="11">#REF!</definedName>
    <definedName name="rb._28" localSheetId="3">#REF!</definedName>
    <definedName name="rb._28">#REF!</definedName>
    <definedName name="rbt" localSheetId="11">#REF!</definedName>
    <definedName name="rbt" localSheetId="3">#REF!</definedName>
    <definedName name="rbt">#REF!</definedName>
    <definedName name="rbt_28" localSheetId="11">#REF!</definedName>
    <definedName name="rbt_28" localSheetId="3">#REF!</definedName>
    <definedName name="rbt_28">#REF!</definedName>
    <definedName name="rc." localSheetId="11">#REF!</definedName>
    <definedName name="rc." localSheetId="3">#REF!</definedName>
    <definedName name="rc.">#REF!</definedName>
    <definedName name="rc._28" localSheetId="11">#REF!</definedName>
    <definedName name="rc._28" localSheetId="3">#REF!</definedName>
    <definedName name="rc._28">#REF!</definedName>
    <definedName name="Rc_" localSheetId="11">#REF!</definedName>
    <definedName name="Rc_" localSheetId="3">#REF!</definedName>
    <definedName name="Rc_">#REF!</definedName>
    <definedName name="Rc__20" localSheetId="11">#REF!</definedName>
    <definedName name="Rc__20" localSheetId="3">#REF!</definedName>
    <definedName name="Rc__20">#REF!</definedName>
    <definedName name="Rc__28" localSheetId="11">#REF!</definedName>
    <definedName name="Rc__28" localSheetId="3">#REF!</definedName>
    <definedName name="Rc__28">#REF!</definedName>
    <definedName name="Rcc" localSheetId="11">#REF!</definedName>
    <definedName name="Rcc" localSheetId="3">#REF!</definedName>
    <definedName name="Rcc">#REF!</definedName>
    <definedName name="Rcc_20" localSheetId="11">#REF!</definedName>
    <definedName name="Rcc_20" localSheetId="3">#REF!</definedName>
    <definedName name="Rcc_20">#REF!</definedName>
    <definedName name="Rcc_28" localSheetId="11">#REF!</definedName>
    <definedName name="Rcc_28" localSheetId="3">#REF!</definedName>
    <definedName name="Rcc_28">#REF!</definedName>
    <definedName name="RCF" localSheetId="11">#REF!</definedName>
    <definedName name="RCF" localSheetId="3">#REF!</definedName>
    <definedName name="RCF">#REF!</definedName>
    <definedName name="RCF_20" localSheetId="11">#REF!</definedName>
    <definedName name="RCF_20" localSheetId="3">#REF!</definedName>
    <definedName name="RCF_20">#REF!</definedName>
    <definedName name="RCF_28" localSheetId="11">#REF!</definedName>
    <definedName name="RCF_28" localSheetId="3">#REF!</definedName>
    <definedName name="RCF_28">#REF!</definedName>
    <definedName name="RCKM" localSheetId="11">#REF!</definedName>
    <definedName name="RCKM" localSheetId="3">#REF!</definedName>
    <definedName name="RCKM">#REF!</definedName>
    <definedName name="RCKM_20" localSheetId="11">#REF!</definedName>
    <definedName name="RCKM_20" localSheetId="3">#REF!</definedName>
    <definedName name="RCKM_20">#REF!</definedName>
    <definedName name="RCKM_28" localSheetId="11">#REF!</definedName>
    <definedName name="RCKM_28" localSheetId="3">#REF!</definedName>
    <definedName name="RCKM_28">#REF!</definedName>
    <definedName name="Rcsd" localSheetId="11">#REF!</definedName>
    <definedName name="Rcsd" localSheetId="3">#REF!</definedName>
    <definedName name="Rcsd">#REF!</definedName>
    <definedName name="Rcsd_20" localSheetId="11">#REF!</definedName>
    <definedName name="Rcsd_20" localSheetId="3">#REF!</definedName>
    <definedName name="Rcsd_20">#REF!</definedName>
    <definedName name="rct" localSheetId="11">#REF!</definedName>
    <definedName name="rct" localSheetId="3">#REF!</definedName>
    <definedName name="rct">#REF!</definedName>
    <definedName name="rct_28" localSheetId="11">#REF!</definedName>
    <definedName name="rct_28" localSheetId="3">#REF!</definedName>
    <definedName name="rct_28">#REF!</definedName>
    <definedName name="Rctc" localSheetId="11">#REF!</definedName>
    <definedName name="Rctc" localSheetId="3">#REF!</definedName>
    <definedName name="Rctc">#REF!</definedName>
    <definedName name="Rctc_20" localSheetId="11">#REF!</definedName>
    <definedName name="Rctc_20" localSheetId="3">#REF!</definedName>
    <definedName name="Rctc_20">#REF!</definedName>
    <definedName name="Rctt" localSheetId="11">#REF!</definedName>
    <definedName name="Rctt" localSheetId="3">#REF!</definedName>
    <definedName name="Rctt">#REF!</definedName>
    <definedName name="Rctt_20" localSheetId="11">#REF!</definedName>
    <definedName name="Rctt_20" localSheetId="3">#REF!</definedName>
    <definedName name="Rctt_20">#REF!</definedName>
    <definedName name="RDEC" localSheetId="11">#REF!</definedName>
    <definedName name="RDEC" localSheetId="3">#REF!</definedName>
    <definedName name="RDEC">#REF!</definedName>
    <definedName name="RDEC_20" localSheetId="11">#REF!</definedName>
    <definedName name="RDEC_20" localSheetId="3">#REF!</definedName>
    <definedName name="RDEC_20">#REF!</definedName>
    <definedName name="RDEC_28" localSheetId="11">#REF!</definedName>
    <definedName name="RDEC_28" localSheetId="3">#REF!</definedName>
    <definedName name="RDEC_28">#REF!</definedName>
    <definedName name="RDEFF" localSheetId="11">#REF!</definedName>
    <definedName name="RDEFF" localSheetId="3">#REF!</definedName>
    <definedName name="RDEFF">#REF!</definedName>
    <definedName name="RDEFF_20" localSheetId="11">#REF!</definedName>
    <definedName name="RDEFF_20" localSheetId="3">#REF!</definedName>
    <definedName name="RDEFF_20">#REF!</definedName>
    <definedName name="RDEFF_28" localSheetId="11">#REF!</definedName>
    <definedName name="RDEFF_28" localSheetId="3">#REF!</definedName>
    <definedName name="RDEFF_28">#REF!</definedName>
    <definedName name="RDFC" localSheetId="11">#REF!</definedName>
    <definedName name="RDFC" localSheetId="3">#REF!</definedName>
    <definedName name="RDFC">#REF!</definedName>
    <definedName name="RDFC_20" localSheetId="11">#REF!</definedName>
    <definedName name="RDFC_20" localSheetId="3">#REF!</definedName>
    <definedName name="RDFC_20">#REF!</definedName>
    <definedName name="RDFC_28" localSheetId="11">#REF!</definedName>
    <definedName name="RDFC_28" localSheetId="3">#REF!</definedName>
    <definedName name="RDFC_28">#REF!</definedName>
    <definedName name="RDFU" localSheetId="11">#REF!</definedName>
    <definedName name="RDFU" localSheetId="3">#REF!</definedName>
    <definedName name="RDFU">#REF!</definedName>
    <definedName name="RDFU_20" localSheetId="11">#REF!</definedName>
    <definedName name="RDFU_20" localSheetId="3">#REF!</definedName>
    <definedName name="RDFU_20">#REF!</definedName>
    <definedName name="RDFU_28" localSheetId="11">#REF!</definedName>
    <definedName name="RDFU_28" localSheetId="3">#REF!</definedName>
    <definedName name="RDFU_28">#REF!</definedName>
    <definedName name="RDLIF" localSheetId="11">#REF!</definedName>
    <definedName name="RDLIF" localSheetId="3">#REF!</definedName>
    <definedName name="RDLIF">#REF!</definedName>
    <definedName name="RDLIF_20" localSheetId="11">#REF!</definedName>
    <definedName name="RDLIF_20" localSheetId="3">#REF!</definedName>
    <definedName name="RDLIF_20">#REF!</definedName>
    <definedName name="RDLIF_28" localSheetId="11">#REF!</definedName>
    <definedName name="RDLIF_28" localSheetId="3">#REF!</definedName>
    <definedName name="RDLIF_28">#REF!</definedName>
    <definedName name="RDOM" localSheetId="11">#REF!</definedName>
    <definedName name="RDOM" localSheetId="3">#REF!</definedName>
    <definedName name="RDOM">#REF!</definedName>
    <definedName name="RDOM_20" localSheetId="11">#REF!</definedName>
    <definedName name="RDOM_20" localSheetId="3">#REF!</definedName>
    <definedName name="RDOM_20">#REF!</definedName>
    <definedName name="RDOM_28" localSheetId="11">#REF!</definedName>
    <definedName name="RDOM_28" localSheetId="3">#REF!</definedName>
    <definedName name="RDOM_28">#REF!</definedName>
    <definedName name="RDPC" localSheetId="11">#REF!</definedName>
    <definedName name="RDPC" localSheetId="3">#REF!</definedName>
    <definedName name="RDPC">#REF!</definedName>
    <definedName name="RDPC_28" localSheetId="11">#REF!</definedName>
    <definedName name="RDPC_28" localSheetId="3">#REF!</definedName>
    <definedName name="RDPC_28">#REF!</definedName>
    <definedName name="rdpcf" localSheetId="11">#REF!</definedName>
    <definedName name="rdpcf" localSheetId="3">#REF!</definedName>
    <definedName name="rdpcf">#REF!</definedName>
    <definedName name="rdpcf_20" localSheetId="11">#REF!</definedName>
    <definedName name="rdpcf_20" localSheetId="3">#REF!</definedName>
    <definedName name="rdpcf_20">#REF!</definedName>
    <definedName name="rdpcf_28" localSheetId="11">#REF!</definedName>
    <definedName name="rdpcf_28" localSheetId="3">#REF!</definedName>
    <definedName name="rdpcf_28">#REF!</definedName>
    <definedName name="RDRC" localSheetId="11">#REF!</definedName>
    <definedName name="RDRC" localSheetId="3">#REF!</definedName>
    <definedName name="RDRC">#REF!</definedName>
    <definedName name="RDRC_20" localSheetId="11">#REF!</definedName>
    <definedName name="RDRC_20" localSheetId="3">#REF!</definedName>
    <definedName name="RDRC_20">#REF!</definedName>
    <definedName name="RDRC_28" localSheetId="11">#REF!</definedName>
    <definedName name="RDRC_28" localSheetId="3">#REF!</definedName>
    <definedName name="RDRC_28">#REF!</definedName>
    <definedName name="RDRF" localSheetId="11">#REF!</definedName>
    <definedName name="RDRF" localSheetId="3">#REF!</definedName>
    <definedName name="RDRF">#REF!</definedName>
    <definedName name="RDRF_20" localSheetId="11">#REF!</definedName>
    <definedName name="RDRF_20" localSheetId="3">#REF!</definedName>
    <definedName name="RDRF_20">#REF!</definedName>
    <definedName name="RDRF_28" localSheetId="11">#REF!</definedName>
    <definedName name="RDRF_28" localSheetId="3">#REF!</definedName>
    <definedName name="RDRF_28">#REF!</definedName>
    <definedName name="Rdtc" localSheetId="11">#REF!</definedName>
    <definedName name="Rdtc" localSheetId="3">#REF!</definedName>
    <definedName name="Rdtc">#REF!</definedName>
    <definedName name="Rdtc_20" localSheetId="11">#REF!</definedName>
    <definedName name="Rdtc_20" localSheetId="3">#REF!</definedName>
    <definedName name="Rdtc_20">#REF!</definedName>
    <definedName name="Rdtc_28" localSheetId="11">#REF!</definedName>
    <definedName name="Rdtc_28" localSheetId="3">#REF!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#REF!</definedName>
    <definedName name="REG_20" localSheetId="11">#REF!</definedName>
    <definedName name="REG_20" localSheetId="3">#REF!</definedName>
    <definedName name="REG_20">#REF!</definedName>
    <definedName name="REG_28" localSheetId="11">#REF!</definedName>
    <definedName name="REG_28" localSheetId="3">#REF!</definedName>
    <definedName name="REG_28">#REF!</definedName>
    <definedName name="retÎtettt" localSheetId="11">#REF!</definedName>
    <definedName name="retÎtettt" localSheetId="3">#REF!</definedName>
    <definedName name="retÎtettt">#REF!</definedName>
    <definedName name="RFK" localSheetId="11">#REF!</definedName>
    <definedName name="RFK" localSheetId="3">#REF!</definedName>
    <definedName name="RFK">#REF!</definedName>
    <definedName name="RFK_20" localSheetId="11">#REF!</definedName>
    <definedName name="RFK_20" localSheetId="3">#REF!</definedName>
    <definedName name="RFK_20">#REF!</definedName>
    <definedName name="RFK_28" localSheetId="11">#REF!</definedName>
    <definedName name="RFK_28" localSheetId="3">#REF!</definedName>
    <definedName name="RFK_28">#REF!</definedName>
    <definedName name="RFN" localSheetId="11">#REF!</definedName>
    <definedName name="RFN" localSheetId="3">#REF!</definedName>
    <definedName name="RFN">#REF!</definedName>
    <definedName name="RFN_20" localSheetId="11">#REF!</definedName>
    <definedName name="RFN_20" localSheetId="3">#REF!</definedName>
    <definedName name="RFN_20">#REF!</definedName>
    <definedName name="RFN_28" localSheetId="11">#REF!</definedName>
    <definedName name="RFN_28" localSheetId="3">#REF!</definedName>
    <definedName name="RFN_28">#REF!</definedName>
    <definedName name="RFP" localSheetId="11">#REF!</definedName>
    <definedName name="RFP" localSheetId="3">#REF!</definedName>
    <definedName name="RFP">#REF!</definedName>
    <definedName name="RFP_20" localSheetId="11">#REF!</definedName>
    <definedName name="RFP_20" localSheetId="3">#REF!</definedName>
    <definedName name="RFP_20">#REF!</definedName>
    <definedName name="RFP_28" localSheetId="11">#REF!</definedName>
    <definedName name="RFP_28" localSheetId="3">#REF!</definedName>
    <definedName name="RFP_28">#REF!</definedName>
    <definedName name="RFP003A">"$#REF!.$A$8:$S$231"</definedName>
    <definedName name="RFP003A_26" localSheetId="11">#REF!</definedName>
    <definedName name="RFP003A_26" localSheetId="3">#REF!</definedName>
    <definedName name="RFP003A_26">#REF!</definedName>
    <definedName name="RFP003A_28" localSheetId="11">#REF!</definedName>
    <definedName name="RFP003A_28" localSheetId="3">#REF!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#REF!</definedName>
    <definedName name="RFP003B_28" localSheetId="11">#REF!</definedName>
    <definedName name="RFP003B_28" localSheetId="3">#REF!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#REF!</definedName>
    <definedName name="RFP003C_28" localSheetId="11">#REF!</definedName>
    <definedName name="RFP003C_28" localSheetId="3">#REF!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#REF!</definedName>
    <definedName name="RFP003D_28" localSheetId="11">#REF!</definedName>
    <definedName name="RFP003D_28" localSheetId="3">#REF!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#REF!</definedName>
    <definedName name="RFP003E_28" localSheetId="11">#REF!</definedName>
    <definedName name="RFP003E_28" localSheetId="3">#REF!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#REF!</definedName>
    <definedName name="RFP003F_28" localSheetId="11">#REF!</definedName>
    <definedName name="RFP003F_28" localSheetId="3">#REF!</definedName>
    <definedName name="RFP003F_28">#REF!</definedName>
    <definedName name="RFP003F_3">"$#REF!.$A$8:$S$165"</definedName>
    <definedName name="RGLIF" localSheetId="11">#REF!</definedName>
    <definedName name="RGLIF" localSheetId="3">#REF!</definedName>
    <definedName name="RGLIF">#REF!</definedName>
    <definedName name="RGLIF_20" localSheetId="11">#REF!</definedName>
    <definedName name="RGLIF_20" localSheetId="3">#REF!</definedName>
    <definedName name="RGLIF_20">#REF!</definedName>
    <definedName name="RGLIF_28" localSheetId="11">#REF!</definedName>
    <definedName name="RGLIF_28" localSheetId="3">#REF!</definedName>
    <definedName name="RGLIF_28">#REF!</definedName>
    <definedName name="Rh" localSheetId="11">#REF!</definedName>
    <definedName name="Rh" localSheetId="3">#REF!</definedName>
    <definedName name="Rh">#REF!</definedName>
    <definedName name="Rh_20" localSheetId="11">#REF!</definedName>
    <definedName name="Rh_20" localSheetId="3">#REF!</definedName>
    <definedName name="Rh_20">#REF!</definedName>
    <definedName name="Rh_28" localSheetId="11">#REF!</definedName>
    <definedName name="Rh_28" localSheetId="3">#REF!</definedName>
    <definedName name="Rh_28">#REF!</definedName>
    <definedName name="RHEC" localSheetId="11">#REF!</definedName>
    <definedName name="RHEC" localSheetId="3">#REF!</definedName>
    <definedName name="RHEC">#REF!</definedName>
    <definedName name="RHEC_20" localSheetId="11">#REF!</definedName>
    <definedName name="RHEC_20" localSheetId="3">#REF!</definedName>
    <definedName name="RHEC_20">#REF!</definedName>
    <definedName name="RHEC_28" localSheetId="11">#REF!</definedName>
    <definedName name="RHEC_28" localSheetId="3">#REF!</definedName>
    <definedName name="RHEC_28">#REF!</definedName>
    <definedName name="RHEFF" localSheetId="11">#REF!</definedName>
    <definedName name="RHEFF" localSheetId="3">#REF!</definedName>
    <definedName name="RHEFF">#REF!</definedName>
    <definedName name="RHEFF_20" localSheetId="11">#REF!</definedName>
    <definedName name="RHEFF_20" localSheetId="3">#REF!</definedName>
    <definedName name="RHEFF_20">#REF!</definedName>
    <definedName name="RHEFF_28" localSheetId="11">#REF!</definedName>
    <definedName name="RHEFF_28" localSheetId="3">#REF!</definedName>
    <definedName name="RHEFF_28">#REF!</definedName>
    <definedName name="RHH1_20" localSheetId="11">#REF!</definedName>
    <definedName name="RHH1_20" localSheetId="3">#REF!</definedName>
    <definedName name="RHH1_20">#REF!</definedName>
    <definedName name="RHH1_28" localSheetId="11">#REF!</definedName>
    <definedName name="RHH1_28" localSheetId="3">#REF!</definedName>
    <definedName name="RHH1_28">#REF!</definedName>
    <definedName name="RHH10_20" localSheetId="11">#REF!</definedName>
    <definedName name="RHH10_20" localSheetId="3">#REF!</definedName>
    <definedName name="RHH10_20">#REF!</definedName>
    <definedName name="RHH10_28" localSheetId="11">#REF!</definedName>
    <definedName name="RHH10_28" localSheetId="3">#REF!</definedName>
    <definedName name="RHH10_28">#REF!</definedName>
    <definedName name="RHHC" localSheetId="11">#REF!</definedName>
    <definedName name="RHHC" localSheetId="3">#REF!</definedName>
    <definedName name="RHHC">#REF!</definedName>
    <definedName name="RHHC_20" localSheetId="11">#REF!</definedName>
    <definedName name="RHHC_20" localSheetId="3">#REF!</definedName>
    <definedName name="RHHC_20">#REF!</definedName>
    <definedName name="RHHC_28" localSheetId="11">#REF!</definedName>
    <definedName name="RHHC_28" localSheetId="3">#REF!</definedName>
    <definedName name="RHHC_28">#REF!</definedName>
    <definedName name="RHLIF" localSheetId="11">#REF!</definedName>
    <definedName name="RHLIF" localSheetId="3">#REF!</definedName>
    <definedName name="RHLIF">#REF!</definedName>
    <definedName name="RHLIF_20" localSheetId="11">#REF!</definedName>
    <definedName name="RHLIF_20" localSheetId="3">#REF!</definedName>
    <definedName name="RHLIF_20">#REF!</definedName>
    <definedName name="RHLIF_28" localSheetId="11">#REF!</definedName>
    <definedName name="RHLIF_28" localSheetId="3">#REF!</definedName>
    <definedName name="RHLIF_28">#REF!</definedName>
    <definedName name="RHOM" localSheetId="11">#REF!</definedName>
    <definedName name="RHOM" localSheetId="3">#REF!</definedName>
    <definedName name="RHOM">#REF!</definedName>
    <definedName name="RHOM_20" localSheetId="11">#REF!</definedName>
    <definedName name="RHOM_20" localSheetId="3">#REF!</definedName>
    <definedName name="RHOM_20">#REF!</definedName>
    <definedName name="RHOM_28" localSheetId="11">#REF!</definedName>
    <definedName name="RHOM_28" localSheetId="3">#REF!</definedName>
    <definedName name="RHOM_28">#REF!</definedName>
    <definedName name="RHP1_20" localSheetId="11">#REF!</definedName>
    <definedName name="RHP1_20" localSheetId="3">#REF!</definedName>
    <definedName name="RHP1_20">#REF!</definedName>
    <definedName name="RHP1_28" localSheetId="11">#REF!</definedName>
    <definedName name="RHP1_28" localSheetId="3">#REF!</definedName>
    <definedName name="RHP1_28">#REF!</definedName>
    <definedName name="RHP10_20" localSheetId="11">#REF!</definedName>
    <definedName name="RHP10_20" localSheetId="3">#REF!</definedName>
    <definedName name="RHP10_20">#REF!</definedName>
    <definedName name="RHP10_28" localSheetId="11">#REF!</definedName>
    <definedName name="RHP10_28" localSheetId="3">#REF!</definedName>
    <definedName name="RHP10_28">#REF!</definedName>
    <definedName name="ri" localSheetId="11">#REF!</definedName>
    <definedName name="ri" localSheetId="3">#REF!</definedName>
    <definedName name="ri">#REF!</definedName>
    <definedName name="ri_20" localSheetId="11">#REF!</definedName>
    <definedName name="ri_20" localSheetId="3">#REF!</definedName>
    <definedName name="ri_20">#REF!</definedName>
    <definedName name="ri_28" localSheetId="11">#REF!</definedName>
    <definedName name="ri_28" localSheetId="3">#REF!</definedName>
    <definedName name="ri_28">#REF!</definedName>
    <definedName name="RI1_20" localSheetId="11">#REF!</definedName>
    <definedName name="RI1_20" localSheetId="3">#REF!</definedName>
    <definedName name="RI1_20">#REF!</definedName>
    <definedName name="RI1_28" localSheetId="11">#REF!</definedName>
    <definedName name="RI1_28" localSheetId="3">#REF!</definedName>
    <definedName name="RI1_28">#REF!</definedName>
    <definedName name="RI10_20" localSheetId="11">#REF!</definedName>
    <definedName name="RI10_20" localSheetId="3">#REF!</definedName>
    <definedName name="RI10_20">#REF!</definedName>
    <definedName name="RI10_28" localSheetId="11">#REF!</definedName>
    <definedName name="RI10_28" localSheetId="3">#REF!</definedName>
    <definedName name="RI10_28">#REF!</definedName>
    <definedName name="Ricoh" localSheetId="11">#REF!</definedName>
    <definedName name="Ricoh" localSheetId="3">#REF!</definedName>
    <definedName name="Ricoh">#REF!</definedName>
    <definedName name="Ricoh_20" localSheetId="11">#REF!</definedName>
    <definedName name="Ricoh_20" localSheetId="3">#REF!</definedName>
    <definedName name="Ricoh_20">#REF!</definedName>
    <definedName name="Ricoh_28" localSheetId="11">#REF!</definedName>
    <definedName name="Ricoh_28" localSheetId="3">#REF!</definedName>
    <definedName name="Ricoh_28">#REF!</definedName>
    <definedName name="RII1_20" localSheetId="11">#REF!</definedName>
    <definedName name="RII1_20" localSheetId="3">#REF!</definedName>
    <definedName name="RII1_20">#REF!</definedName>
    <definedName name="RII1_28" localSheetId="11">#REF!</definedName>
    <definedName name="RII1_28" localSheetId="3">#REF!</definedName>
    <definedName name="RII1_28">#REF!</definedName>
    <definedName name="RII10_20" localSheetId="11">#REF!</definedName>
    <definedName name="RII10_20" localSheetId="3">#REF!</definedName>
    <definedName name="RII10_20">#REF!</definedName>
    <definedName name="RII10_28" localSheetId="11">#REF!</definedName>
    <definedName name="RII10_28" localSheetId="3">#REF!</definedName>
    <definedName name="RII10_28">#REF!</definedName>
    <definedName name="RIP1_20" localSheetId="11">#REF!</definedName>
    <definedName name="RIP1_20" localSheetId="3">#REF!</definedName>
    <definedName name="RIP1_20">#REF!</definedName>
    <definedName name="RIP1_28" localSheetId="11">#REF!</definedName>
    <definedName name="RIP1_28" localSheetId="3">#REF!</definedName>
    <definedName name="RIP1_28">#REF!</definedName>
    <definedName name="RIP10_20" localSheetId="11">#REF!</definedName>
    <definedName name="RIP10_20" localSheetId="3">#REF!</definedName>
    <definedName name="RIP10_20">#REF!</definedName>
    <definedName name="RIP10_28" localSheetId="11">#REF!</definedName>
    <definedName name="RIP10_28" localSheetId="3">#REF!</definedName>
    <definedName name="RIP10_28">#REF!</definedName>
    <definedName name="RIR" localSheetId="11">#REF!</definedName>
    <definedName name="RIR" localSheetId="3">#REF!</definedName>
    <definedName name="RIR">#REF!</definedName>
    <definedName name="RIR_20" localSheetId="11">#REF!</definedName>
    <definedName name="RIR_20" localSheetId="3">#REF!</definedName>
    <definedName name="RIR_20">#REF!</definedName>
    <definedName name="RIR_28" localSheetId="11">#REF!</definedName>
    <definedName name="RIR_28" localSheetId="3">#REF!</definedName>
    <definedName name="RIR_28">#REF!</definedName>
    <definedName name="Rk" localSheetId="11">#REF!</definedName>
    <definedName name="Rk" localSheetId="3">#REF!</definedName>
    <definedName name="Rk">#REF!</definedName>
    <definedName name="RL" localSheetId="11">#REF!</definedName>
    <definedName name="RL" localSheetId="3">#REF!</definedName>
    <definedName name="RL">#REF!</definedName>
    <definedName name="RL_28" localSheetId="11">#REF!</definedName>
    <definedName name="RL_28" localSheetId="3">#REF!</definedName>
    <definedName name="RL_28">#REF!</definedName>
    <definedName name="RLF" localSheetId="11">#REF!</definedName>
    <definedName name="RLF" localSheetId="3">#REF!</definedName>
    <definedName name="RLF">#REF!</definedName>
    <definedName name="RLF_20" localSheetId="11">#REF!</definedName>
    <definedName name="RLF_20" localSheetId="3">#REF!</definedName>
    <definedName name="RLF_20">#REF!</definedName>
    <definedName name="RLF_28" localSheetId="11">#REF!</definedName>
    <definedName name="RLF_28" localSheetId="3">#REF!</definedName>
    <definedName name="RLF_28">#REF!</definedName>
    <definedName name="RLKM" localSheetId="11">#REF!</definedName>
    <definedName name="RLKM" localSheetId="3">#REF!</definedName>
    <definedName name="RLKM">#REF!</definedName>
    <definedName name="RLKM_20" localSheetId="11">#REF!</definedName>
    <definedName name="RLKM_20" localSheetId="3">#REF!</definedName>
    <definedName name="RLKM_20">#REF!</definedName>
    <definedName name="RLKM_28" localSheetId="11">#REF!</definedName>
    <definedName name="RLKM_28" localSheetId="3">#REF!</definedName>
    <definedName name="RLKM_28">#REF!</definedName>
    <definedName name="RLL" localSheetId="11">#REF!</definedName>
    <definedName name="RLL" localSheetId="3">#REF!</definedName>
    <definedName name="RLL">#REF!</definedName>
    <definedName name="RLL_20" localSheetId="11">#REF!</definedName>
    <definedName name="RLL_20" localSheetId="3">#REF!</definedName>
    <definedName name="RLL_20">#REF!</definedName>
    <definedName name="RLL_28" localSheetId="11">#REF!</definedName>
    <definedName name="RLL_28" localSheetId="3">#REF!</definedName>
    <definedName name="RLL_28">#REF!</definedName>
    <definedName name="RLOM" localSheetId="11">#REF!</definedName>
    <definedName name="RLOM" localSheetId="3">#REF!</definedName>
    <definedName name="RLOM">#REF!</definedName>
    <definedName name="RLOM_20" localSheetId="11">#REF!</definedName>
    <definedName name="RLOM_20" localSheetId="3">#REF!</definedName>
    <definedName name="RLOM_20">#REF!</definedName>
    <definedName name="RLOM_28" localSheetId="11">#REF!</definedName>
    <definedName name="RLOM_28" localSheetId="3">#REF!</definedName>
    <definedName name="RLOM_28">#REF!</definedName>
    <definedName name="rn" localSheetId="11">#REF!</definedName>
    <definedName name="rn" localSheetId="3">#REF!</definedName>
    <definedName name="rn">#REF!</definedName>
    <definedName name="rn_20" localSheetId="11">#REF!</definedName>
    <definedName name="rn_20" localSheetId="3">#REF!</definedName>
    <definedName name="rn_20">#REF!</definedName>
    <definedName name="Rncot" localSheetId="11">#REF!</definedName>
    <definedName name="Rncot" localSheetId="3">#REF!</definedName>
    <definedName name="Rncot">#REF!</definedName>
    <definedName name="Rncot_20" localSheetId="11">#REF!</definedName>
    <definedName name="Rncot_20" localSheetId="3">#REF!</definedName>
    <definedName name="Rncot_20">#REF!</definedName>
    <definedName name="Rncot_28" localSheetId="11">#REF!</definedName>
    <definedName name="Rncot_28" localSheetId="3">#REF!</definedName>
    <definedName name="Rncot_28">#REF!</definedName>
    <definedName name="Rndam" localSheetId="11">#REF!</definedName>
    <definedName name="Rndam" localSheetId="3">#REF!</definedName>
    <definedName name="Rndam">#REF!</definedName>
    <definedName name="Rndam_20" localSheetId="11">#REF!</definedName>
    <definedName name="Rndam_20" localSheetId="3">#REF!</definedName>
    <definedName name="Rndam_20">#REF!</definedName>
    <definedName name="Rndam_28" localSheetId="11">#REF!</definedName>
    <definedName name="Rndam_28" localSheetId="3">#REF!</definedName>
    <definedName name="Rndam_28">#REF!</definedName>
    <definedName name="Rnp" localSheetId="11">#REF!</definedName>
    <definedName name="Rnp" localSheetId="3">#REF!</definedName>
    <definedName name="Rnp">#REF!</definedName>
    <definedName name="RoofingWork" localSheetId="11">#REF!</definedName>
    <definedName name="RoofingWork" localSheetId="3">#REF!</definedName>
    <definedName name="RoofingWork">#REF!</definedName>
    <definedName name="RoofingWork_28" localSheetId="11">#REF!</definedName>
    <definedName name="RoofingWork_28" localSheetId="3">#REF!</definedName>
    <definedName name="RoofingWork_28">#REF!</definedName>
    <definedName name="Round" localSheetId="11">#REF!</definedName>
    <definedName name="Round" localSheetId="3">#REF!</definedName>
    <definedName name="Round">#REF!</definedName>
    <definedName name="Round_28" localSheetId="11">#REF!</definedName>
    <definedName name="Round_28" localSheetId="3">#REF!</definedName>
    <definedName name="Round_28">#REF!</definedName>
    <definedName name="RoundUps" localSheetId="11">#REF!</definedName>
    <definedName name="RoundUps" localSheetId="3">#REF!</definedName>
    <definedName name="RoundUps">#REF!</definedName>
    <definedName name="rp95_20" localSheetId="11">#REF!</definedName>
    <definedName name="rp95_20" localSheetId="3">#REF!</definedName>
    <definedName name="rp95_20">#REF!</definedName>
    <definedName name="rp95_28" localSheetId="11">#REF!</definedName>
    <definedName name="rp95_28" localSheetId="3">#REF!</definedName>
    <definedName name="rp95_28">#REF!</definedName>
    <definedName name="RPHEC" localSheetId="11">#REF!</definedName>
    <definedName name="RPHEC" localSheetId="3">#REF!</definedName>
    <definedName name="RPHEC">#REF!</definedName>
    <definedName name="RPHEC_20" localSheetId="11">#REF!</definedName>
    <definedName name="RPHEC_20" localSheetId="3">#REF!</definedName>
    <definedName name="RPHEC_20">#REF!</definedName>
    <definedName name="RPHEC_28" localSheetId="11">#REF!</definedName>
    <definedName name="RPHEC_28" localSheetId="3">#REF!</definedName>
    <definedName name="RPHEC_28">#REF!</definedName>
    <definedName name="RPHLIF" localSheetId="11">#REF!</definedName>
    <definedName name="RPHLIF" localSheetId="3">#REF!</definedName>
    <definedName name="RPHLIF">#REF!</definedName>
    <definedName name="RPHLIF_20" localSheetId="11">#REF!</definedName>
    <definedName name="RPHLIF_20" localSheetId="3">#REF!</definedName>
    <definedName name="RPHLIF_20">#REF!</definedName>
    <definedName name="RPHLIF_28" localSheetId="11">#REF!</definedName>
    <definedName name="RPHLIF_28" localSheetId="3">#REF!</definedName>
    <definedName name="RPHLIF_28">#REF!</definedName>
    <definedName name="RPHOM" localSheetId="11">#REF!</definedName>
    <definedName name="RPHOM" localSheetId="3">#REF!</definedName>
    <definedName name="RPHOM">#REF!</definedName>
    <definedName name="RPHOM_20" localSheetId="11">#REF!</definedName>
    <definedName name="RPHOM_20" localSheetId="3">#REF!</definedName>
    <definedName name="RPHOM_20">#REF!</definedName>
    <definedName name="RPHOM_28" localSheetId="11">#REF!</definedName>
    <definedName name="RPHOM_28" localSheetId="3">#REF!</definedName>
    <definedName name="RPHOM_28">#REF!</definedName>
    <definedName name="RPHPC" localSheetId="11">#REF!</definedName>
    <definedName name="RPHPC" localSheetId="3">#REF!</definedName>
    <definedName name="RPHPC">#REF!</definedName>
    <definedName name="RPHPC_20" localSheetId="11">#REF!</definedName>
    <definedName name="RPHPC_20" localSheetId="3">#REF!</definedName>
    <definedName name="RPHPC_20">#REF!</definedName>
    <definedName name="RPHPC_28" localSheetId="11">#REF!</definedName>
    <definedName name="RPHPC_28" localSheetId="3">#REF!</definedName>
    <definedName name="RPHPC_28">#REF!</definedName>
    <definedName name="rps" localSheetId="11">#REF!</definedName>
    <definedName name="rps" localSheetId="3">#REF!</definedName>
    <definedName name="rps">#REF!</definedName>
    <definedName name="rps_28" localSheetId="11">#REF!</definedName>
    <definedName name="rps_28" localSheetId="3">#REF!</definedName>
    <definedName name="rps_28">#REF!</definedName>
    <definedName name="Rrpo" localSheetId="11">#REF!</definedName>
    <definedName name="Rrpo" localSheetId="3">#REF!</definedName>
    <definedName name="Rrpo">#REF!</definedName>
    <definedName name="Rrpo_20" localSheetId="11">#REF!</definedName>
    <definedName name="Rrpo_20" localSheetId="3">#REF!</definedName>
    <definedName name="Rrpo_20">#REF!</definedName>
    <definedName name="Rrpo_28" localSheetId="11">#REF!</definedName>
    <definedName name="Rrpo_28" localSheetId="3">#REF!</definedName>
    <definedName name="Rrpo_28">#REF!</definedName>
    <definedName name="rrrrrrrrrrrrrr" localSheetId="11">#REF!</definedName>
    <definedName name="rrrrrrrrrrrrrr" localSheetId="3">#REF!</definedName>
    <definedName name="rrrrrrrrrrrrrr">#REF!</definedName>
    <definedName name="RSBC" localSheetId="11">#REF!</definedName>
    <definedName name="RSBC" localSheetId="3">#REF!</definedName>
    <definedName name="RSBC">#REF!</definedName>
    <definedName name="RSBC_20" localSheetId="11">#REF!</definedName>
    <definedName name="RSBC_20" localSheetId="3">#REF!</definedName>
    <definedName name="RSBC_20">#REF!</definedName>
    <definedName name="RSBC_28" localSheetId="11">#REF!</definedName>
    <definedName name="RSBC_28" localSheetId="3">#REF!</definedName>
    <definedName name="RSBC_28">#REF!</definedName>
    <definedName name="RSBLIF" localSheetId="11">#REF!</definedName>
    <definedName name="RSBLIF" localSheetId="3">#REF!</definedName>
    <definedName name="RSBLIF">#REF!</definedName>
    <definedName name="RSBLIF_20" localSheetId="11">#REF!</definedName>
    <definedName name="RSBLIF_20" localSheetId="3">#REF!</definedName>
    <definedName name="RSBLIF_20">#REF!</definedName>
    <definedName name="RSBLIF_28" localSheetId="11">#REF!</definedName>
    <definedName name="RSBLIF_28" localSheetId="3">#REF!</definedName>
    <definedName name="RSBLIF_28">#REF!</definedName>
    <definedName name="RSD" localSheetId="11">#REF!</definedName>
    <definedName name="RSD" localSheetId="3">#REF!</definedName>
    <definedName name="RSD">#REF!</definedName>
    <definedName name="RSD_20" localSheetId="11">#REF!</definedName>
    <definedName name="RSD_20" localSheetId="3">#REF!</definedName>
    <definedName name="RSD_20">#REF!</definedName>
    <definedName name="RSIC" localSheetId="11">#REF!</definedName>
    <definedName name="RSIC" localSheetId="3">#REF!</definedName>
    <definedName name="RSIC">#REF!</definedName>
    <definedName name="RSIC_20" localSheetId="11">#REF!</definedName>
    <definedName name="RSIC_20" localSheetId="3">#REF!</definedName>
    <definedName name="RSIC_20">#REF!</definedName>
    <definedName name="RSIC_28" localSheetId="11">#REF!</definedName>
    <definedName name="RSIC_28" localSheetId="3">#REF!</definedName>
    <definedName name="RSIC_28">#REF!</definedName>
    <definedName name="RSIN" localSheetId="11">#REF!</definedName>
    <definedName name="RSIN" localSheetId="3">#REF!</definedName>
    <definedName name="RSIN">#REF!</definedName>
    <definedName name="RSIN_20" localSheetId="11">#REF!</definedName>
    <definedName name="RSIN_20" localSheetId="3">#REF!</definedName>
    <definedName name="RSIN_20">#REF!</definedName>
    <definedName name="RSIN_28" localSheetId="11">#REF!</definedName>
    <definedName name="RSIN_28" localSheetId="3">#REF!</definedName>
    <definedName name="RSIN_28">#REF!</definedName>
    <definedName name="RSLIF" localSheetId="11">#REF!</definedName>
    <definedName name="RSLIF" localSheetId="3">#REF!</definedName>
    <definedName name="RSLIF">#REF!</definedName>
    <definedName name="RSLIF_20" localSheetId="11">#REF!</definedName>
    <definedName name="RSLIF_20" localSheetId="3">#REF!</definedName>
    <definedName name="RSLIF_20">#REF!</definedName>
    <definedName name="RSLIF_28" localSheetId="11">#REF!</definedName>
    <definedName name="RSLIF_28" localSheetId="3">#REF!</definedName>
    <definedName name="RSLIF_28">#REF!</definedName>
    <definedName name="RSOM" localSheetId="11">#REF!</definedName>
    <definedName name="RSOM" localSheetId="3">#REF!</definedName>
    <definedName name="RSOM">#REF!</definedName>
    <definedName name="RSOM_20" localSheetId="11">#REF!</definedName>
    <definedName name="RSOM_20" localSheetId="3">#REF!</definedName>
    <definedName name="RSOM_20">#REF!</definedName>
    <definedName name="RSOM_28" localSheetId="11">#REF!</definedName>
    <definedName name="RSOM_28" localSheetId="3">#REF!</definedName>
    <definedName name="RSOM_28">#REF!</definedName>
    <definedName name="RSPI" localSheetId="11">#REF!</definedName>
    <definedName name="RSPI" localSheetId="3">#REF!</definedName>
    <definedName name="RSPI">#REF!</definedName>
    <definedName name="RSPI_20" localSheetId="11">#REF!</definedName>
    <definedName name="RSPI_20" localSheetId="3">#REF!</definedName>
    <definedName name="RSPI_20">#REF!</definedName>
    <definedName name="RSPI_28" localSheetId="11">#REF!</definedName>
    <definedName name="RSPI_28" localSheetId="3">#REF!</definedName>
    <definedName name="RSPI_28">#REF!</definedName>
    <definedName name="RSSC" localSheetId="11">#REF!</definedName>
    <definedName name="RSSC" localSheetId="3">#REF!</definedName>
    <definedName name="RSSC">#REF!</definedName>
    <definedName name="RSSC_20" localSheetId="11">#REF!</definedName>
    <definedName name="RSSC_20" localSheetId="3">#REF!</definedName>
    <definedName name="RSSC_20">#REF!</definedName>
    <definedName name="RSSC_28" localSheetId="11">#REF!</definedName>
    <definedName name="RSSC_28" localSheetId="3">#REF!</definedName>
    <definedName name="RSSC_28">#REF!</definedName>
    <definedName name="RT">NA()</definedName>
    <definedName name="RT_26" localSheetId="11">#REF!</definedName>
    <definedName name="RT_26" localSheetId="3">#REF!</definedName>
    <definedName name="RT_26">#REF!</definedName>
    <definedName name="RT_28" localSheetId="11">#REF!</definedName>
    <definedName name="RT_28" localSheetId="3">#REF!</definedName>
    <definedName name="RT_28">#REF!</definedName>
    <definedName name="RTC" localSheetId="11">#REF!</definedName>
    <definedName name="RTC" localSheetId="3">#REF!</definedName>
    <definedName name="RTC">#REF!</definedName>
    <definedName name="RTC_20" localSheetId="11">#REF!</definedName>
    <definedName name="RTC_20" localSheetId="3">#REF!</definedName>
    <definedName name="RTC_20">#REF!</definedName>
    <definedName name="Rtd" localSheetId="11">#REF!</definedName>
    <definedName name="Rtd" localSheetId="3">#REF!</definedName>
    <definedName name="Rtd">#REF!</definedName>
    <definedName name="Rtd_20" localSheetId="11">#REF!</definedName>
    <definedName name="Rtd_20" localSheetId="3">#REF!</definedName>
    <definedName name="Rtd_20">#REF!</definedName>
    <definedName name="Rtd_28" localSheetId="11">#REF!</definedName>
    <definedName name="Rtd_28" localSheetId="3">#REF!</definedName>
    <definedName name="Rtd_28">#REF!</definedName>
    <definedName name="RTT" localSheetId="11">#REF!</definedName>
    <definedName name="RTT" localSheetId="3">#REF!</definedName>
    <definedName name="RTT">#REF!</definedName>
    <definedName name="RTT_20" localSheetId="11">#REF!</definedName>
    <definedName name="RTT_20" localSheetId="3">#REF!</definedName>
    <definedName name="RTT_20">#REF!</definedName>
    <definedName name="Ru" localSheetId="11">#REF!</definedName>
    <definedName name="Ru" localSheetId="3">#REF!</definedName>
    <definedName name="Ru">#REF!</definedName>
    <definedName name="Ru_20" localSheetId="11">#REF!</definedName>
    <definedName name="Ru_20" localSheetId="3">#REF!</definedName>
    <definedName name="Ru_20">#REF!</definedName>
    <definedName name="Rucoc" localSheetId="11">#REF!</definedName>
    <definedName name="Rucoc" localSheetId="3">#REF!</definedName>
    <definedName name="Rucoc">#REF!</definedName>
    <definedName name="Rucoc_20" localSheetId="11">#REF!</definedName>
    <definedName name="Rucoc_20" localSheetId="3">#REF!</definedName>
    <definedName name="Rucoc_20">#REF!</definedName>
    <definedName name="Rucoc_28" localSheetId="11">#REF!</definedName>
    <definedName name="Rucoc_28" localSheetId="3">#REF!</definedName>
    <definedName name="Rucoc_28">#REF!</definedName>
    <definedName name="RWTPhi" localSheetId="11">#REF!</definedName>
    <definedName name="RWTPhi" localSheetId="3">#REF!</definedName>
    <definedName name="RWTPhi">#REF!</definedName>
    <definedName name="RWTPhi_20" localSheetId="11">#REF!</definedName>
    <definedName name="RWTPhi_20" localSheetId="3">#REF!</definedName>
    <definedName name="RWTPhi_20">#REF!</definedName>
    <definedName name="RWTPhi_28" localSheetId="11">#REF!</definedName>
    <definedName name="RWTPhi_28" localSheetId="3">#REF!</definedName>
    <definedName name="RWTPhi_28">#REF!</definedName>
    <definedName name="RWTPlo" localSheetId="11">#REF!</definedName>
    <definedName name="RWTPlo" localSheetId="3">#REF!</definedName>
    <definedName name="RWTPlo">#REF!</definedName>
    <definedName name="RWTPlo_20" localSheetId="11">#REF!</definedName>
    <definedName name="RWTPlo_20" localSheetId="3">#REF!</definedName>
    <definedName name="RWTPlo_20">#REF!</definedName>
    <definedName name="RWTPlo_28" localSheetId="11">#REF!</definedName>
    <definedName name="RWTPlo_28" localSheetId="3">#REF!</definedName>
    <definedName name="RWTPlo_28">#REF!</definedName>
    <definedName name="s" localSheetId="11">#REF!</definedName>
    <definedName name="s" localSheetId="3">#REF!</definedName>
    <definedName name="s">#REF!</definedName>
    <definedName name="s." localSheetId="11">#REF!</definedName>
    <definedName name="s." localSheetId="3">#REF!</definedName>
    <definedName name="s.">#REF!</definedName>
    <definedName name="s._20" localSheetId="11">#REF!</definedName>
    <definedName name="s._20" localSheetId="3">#REF!</definedName>
    <definedName name="s._20">#REF!</definedName>
    <definedName name="s._28" localSheetId="11">#REF!</definedName>
    <definedName name="s._28" localSheetId="3">#REF!</definedName>
    <definedName name="s._28">#REF!</definedName>
    <definedName name="s_" localSheetId="11">#REF!</definedName>
    <definedName name="s_" localSheetId="3">#REF!</definedName>
    <definedName name="s_">#REF!</definedName>
    <definedName name="s__28" localSheetId="11">#REF!</definedName>
    <definedName name="s__28" localSheetId="3">#REF!</definedName>
    <definedName name="s__28">#REF!</definedName>
    <definedName name="s_0" localSheetId="11">#REF!</definedName>
    <definedName name="s_0" localSheetId="3">#REF!</definedName>
    <definedName name="s_0">#REF!</definedName>
    <definedName name="s_0_28" localSheetId="11">#REF!</definedName>
    <definedName name="s_0_28" localSheetId="3">#REF!</definedName>
    <definedName name="s_0_28">#REF!</definedName>
    <definedName name="s_0cd" localSheetId="11">#REF!</definedName>
    <definedName name="s_0cd" localSheetId="3">#REF!</definedName>
    <definedName name="s_0cd">#REF!</definedName>
    <definedName name="s_0cd_20" localSheetId="11">#REF!</definedName>
    <definedName name="s_0cd_20" localSheetId="3">#REF!</definedName>
    <definedName name="s_0cd_20">#REF!</definedName>
    <definedName name="s_0cd_28" localSheetId="11">#REF!</definedName>
    <definedName name="s_0cd_28" localSheetId="3">#REF!</definedName>
    <definedName name="s_0cd_28">#REF!</definedName>
    <definedName name="s_1" localSheetId="11">#REF!</definedName>
    <definedName name="s_1" localSheetId="3">#REF!</definedName>
    <definedName name="s_1">#REF!</definedName>
    <definedName name="s_1_28" localSheetId="11">#REF!</definedName>
    <definedName name="s_1_28" localSheetId="3">#REF!</definedName>
    <definedName name="s_1_28">#REF!</definedName>
    <definedName name="s_2" localSheetId="11">#REF!</definedName>
    <definedName name="s_2" localSheetId="3">#REF!</definedName>
    <definedName name="s_2">#REF!</definedName>
    <definedName name="s_20" localSheetId="11">#REF!</definedName>
    <definedName name="s_20" localSheetId="3">#REF!</definedName>
    <definedName name="s_20">#REF!</definedName>
    <definedName name="s_25" localSheetId="11">#REF!</definedName>
    <definedName name="s_25" localSheetId="3">#REF!</definedName>
    <definedName name="s_25">#REF!</definedName>
    <definedName name="s_26" localSheetId="11">#REF!</definedName>
    <definedName name="s_26" localSheetId="3">#REF!</definedName>
    <definedName name="s_26">#REF!</definedName>
    <definedName name="s_28" localSheetId="11">#REF!</definedName>
    <definedName name="s_28" localSheetId="3">#REF!</definedName>
    <definedName name="s_28">#REF!</definedName>
    <definedName name="s_3" localSheetId="11">#REF!</definedName>
    <definedName name="s_3" localSheetId="3">#REF!</definedName>
    <definedName name="s_3">#REF!</definedName>
    <definedName name="s_3_1" localSheetId="11">#REF!</definedName>
    <definedName name="s_3_1" localSheetId="3">#REF!</definedName>
    <definedName name="s_3_1">#REF!</definedName>
    <definedName name="s_3_2" localSheetId="11">#REF!</definedName>
    <definedName name="s_3_2" localSheetId="3">#REF!</definedName>
    <definedName name="s_3_2">#REF!</definedName>
    <definedName name="s_3_20" localSheetId="11">#REF!</definedName>
    <definedName name="s_3_20" localSheetId="3">#REF!</definedName>
    <definedName name="s_3_20">#REF!</definedName>
    <definedName name="s_3_25" localSheetId="11">#REF!</definedName>
    <definedName name="s_3_25" localSheetId="3">#REF!</definedName>
    <definedName name="s_3_25">#REF!</definedName>
    <definedName name="s_58" localSheetId="11">#REF!</definedName>
    <definedName name="s_58" localSheetId="3">#REF!</definedName>
    <definedName name="s_58">#REF!</definedName>
    <definedName name="s_58_20" localSheetId="11">#REF!</definedName>
    <definedName name="s_58_20" localSheetId="3">#REF!</definedName>
    <definedName name="s_58_20">#REF!</definedName>
    <definedName name="s_58_28" localSheetId="11">#REF!</definedName>
    <definedName name="s_58_28" localSheetId="3">#REF!</definedName>
    <definedName name="s_58_28">#REF!</definedName>
    <definedName name="s_58g" localSheetId="11">#REF!</definedName>
    <definedName name="s_58g" localSheetId="3">#REF!</definedName>
    <definedName name="s_58g">#REF!</definedName>
    <definedName name="s_58g_20" localSheetId="11">#REF!</definedName>
    <definedName name="s_58g_20" localSheetId="3">#REF!</definedName>
    <definedName name="s_58g_20">#REF!</definedName>
    <definedName name="s_58g_28" localSheetId="11">#REF!</definedName>
    <definedName name="s_58g_28" localSheetId="3">#REF!</definedName>
    <definedName name="s_58g_28">#REF!</definedName>
    <definedName name="s_59" localSheetId="11">#REF!</definedName>
    <definedName name="s_59" localSheetId="3">#REF!</definedName>
    <definedName name="s_59">#REF!</definedName>
    <definedName name="s_59_20" localSheetId="11">#REF!</definedName>
    <definedName name="s_59_20" localSheetId="3">#REF!</definedName>
    <definedName name="s_59_20">#REF!</definedName>
    <definedName name="s_59_28" localSheetId="11">#REF!</definedName>
    <definedName name="s_59_28" localSheetId="3">#REF!</definedName>
    <definedName name="s_59_28">#REF!</definedName>
    <definedName name="s_59g" localSheetId="11">#REF!</definedName>
    <definedName name="s_59g" localSheetId="3">#REF!</definedName>
    <definedName name="s_59g">#REF!</definedName>
    <definedName name="s_59g_20" localSheetId="11">#REF!</definedName>
    <definedName name="s_59g_20" localSheetId="3">#REF!</definedName>
    <definedName name="s_59g_20">#REF!</definedName>
    <definedName name="s_59g_28" localSheetId="11">#REF!</definedName>
    <definedName name="s_59g_28" localSheetId="3">#REF!</definedName>
    <definedName name="s_59g_28">#REF!</definedName>
    <definedName name="s_Icd" localSheetId="11">#REF!</definedName>
    <definedName name="s_Icd" localSheetId="3">#REF!</definedName>
    <definedName name="s_Icd">#REF!</definedName>
    <definedName name="s_Icd_20" localSheetId="11">#REF!</definedName>
    <definedName name="s_Icd_20" localSheetId="3">#REF!</definedName>
    <definedName name="s_Icd_20">#REF!</definedName>
    <definedName name="s_Icd_28" localSheetId="11">#REF!</definedName>
    <definedName name="s_Icd_28" localSheetId="3">#REF!</definedName>
    <definedName name="s_Icd_28">#REF!</definedName>
    <definedName name="s1__20" localSheetId="11">#REF!</definedName>
    <definedName name="s1__20" localSheetId="3">#REF!</definedName>
    <definedName name="s1__20">#REF!</definedName>
    <definedName name="s1__28" localSheetId="11">#REF!</definedName>
    <definedName name="s1__28" localSheetId="3">#REF!</definedName>
    <definedName name="s1__28">#REF!</definedName>
    <definedName name="s2_" localSheetId="11">#REF!</definedName>
    <definedName name="s2_" localSheetId="3">#REF!</definedName>
    <definedName name="s2_">#REF!</definedName>
    <definedName name="s2__20" localSheetId="11">#REF!</definedName>
    <definedName name="s2__20" localSheetId="3">#REF!</definedName>
    <definedName name="s2__20">#REF!</definedName>
    <definedName name="s2__28" localSheetId="11">#REF!</definedName>
    <definedName name="s2__28" localSheetId="3">#REF!</definedName>
    <definedName name="s2__28">#REF!</definedName>
    <definedName name="s3_" localSheetId="11">#REF!</definedName>
    <definedName name="s3_" localSheetId="3">#REF!</definedName>
    <definedName name="s3_">#REF!</definedName>
    <definedName name="s3__20" localSheetId="11">#REF!</definedName>
    <definedName name="s3__20" localSheetId="3">#REF!</definedName>
    <definedName name="s3__20">#REF!</definedName>
    <definedName name="s3__28" localSheetId="11">#REF!</definedName>
    <definedName name="s3__28" localSheetId="3">#REF!</definedName>
    <definedName name="s3__28">#REF!</definedName>
    <definedName name="s3tb" localSheetId="11">#REF!</definedName>
    <definedName name="s3tb" localSheetId="3">#REF!</definedName>
    <definedName name="s3tb">#REF!</definedName>
    <definedName name="s3tb_20" localSheetId="11">#REF!</definedName>
    <definedName name="s3tb_20" localSheetId="3">#REF!</definedName>
    <definedName name="s3tb_20">#REF!</definedName>
    <definedName name="s4_" localSheetId="11">#REF!</definedName>
    <definedName name="s4_" localSheetId="3">#REF!</definedName>
    <definedName name="s4_">#REF!</definedName>
    <definedName name="s4__20" localSheetId="11">#REF!</definedName>
    <definedName name="s4__20" localSheetId="3">#REF!</definedName>
    <definedName name="s4__20">#REF!</definedName>
    <definedName name="s4__28" localSheetId="11">#REF!</definedName>
    <definedName name="s4__28" localSheetId="3">#REF!</definedName>
    <definedName name="s4__28">#REF!</definedName>
    <definedName name="s4tb" localSheetId="11">#REF!</definedName>
    <definedName name="s4tb" localSheetId="3">#REF!</definedName>
    <definedName name="s4tb">#REF!</definedName>
    <definedName name="s4tb_20" localSheetId="11">#REF!</definedName>
    <definedName name="s4tb_20" localSheetId="3">#REF!</definedName>
    <definedName name="s4tb_20">#REF!</definedName>
    <definedName name="s51.5" localSheetId="11">#REF!</definedName>
    <definedName name="s51.5" localSheetId="3">#REF!</definedName>
    <definedName name="s51.5">#REF!</definedName>
    <definedName name="s51.5_20" localSheetId="11">#REF!</definedName>
    <definedName name="s51.5_20" localSheetId="3">#REF!</definedName>
    <definedName name="s51.5_20">#REF!</definedName>
    <definedName name="s5tb" localSheetId="11">#REF!</definedName>
    <definedName name="s5tb" localSheetId="3">#REF!</definedName>
    <definedName name="s5tb">#REF!</definedName>
    <definedName name="s5tb_20" localSheetId="11">#REF!</definedName>
    <definedName name="s5tb_20" localSheetId="3">#REF!</definedName>
    <definedName name="s5tb_20">#REF!</definedName>
    <definedName name="s71.5" localSheetId="11">#REF!</definedName>
    <definedName name="s71.5" localSheetId="3">#REF!</definedName>
    <definedName name="s71.5">#REF!</definedName>
    <definedName name="s71.5_20" localSheetId="11">#REF!</definedName>
    <definedName name="s71.5_20" localSheetId="3">#REF!</definedName>
    <definedName name="s71.5_20">#REF!</definedName>
    <definedName name="s75F29" localSheetId="11">#REF!</definedName>
    <definedName name="s75F29" localSheetId="3">#REF!</definedName>
    <definedName name="s75F29">#REF!</definedName>
    <definedName name="s7tb" localSheetId="11">#REF!</definedName>
    <definedName name="s7tb" localSheetId="3">#REF!</definedName>
    <definedName name="s7tb">#REF!</definedName>
    <definedName name="s7tb_20" localSheetId="11">#REF!</definedName>
    <definedName name="s7tb_20" localSheetId="3">#REF!</definedName>
    <definedName name="s7tb_20">#REF!</definedName>
    <definedName name="sa." localSheetId="11">#REF!</definedName>
    <definedName name="sa." localSheetId="3">#REF!</definedName>
    <definedName name="sa.">#REF!</definedName>
    <definedName name="sa._28" localSheetId="11">#REF!</definedName>
    <definedName name="sa._28" localSheetId="3">#REF!</definedName>
    <definedName name="sa._28">#REF!</definedName>
    <definedName name="sai" localSheetId="11">#REF!</definedName>
    <definedName name="sai" localSheetId="3">#REF!</definedName>
    <definedName name="sai">#REF!</definedName>
    <definedName name="sai_28" localSheetId="11">#REF!</definedName>
    <definedName name="sai_28" localSheetId="3">#REF!</definedName>
    <definedName name="sai_28">#REF!</definedName>
    <definedName name="salan200" localSheetId="11">#REF!</definedName>
    <definedName name="salan200" localSheetId="3">#REF!</definedName>
    <definedName name="salan200">#REF!</definedName>
    <definedName name="salan200_20" localSheetId="11">#REF!</definedName>
    <definedName name="salan200_20" localSheetId="3">#REF!</definedName>
    <definedName name="salan200_20">#REF!</definedName>
    <definedName name="salan200_28" localSheetId="11">#REF!</definedName>
    <definedName name="salan200_28" localSheetId="3">#REF!</definedName>
    <definedName name="salan200_28">#REF!</definedName>
    <definedName name="salan400" localSheetId="11">#REF!</definedName>
    <definedName name="salan400" localSheetId="3">#REF!</definedName>
    <definedName name="salan400">#REF!</definedName>
    <definedName name="salan400_20" localSheetId="11">#REF!</definedName>
    <definedName name="salan400_20" localSheetId="3">#REF!</definedName>
    <definedName name="salan400_20">#REF!</definedName>
    <definedName name="salan400_28" localSheetId="11">#REF!</definedName>
    <definedName name="salan400_28" localSheetId="3">#REF!</definedName>
    <definedName name="salan400_28">#REF!</definedName>
    <definedName name="San_truoc" localSheetId="11">#REF!</definedName>
    <definedName name="San_truoc" localSheetId="3">#REF!</definedName>
    <definedName name="San_truoc">#REF!</definedName>
    <definedName name="san108_20" localSheetId="11">#REF!</definedName>
    <definedName name="san108_20" localSheetId="3">#REF!</definedName>
    <definedName name="san108_20">#REF!</definedName>
    <definedName name="san108_28" localSheetId="11">#REF!</definedName>
    <definedName name="san108_28" localSheetId="3">#REF!</definedName>
    <definedName name="san108_28">#REF!</definedName>
    <definedName name="san110cv" localSheetId="11">#REF!</definedName>
    <definedName name="san110cv" localSheetId="3">#REF!</definedName>
    <definedName name="san110cv">#REF!</definedName>
    <definedName name="san110cv_20" localSheetId="11">#REF!</definedName>
    <definedName name="san110cv_20" localSheetId="3">#REF!</definedName>
    <definedName name="san110cv_20">#REF!</definedName>
    <definedName name="sand" localSheetId="11">#REF!</definedName>
    <definedName name="sand" localSheetId="3">#REF!</definedName>
    <definedName name="sand">#REF!</definedName>
    <definedName name="sand_20" localSheetId="11">#REF!</definedName>
    <definedName name="sand_20" localSheetId="3">#REF!</definedName>
    <definedName name="sand_20">#REF!</definedName>
    <definedName name="sand_28" localSheetId="11">#REF!</definedName>
    <definedName name="sand_28" localSheetId="3">#REF!</definedName>
    <definedName name="sand_28">#REF!</definedName>
    <definedName name="sangbentonite" localSheetId="11">#REF!</definedName>
    <definedName name="sangbentonite" localSheetId="3">#REF!</definedName>
    <definedName name="sangbentonite">#REF!</definedName>
    <definedName name="sangbentonite_20" localSheetId="11">#REF!</definedName>
    <definedName name="sangbentonite_20" localSheetId="3">#REF!</definedName>
    <definedName name="sangbentonite_20">#REF!</definedName>
    <definedName name="sangbentonite_28" localSheetId="11">#REF!</definedName>
    <definedName name="sangbentonite_28" localSheetId="3">#REF!</definedName>
    <definedName name="sangbentonite_28">#REF!</definedName>
    <definedName name="sat">NA()</definedName>
    <definedName name="sat_26" localSheetId="11">#REF!</definedName>
    <definedName name="sat_26" localSheetId="3">#REF!</definedName>
    <definedName name="sat_26">#REF!</definedName>
    <definedName name="sat_28" localSheetId="11">#REF!</definedName>
    <definedName name="sat_28" localSheetId="3">#REF!</definedName>
    <definedName name="sat_28">#REF!</definedName>
    <definedName name="sat10_26" localSheetId="11">#REF!</definedName>
    <definedName name="sat10_26" localSheetId="3">#REF!</definedName>
    <definedName name="sat10_26">#REF!</definedName>
    <definedName name="sat10_28" localSheetId="11">#REF!</definedName>
    <definedName name="sat10_28" localSheetId="3">#REF!</definedName>
    <definedName name="sat10_28">#REF!</definedName>
    <definedName name="sat12_28" localSheetId="11">#REF!</definedName>
    <definedName name="sat12_28" localSheetId="3">#REF!</definedName>
    <definedName name="sat12_28">#REF!</definedName>
    <definedName name="sat14_26" localSheetId="11">#REF!</definedName>
    <definedName name="sat14_26" localSheetId="3">#REF!</definedName>
    <definedName name="sat14_26">#REF!</definedName>
    <definedName name="sat14_28" localSheetId="11">#REF!</definedName>
    <definedName name="sat14_28" localSheetId="3">#REF!</definedName>
    <definedName name="sat14_28">#REF!</definedName>
    <definedName name="sat16_28" localSheetId="11">#REF!</definedName>
    <definedName name="sat16_28" localSheetId="3">#REF!</definedName>
    <definedName name="sat16_28">#REF!</definedName>
    <definedName name="sat20_28" localSheetId="11">#REF!</definedName>
    <definedName name="sat20_28" localSheetId="3">#REF!</definedName>
    <definedName name="sat20_28">#REF!</definedName>
    <definedName name="Sat27_20" localSheetId="11">#REF!</definedName>
    <definedName name="Sat27_20" localSheetId="3">#REF!</definedName>
    <definedName name="Sat27_20">#REF!</definedName>
    <definedName name="Sat27_28" localSheetId="11">#REF!</definedName>
    <definedName name="Sat27_28" localSheetId="3">#REF!</definedName>
    <definedName name="Sat27_28">#REF!</definedName>
    <definedName name="sat6_26" localSheetId="11">#REF!</definedName>
    <definedName name="sat6_26" localSheetId="3">#REF!</definedName>
    <definedName name="sat6_26">#REF!</definedName>
    <definedName name="Sat6_28" localSheetId="11">#REF!</definedName>
    <definedName name="Sat6_28" localSheetId="3">#REF!</definedName>
    <definedName name="Sat6_28">#REF!</definedName>
    <definedName name="sat8_26" localSheetId="11">#REF!</definedName>
    <definedName name="sat8_26" localSheetId="3">#REF!</definedName>
    <definedName name="sat8_26">#REF!</definedName>
    <definedName name="sat8_28" localSheetId="11">#REF!</definedName>
    <definedName name="sat8_28" localSheetId="3">#REF!</definedName>
    <definedName name="sat8_28">#REF!</definedName>
    <definedName name="Satdet" localSheetId="11">#REF!</definedName>
    <definedName name="Satdet" localSheetId="3">#REF!</definedName>
    <definedName name="Satdet">#REF!</definedName>
    <definedName name="Satdet_20" localSheetId="11">#REF!</definedName>
    <definedName name="Satdet_20" localSheetId="3">#REF!</definedName>
    <definedName name="Satdet_20">#REF!</definedName>
    <definedName name="Satgoc" localSheetId="11">#REF!</definedName>
    <definedName name="Satgoc" localSheetId="3">#REF!</definedName>
    <definedName name="Satgoc">#REF!</definedName>
    <definedName name="Satgoc_20" localSheetId="11">#REF!</definedName>
    <definedName name="Satgoc_20" localSheetId="3">#REF!</definedName>
    <definedName name="Satgoc_20">#REF!</definedName>
    <definedName name="satt" localSheetId="11">#REF!</definedName>
    <definedName name="satt" localSheetId="3">#REF!</definedName>
    <definedName name="satt">#REF!</definedName>
    <definedName name="satt_28" localSheetId="11">#REF!</definedName>
    <definedName name="satt_28" localSheetId="3">#REF!</definedName>
    <definedName name="satt_28">#REF!</definedName>
    <definedName name="satu">NA()</definedName>
    <definedName name="satu_26" localSheetId="11">#REF!</definedName>
    <definedName name="satu_26" localSheetId="3">#REF!</definedName>
    <definedName name="satu_26">#REF!</definedName>
    <definedName name="satu_28" localSheetId="11">#REF!</definedName>
    <definedName name="satu_28" localSheetId="3">#REF!</definedName>
    <definedName name="satu_28">#REF!</definedName>
    <definedName name="sau" localSheetId="11">#REF!</definedName>
    <definedName name="sau" localSheetId="3">#REF!</definedName>
    <definedName name="sau">#REF!</definedName>
    <definedName name="SB" localSheetId="11">#REF!</definedName>
    <definedName name="SB" localSheetId="3">#REF!</definedName>
    <definedName name="SB">#REF!</definedName>
    <definedName name="sb_8" localSheetId="11">#REF!</definedName>
    <definedName name="sb_8" localSheetId="3">#REF!</definedName>
    <definedName name="sb_8">#REF!</definedName>
    <definedName name="sb_8_20" localSheetId="11">#REF!</definedName>
    <definedName name="sb_8_20" localSheetId="3">#REF!</definedName>
    <definedName name="sb_8_20">#REF!</definedName>
    <definedName name="sb_8_28" localSheetId="11">#REF!</definedName>
    <definedName name="sb_8_28" localSheetId="3">#REF!</definedName>
    <definedName name="sb_8_28">#REF!</definedName>
    <definedName name="sb_8g" localSheetId="11">#REF!</definedName>
    <definedName name="sb_8g" localSheetId="3">#REF!</definedName>
    <definedName name="sb_8g">#REF!</definedName>
    <definedName name="sb_8g_20" localSheetId="11">#REF!</definedName>
    <definedName name="sb_8g_20" localSheetId="3">#REF!</definedName>
    <definedName name="sb_8g_20">#REF!</definedName>
    <definedName name="sb_8g_28" localSheetId="11">#REF!</definedName>
    <definedName name="sb_8g_28" localSheetId="3">#REF!</definedName>
    <definedName name="sb_8g_28">#REF!</definedName>
    <definedName name="sb_9" localSheetId="11">#REF!</definedName>
    <definedName name="sb_9" localSheetId="3">#REF!</definedName>
    <definedName name="sb_9">#REF!</definedName>
    <definedName name="sb_9_20" localSheetId="11">#REF!</definedName>
    <definedName name="sb_9_20" localSheetId="3">#REF!</definedName>
    <definedName name="sb_9_20">#REF!</definedName>
    <definedName name="sb_9_28" localSheetId="11">#REF!</definedName>
    <definedName name="sb_9_28" localSheetId="3">#REF!</definedName>
    <definedName name="sb_9_28">#REF!</definedName>
    <definedName name="sb_9g" localSheetId="11">#REF!</definedName>
    <definedName name="sb_9g" localSheetId="3">#REF!</definedName>
    <definedName name="sb_9g">#REF!</definedName>
    <definedName name="sb_9g_20" localSheetId="11">#REF!</definedName>
    <definedName name="sb_9g_20" localSheetId="3">#REF!</definedName>
    <definedName name="sb_9g_20">#REF!</definedName>
    <definedName name="sb_9g_28" localSheetId="11">#REF!</definedName>
    <definedName name="sb_9g_28" localSheetId="3">#REF!</definedName>
    <definedName name="sb_9g_28">#REF!</definedName>
    <definedName name="SBBK" localSheetId="11">#REF!</definedName>
    <definedName name="SBBK" localSheetId="3">#REF!</definedName>
    <definedName name="SBBK">#REF!</definedName>
    <definedName name="SBBK_20" localSheetId="11">#REF!</definedName>
    <definedName name="SBBK_20" localSheetId="3">#REF!</definedName>
    <definedName name="SBBK_20">#REF!</definedName>
    <definedName name="SBBK_28" localSheetId="11">#REF!</definedName>
    <definedName name="SBBK_28" localSheetId="3">#REF!</definedName>
    <definedName name="SBBK_28">#REF!</definedName>
    <definedName name="sbc" localSheetId="11">#REF!</definedName>
    <definedName name="sbc" localSheetId="3">#REF!</definedName>
    <definedName name="sbc">#REF!</definedName>
    <definedName name="sbc_20" localSheetId="11">#REF!</definedName>
    <definedName name="sbc_20" localSheetId="3">#REF!</definedName>
    <definedName name="sbc_20">#REF!</definedName>
    <definedName name="sbd" localSheetId="11">#REF!</definedName>
    <definedName name="sbd" localSheetId="3">#REF!</definedName>
    <definedName name="sbd">#REF!</definedName>
    <definedName name="sbd_28" localSheetId="11">#REF!</definedName>
    <definedName name="sbd_28" localSheetId="3">#REF!</definedName>
    <definedName name="sbd_28">#REF!</definedName>
    <definedName name="sbet" localSheetId="11">#REF!</definedName>
    <definedName name="sbet" localSheetId="3">#REF!</definedName>
    <definedName name="sbet">#REF!</definedName>
    <definedName name="sbet_28" localSheetId="11">#REF!</definedName>
    <definedName name="sbet_28" localSheetId="3">#REF!</definedName>
    <definedName name="sbet_28">#REF!</definedName>
    <definedName name="sbg" localSheetId="11">#REF!</definedName>
    <definedName name="sbg" localSheetId="3">#REF!</definedName>
    <definedName name="sbg">#REF!</definedName>
    <definedName name="sbg_20" localSheetId="11">#REF!</definedName>
    <definedName name="sbg_20" localSheetId="3">#REF!</definedName>
    <definedName name="sbg_20">#REF!</definedName>
    <definedName name="SBN" localSheetId="11">#REF!</definedName>
    <definedName name="SBN" localSheetId="3">#REF!</definedName>
    <definedName name="SBN">#REF!</definedName>
    <definedName name="sbsd" localSheetId="11">#REF!</definedName>
    <definedName name="sbsd" localSheetId="3">#REF!</definedName>
    <definedName name="sbsd">#REF!</definedName>
    <definedName name="sbsd_28" localSheetId="11">#REF!</definedName>
    <definedName name="sbsd_28" localSheetId="3">#REF!</definedName>
    <definedName name="sbsd_28">#REF!</definedName>
    <definedName name="sc" localSheetId="11">#REF!</definedName>
    <definedName name="sc" localSheetId="3">#REF!</definedName>
    <definedName name="sc">#REF!</definedName>
    <definedName name="sc1_26" localSheetId="11">#REF!</definedName>
    <definedName name="sc1_26" localSheetId="3">#REF!</definedName>
    <definedName name="sc1_26">#REF!</definedName>
    <definedName name="sc1_28" localSheetId="11">#REF!</definedName>
    <definedName name="sc1_28" localSheetId="3">#REF!</definedName>
    <definedName name="sc1_28">#REF!</definedName>
    <definedName name="sc1_3">"$#REF!.$H$6"</definedName>
    <definedName name="SC2_26" localSheetId="11">#REF!</definedName>
    <definedName name="SC2_26" localSheetId="3">#REF!</definedName>
    <definedName name="SC2_26">#REF!</definedName>
    <definedName name="SC2_28" localSheetId="11">#REF!</definedName>
    <definedName name="SC2_28" localSheetId="3">#REF!</definedName>
    <definedName name="SC2_28">#REF!</definedName>
    <definedName name="SC2_3">"$#REF!.$H$9"</definedName>
    <definedName name="sc3_26" localSheetId="11">#REF!</definedName>
    <definedName name="sc3_26" localSheetId="3">#REF!</definedName>
    <definedName name="sc3_26">#REF!</definedName>
    <definedName name="sc3_28" localSheetId="11">#REF!</definedName>
    <definedName name="sc3_28" localSheetId="3">#REF!</definedName>
    <definedName name="sc3_28">#REF!</definedName>
    <definedName name="sc3_3">"$#REF!.$H$56"</definedName>
    <definedName name="scan" localSheetId="11">#REF!</definedName>
    <definedName name="scan" localSheetId="3">#REF!</definedName>
    <definedName name="scan">#REF!</definedName>
    <definedName name="scan_28" localSheetId="11">#REF!</definedName>
    <definedName name="scan_28" localSheetId="3">#REF!</definedName>
    <definedName name="scan_28">#REF!</definedName>
    <definedName name="scao98" localSheetId="11">#REF!</definedName>
    <definedName name="scao98" localSheetId="3">#REF!</definedName>
    <definedName name="scao98">#REF!</definedName>
    <definedName name="scao98_20" localSheetId="11">#REF!</definedName>
    <definedName name="scao98_20" localSheetId="3">#REF!</definedName>
    <definedName name="scao98_20">#REF!</definedName>
    <definedName name="scao98_28" localSheetId="11">#REF!</definedName>
    <definedName name="scao98_28" localSheetId="3">#REF!</definedName>
    <definedName name="scao98_28">#REF!</definedName>
    <definedName name="SCCR" localSheetId="11">#REF!</definedName>
    <definedName name="SCCR" localSheetId="3">#REF!</definedName>
    <definedName name="SCCR">#REF!</definedName>
    <definedName name="SCCR_20" localSheetId="11">#REF!</definedName>
    <definedName name="SCCR_20" localSheetId="3">#REF!</definedName>
    <definedName name="SCCR_20">#REF!</definedName>
    <definedName name="SCCR_28" localSheetId="11">#REF!</definedName>
    <definedName name="SCCR_28" localSheetId="3">#REF!</definedName>
    <definedName name="SCCR_28">#REF!</definedName>
    <definedName name="SCDT" localSheetId="11">#REF!</definedName>
    <definedName name="SCDT" localSheetId="3">#REF!</definedName>
    <definedName name="SCDT">#REF!</definedName>
    <definedName name="SCDT_20" localSheetId="11">#REF!</definedName>
    <definedName name="SCDT_20" localSheetId="3">#REF!</definedName>
    <definedName name="SCDT_20">#REF!</definedName>
    <definedName name="SCDT_28" localSheetId="11">#REF!</definedName>
    <definedName name="SCDT_28" localSheetId="3">#REF!</definedName>
    <definedName name="SCDT_28">#REF!</definedName>
    <definedName name="SCH">"$#REF!.$B$3:$D$1010"</definedName>
    <definedName name="SCH_26" localSheetId="11">#REF!</definedName>
    <definedName name="SCH_26" localSheetId="3">#REF!</definedName>
    <definedName name="SCH_26">#REF!</definedName>
    <definedName name="SCH_28" localSheetId="11">#REF!</definedName>
    <definedName name="SCH_28" localSheetId="3">#REF!</definedName>
    <definedName name="SCH_28">#REF!</definedName>
    <definedName name="SCH_3">"$#REF!.$B$3:$D$1010"</definedName>
    <definedName name="scm" localSheetId="11">#REF!</definedName>
    <definedName name="scm" localSheetId="3">#REF!</definedName>
    <definedName name="scm">#REF!</definedName>
    <definedName name="scm_28" localSheetId="11">#REF!</definedName>
    <definedName name="scm_28" localSheetId="3">#REF!</definedName>
    <definedName name="scm_28">#REF!</definedName>
    <definedName name="scr" localSheetId="11">#REF!</definedName>
    <definedName name="scr" localSheetId="3">#REF!</definedName>
    <definedName name="scr">#REF!</definedName>
    <definedName name="SCT_BKTC" localSheetId="11">#REF!</definedName>
    <definedName name="SCT_BKTC" localSheetId="3">#REF!</definedName>
    <definedName name="SCT_BKTC">#REF!</definedName>
    <definedName name="SCT_BKTC_20" localSheetId="11">#REF!</definedName>
    <definedName name="SCT_BKTC_20" localSheetId="3">#REF!</definedName>
    <definedName name="SCT_BKTC_20">#REF!</definedName>
    <definedName name="SCT_BKTC_28" localSheetId="11">#REF!</definedName>
    <definedName name="SCT_BKTC_28" localSheetId="3">#REF!</definedName>
    <definedName name="SCT_BKTC_28">#REF!</definedName>
    <definedName name="sd" localSheetId="11">#REF!</definedName>
    <definedName name="sd" localSheetId="3">#REF!</definedName>
    <definedName name="sd">#REF!</definedName>
    <definedName name="sd_20" localSheetId="11">#REF!</definedName>
    <definedName name="sd_20" localSheetId="3">#REF!</definedName>
    <definedName name="sd_20">#REF!</definedName>
    <definedName name="sd_28" localSheetId="11">#REF!</definedName>
    <definedName name="sd_28" localSheetId="3">#REF!</definedName>
    <definedName name="sd_28">#REF!</definedName>
    <definedName name="sd1p" localSheetId="11">#REF!</definedName>
    <definedName name="sd1p" localSheetId="3">#REF!</definedName>
    <definedName name="sd1p">#REF!</definedName>
    <definedName name="sd1p_20" localSheetId="11">#REF!</definedName>
    <definedName name="sd1p_20" localSheetId="3">#REF!</definedName>
    <definedName name="sd1p_20">#REF!</definedName>
    <definedName name="sd1p_28" localSheetId="11">#REF!</definedName>
    <definedName name="sd1p_28" localSheetId="3">#REF!</definedName>
    <definedName name="sd1p_28">#REF!</definedName>
    <definedName name="sd3p">NA()</definedName>
    <definedName name="sd3p_26" localSheetId="11">#REF!</definedName>
    <definedName name="sd3p_26" localSheetId="3">#REF!</definedName>
    <definedName name="sd3p_26">#REF!</definedName>
    <definedName name="sd3p_28" localSheetId="11">#REF!</definedName>
    <definedName name="sd3p_28" localSheetId="3">#REF!</definedName>
    <definedName name="sd3p_28">#REF!</definedName>
    <definedName name="sd3p_3">NA()</definedName>
    <definedName name="sda" localSheetId="11">#REF!</definedName>
    <definedName name="sda" localSheetId="3">#REF!</definedName>
    <definedName name="sda">#REF!</definedName>
    <definedName name="sda_20" localSheetId="11">#REF!</definedName>
    <definedName name="sda_20" localSheetId="3">#REF!</definedName>
    <definedName name="sda_20">#REF!</definedName>
    <definedName name="sda_28" localSheetId="11">#REF!</definedName>
    <definedName name="sda_28" localSheetId="3">#REF!</definedName>
    <definedName name="sda_28">#REF!</definedName>
    <definedName name="sdad" localSheetId="11">#REF!</definedName>
    <definedName name="sdad" localSheetId="3">#REF!</definedName>
    <definedName name="sdad">#REF!</definedName>
    <definedName name="sdd" localSheetId="11">#REF!</definedName>
    <definedName name="sdd" localSheetId="3">#REF!</definedName>
    <definedName name="sdd">#REF!</definedName>
    <definedName name="SDDL" localSheetId="11">#REF!</definedName>
    <definedName name="SDDL" localSheetId="3">#REF!</definedName>
    <definedName name="SDDL">#REF!</definedName>
    <definedName name="sdf" localSheetId="11">#REF!</definedName>
    <definedName name="sdf" localSheetId="3">#REF!</definedName>
    <definedName name="sdf">#REF!</definedName>
    <definedName name="sdfs" localSheetId="11">#REF!</definedName>
    <definedName name="sdfs" localSheetId="3">#REF!</definedName>
    <definedName name="sdfs">#REF!</definedName>
    <definedName name="sdfs_28" localSheetId="11">#REF!</definedName>
    <definedName name="sdfs_28" localSheetId="3">#REF!</definedName>
    <definedName name="sdfs_28">#REF!</definedName>
    <definedName name="Sdh" localSheetId="11">#REF!</definedName>
    <definedName name="Sdh" localSheetId="3">#REF!</definedName>
    <definedName name="Sdh">#REF!</definedName>
    <definedName name="SDMONG">"$#REF!.$AB$8:$AG$28"</definedName>
    <definedName name="SDMONG_26" localSheetId="11">#REF!</definedName>
    <definedName name="SDMONG_26" localSheetId="3">#REF!</definedName>
    <definedName name="SDMONG_26">#REF!</definedName>
    <definedName name="SDMONG_28" localSheetId="11">#REF!</definedName>
    <definedName name="SDMONG_28" localSheetId="3">#REF!</definedName>
    <definedName name="SDMONG_28">#REF!</definedName>
    <definedName name="SDMONG_3">"$#REF!.$AB$8:$AG$28"</definedName>
    <definedName name="sdo" localSheetId="11">#REF!</definedName>
    <definedName name="sdo" localSheetId="3">#REF!</definedName>
    <definedName name="sdo">#REF!</definedName>
    <definedName name="sdx" localSheetId="11">#REF!</definedName>
    <definedName name="sdx" localSheetId="3">#REF!</definedName>
    <definedName name="sdx">#REF!</definedName>
    <definedName name="se" localSheetId="11">#REF!</definedName>
    <definedName name="se" localSheetId="3">#REF!</definedName>
    <definedName name="se">#REF!</definedName>
    <definedName name="Sè" localSheetId="11">#REF!</definedName>
    <definedName name="Sè" localSheetId="3">#REF!</definedName>
    <definedName name="Sè">#REF!</definedName>
    <definedName name="Sè_CT" localSheetId="11">#REF!</definedName>
    <definedName name="Sè_CT" localSheetId="3">#REF!</definedName>
    <definedName name="Sè_CT">#REF!</definedName>
    <definedName name="sè_tiÒn" localSheetId="11">#REF!</definedName>
    <definedName name="sè_tiÒn" localSheetId="3">#REF!</definedName>
    <definedName name="sè_tiÒn">#REF!</definedName>
    <definedName name="Season" localSheetId="11">#REF!</definedName>
    <definedName name="Season" localSheetId="3">#REF!</definedName>
    <definedName name="Season">#REF!</definedName>
    <definedName name="Season_28" localSheetId="11">#REF!</definedName>
    <definedName name="Season_28" localSheetId="3">#REF!</definedName>
    <definedName name="Season_28">#REF!</definedName>
    <definedName name="SEDI" localSheetId="11">#REF!</definedName>
    <definedName name="SEDI" localSheetId="3">#REF!</definedName>
    <definedName name="SEDI">#REF!</definedName>
    <definedName name="SEDI_20" localSheetId="11">#REF!</definedName>
    <definedName name="SEDI_20" localSheetId="3">#REF!</definedName>
    <definedName name="SEDI_20">#REF!</definedName>
    <definedName name="SEDI_28" localSheetId="11">#REF!</definedName>
    <definedName name="SEDI_28" localSheetId="3">#REF!</definedName>
    <definedName name="SEDI_28">#REF!</definedName>
    <definedName name="Seg" localSheetId="11">#REF!</definedName>
    <definedName name="Seg" localSheetId="3">#REF!</definedName>
    <definedName name="Seg">#REF!</definedName>
    <definedName name="Seg_20" localSheetId="11">#REF!</definedName>
    <definedName name="Seg_20" localSheetId="3">#REF!</definedName>
    <definedName name="Seg_20">#REF!</definedName>
    <definedName name="Seg_28" localSheetId="11">#REF!</definedName>
    <definedName name="Seg_28" localSheetId="3">#REF!</definedName>
    <definedName name="Seg_28">#REF!</definedName>
    <definedName name="sencount" hidden="1">1</definedName>
    <definedName name="SETVAR" localSheetId="11">#REF!</definedName>
    <definedName name="SETVAR" localSheetId="3">#REF!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#REF!</definedName>
    <definedName name="SFX_28" localSheetId="11">#REF!</definedName>
    <definedName name="SFX_28" localSheetId="3">#REF!</definedName>
    <definedName name="SFX_28">#REF!</definedName>
    <definedName name="SFY" localSheetId="11">#REF!</definedName>
    <definedName name="SFY" localSheetId="3">#REF!</definedName>
    <definedName name="SFY">#REF!</definedName>
    <definedName name="SFY_20" localSheetId="11">#REF!</definedName>
    <definedName name="SFY_20" localSheetId="3">#REF!</definedName>
    <definedName name="SFY_20">#REF!</definedName>
    <definedName name="SFY_28" localSheetId="11">#REF!</definedName>
    <definedName name="SFY_28" localSheetId="3">#REF!</definedName>
    <definedName name="SFY_28">#REF!</definedName>
    <definedName name="sg" localSheetId="11">#REF!</definedName>
    <definedName name="sg" localSheetId="3">#REF!</definedName>
    <definedName name="sg">#REF!</definedName>
    <definedName name="sg1." localSheetId="11">#REF!</definedName>
    <definedName name="sg1." localSheetId="3">#REF!</definedName>
    <definedName name="sg1.">#REF!</definedName>
    <definedName name="sg2." localSheetId="11">#REF!</definedName>
    <definedName name="sg2." localSheetId="3">#REF!</definedName>
    <definedName name="sg2.">#REF!</definedName>
    <definedName name="sgnc">NA()</definedName>
    <definedName name="sgnc_26" localSheetId="11">#REF!</definedName>
    <definedName name="sgnc_26" localSheetId="3">#REF!</definedName>
    <definedName name="sgnc_26">#REF!</definedName>
    <definedName name="sgnc_28" localSheetId="11">#REF!</definedName>
    <definedName name="sgnc_28" localSheetId="3">#REF!</definedName>
    <definedName name="sgnc_28">#REF!</definedName>
    <definedName name="sgnc_3">NA()</definedName>
    <definedName name="sgvl">NA()</definedName>
    <definedName name="sgvl_26" localSheetId="11">#REF!</definedName>
    <definedName name="sgvl_26" localSheetId="3">#REF!</definedName>
    <definedName name="sgvl_26">#REF!</definedName>
    <definedName name="sgvl_28" localSheetId="11">#REF!</definedName>
    <definedName name="sgvl_28" localSheetId="3">#REF!</definedName>
    <definedName name="sgvl_28">#REF!</definedName>
    <definedName name="sgvl_3">NA()</definedName>
    <definedName name="sharp" localSheetId="11">#REF!</definedName>
    <definedName name="sharp" localSheetId="3">#REF!</definedName>
    <definedName name="sharp">#REF!</definedName>
    <definedName name="sharp_20" localSheetId="11">#REF!</definedName>
    <definedName name="sharp_20" localSheetId="3">#REF!</definedName>
    <definedName name="sharp_20">#REF!</definedName>
    <definedName name="sharp_28" localSheetId="11">#REF!</definedName>
    <definedName name="sharp_28" localSheetId="3">#REF!</definedName>
    <definedName name="sharp_28">#REF!</definedName>
    <definedName name="shd" localSheetId="11">#REF!</definedName>
    <definedName name="shd" localSheetId="3">#REF!</definedName>
    <definedName name="shd">#REF!</definedName>
    <definedName name="Sheet1">"$#REF!.$A$3:$I$62"</definedName>
    <definedName name="Sheet1_26" localSheetId="11">#REF!</definedName>
    <definedName name="Sheet1_26" localSheetId="3">#REF!</definedName>
    <definedName name="Sheet1_26">#REF!</definedName>
    <definedName name="Sheet1_28" localSheetId="11">#REF!</definedName>
    <definedName name="Sheet1_28" localSheetId="3">#REF!</definedName>
    <definedName name="Sheet1_28">#REF!</definedName>
    <definedName name="Sheet1_3">"$#REF!.$A$3:$I$62"</definedName>
    <definedName name="sho" localSheetId="11">#REF!</definedName>
    <definedName name="sho" localSheetId="3">#REF!</definedName>
    <definedName name="sho">#REF!</definedName>
    <definedName name="sho_28" localSheetId="11">#REF!</definedName>
    <definedName name="sho_28" localSheetId="3">#REF!</definedName>
    <definedName name="sho_28">#REF!</definedName>
    <definedName name="Shoes" localSheetId="11">#REF!</definedName>
    <definedName name="Shoes" localSheetId="3">#REF!</definedName>
    <definedName name="Shoes">#REF!</definedName>
    <definedName name="Shoes_20" localSheetId="11">#REF!</definedName>
    <definedName name="Shoes_20" localSheetId="3">#REF!</definedName>
    <definedName name="Shoes_20">#REF!</definedName>
    <definedName name="Shoes_28" localSheetId="11">#REF!</definedName>
    <definedName name="Shoes_28" localSheetId="3">#REF!</definedName>
    <definedName name="Shoes_28">#REF!</definedName>
    <definedName name="sht">NA()</definedName>
    <definedName name="sht_26" localSheetId="11">#REF!</definedName>
    <definedName name="sht_26" localSheetId="3">#REF!</definedName>
    <definedName name="sht_26">#REF!</definedName>
    <definedName name="sht_28" localSheetId="11">#REF!</definedName>
    <definedName name="sht_28" localSheetId="3">#REF!</definedName>
    <definedName name="sht_28">#REF!</definedName>
    <definedName name="sht1p" localSheetId="11">#REF!</definedName>
    <definedName name="sht1p" localSheetId="3">#REF!</definedName>
    <definedName name="sht1p">#REF!</definedName>
    <definedName name="sht1p_20" localSheetId="11">#REF!</definedName>
    <definedName name="sht1p_20" localSheetId="3">#REF!</definedName>
    <definedName name="sht1p_20">#REF!</definedName>
    <definedName name="sht1p_28" localSheetId="11">#REF!</definedName>
    <definedName name="sht1p_28" localSheetId="3">#REF!</definedName>
    <definedName name="sht1p_28">#REF!</definedName>
    <definedName name="sht3p">NA()</definedName>
    <definedName name="sht3p_26" localSheetId="11">#REF!</definedName>
    <definedName name="sht3p_26" localSheetId="3">#REF!</definedName>
    <definedName name="sht3p_26">#REF!</definedName>
    <definedName name="sht3p_28" localSheetId="11">#REF!</definedName>
    <definedName name="sht3p_28" localSheetId="3">#REF!</definedName>
    <definedName name="sht3p_28">#REF!</definedName>
    <definedName name="sht3p_3">NA()</definedName>
    <definedName name="sieucao" localSheetId="11">#REF!</definedName>
    <definedName name="sieucao" localSheetId="3">#REF!</definedName>
    <definedName name="sieucao">#REF!</definedName>
    <definedName name="sieucao_20" localSheetId="11">#REF!</definedName>
    <definedName name="sieucao_20" localSheetId="3">#REF!</definedName>
    <definedName name="sieucao_20">#REF!</definedName>
    <definedName name="sieucao_28" localSheetId="11">#REF!</definedName>
    <definedName name="sieucao_28" localSheetId="3">#REF!</definedName>
    <definedName name="sieucao_28">#REF!</definedName>
    <definedName name="SIGN" localSheetId="11">#REF!</definedName>
    <definedName name="SIGN" localSheetId="3">#REF!</definedName>
    <definedName name="SIGN">#REF!</definedName>
    <definedName name="SIGN_20" localSheetId="11">#REF!</definedName>
    <definedName name="SIGN_20" localSheetId="3">#REF!</definedName>
    <definedName name="SIGN_20">#REF!</definedName>
    <definedName name="SIGN_28" localSheetId="11">#REF!</definedName>
    <definedName name="SIGN_28" localSheetId="3">#REF!</definedName>
    <definedName name="SIGN_28">#REF!</definedName>
    <definedName name="sin" localSheetId="11">#REF!</definedName>
    <definedName name="sin" localSheetId="3">#REF!</definedName>
    <definedName name="sin">#REF!</definedName>
    <definedName name="singg" localSheetId="11">#REF!</definedName>
    <definedName name="singg" localSheetId="3">#REF!</definedName>
    <definedName name="singg">#REF!</definedName>
    <definedName name="SIZE">"$#REF!.$B$1:$B$65536"</definedName>
    <definedName name="SIZE_26" localSheetId="11">#REF!</definedName>
    <definedName name="SIZE_26" localSheetId="3">#REF!</definedName>
    <definedName name="SIZE_26">#REF!</definedName>
    <definedName name="SIZE_28" localSheetId="11">#REF!</definedName>
    <definedName name="SIZE_28" localSheetId="3">#REF!</definedName>
    <definedName name="SIZE_28">#REF!</definedName>
    <definedName name="SIZE_3">"$#REF!.$B$1:$B$65536"</definedName>
    <definedName name="sj" localSheetId="11">#REF!</definedName>
    <definedName name="sj" localSheetId="3">#REF!</definedName>
    <definedName name="sj">#REF!</definedName>
    <definedName name="sj_28" localSheetId="11">#REF!</definedName>
    <definedName name="sj_28" localSheetId="3">#REF!</definedName>
    <definedName name="sj_28">#REF!</definedName>
    <definedName name="skd" localSheetId="11">#REF!</definedName>
    <definedName name="skd" localSheetId="3">#REF!</definedName>
    <definedName name="skd">#REF!</definedName>
    <definedName name="skd_1" localSheetId="11">#REF!</definedName>
    <definedName name="skd_1" localSheetId="3">#REF!</definedName>
    <definedName name="skd_1">#REF!</definedName>
    <definedName name="skd_2" localSheetId="11">#REF!</definedName>
    <definedName name="skd_2" localSheetId="3">#REF!</definedName>
    <definedName name="skd_2">#REF!</definedName>
    <definedName name="skd_20" localSheetId="11">#REF!</definedName>
    <definedName name="skd_20" localSheetId="3">#REF!</definedName>
    <definedName name="skd_20">#REF!</definedName>
    <definedName name="skd_25" localSheetId="11">#REF!</definedName>
    <definedName name="skd_25" localSheetId="3">#REF!</definedName>
    <definedName name="skd_25">#REF!</definedName>
    <definedName name="skd_28" localSheetId="11">#REF!</definedName>
    <definedName name="skd_28" localSheetId="3">#REF!</definedName>
    <definedName name="skd_28">#REF!</definedName>
    <definedName name="skm" localSheetId="11">#REF!</definedName>
    <definedName name="skm" localSheetId="3">#REF!</definedName>
    <definedName name="skm">#REF!</definedName>
    <definedName name="skm_20" localSheetId="11">#REF!</definedName>
    <definedName name="skm_20" localSheetId="3">#REF!</definedName>
    <definedName name="skm_20">#REF!</definedName>
    <definedName name="skt" localSheetId="11">#REF!</definedName>
    <definedName name="skt" localSheetId="3">#REF!</definedName>
    <definedName name="skt">#REF!</definedName>
    <definedName name="skt_20" localSheetId="11">#REF!</definedName>
    <definedName name="skt_20" localSheetId="3">#REF!</definedName>
    <definedName name="skt_20">#REF!</definedName>
    <definedName name="SL" localSheetId="11">#REF!</definedName>
    <definedName name="SL" localSheetId="3">#REF!</definedName>
    <definedName name="SL">#REF!</definedName>
    <definedName name="SL.5" localSheetId="11">#REF!</definedName>
    <definedName name="SL.5" localSheetId="3">#REF!</definedName>
    <definedName name="SL.5">#REF!</definedName>
    <definedName name="SL_20" localSheetId="11">#REF!</definedName>
    <definedName name="SL_20" localSheetId="3">#REF!</definedName>
    <definedName name="SL_20">#REF!</definedName>
    <definedName name="SL_28" localSheetId="11">#REF!</definedName>
    <definedName name="SL_28" localSheetId="3">#REF!</definedName>
    <definedName name="SL_28">#REF!</definedName>
    <definedName name="SL_CRD">"$#REF!.$P$5:$P$619"</definedName>
    <definedName name="SL_CRD_26" localSheetId="11">#REF!</definedName>
    <definedName name="SL_CRD_26" localSheetId="3">#REF!</definedName>
    <definedName name="SL_CRD_26">#REF!</definedName>
    <definedName name="SL_CRD_28" localSheetId="11">#REF!</definedName>
    <definedName name="SL_CRD_28" localSheetId="3">#REF!</definedName>
    <definedName name="SL_CRD_28">#REF!</definedName>
    <definedName name="SL_CRD_3">"$#REF!.$P$5:$P$619"</definedName>
    <definedName name="SL_CRS">"$#REF!.$R$5:$R$619"</definedName>
    <definedName name="SL_CRS_26" localSheetId="11">#REF!</definedName>
    <definedName name="SL_CRS_26" localSheetId="3">#REF!</definedName>
    <definedName name="SL_CRS_26">#REF!</definedName>
    <definedName name="SL_CRS_28" localSheetId="11">#REF!</definedName>
    <definedName name="SL_CRS_28" localSheetId="3">#REF!</definedName>
    <definedName name="SL_CRS_28">#REF!</definedName>
    <definedName name="SL_CRS_3">"$#REF!.$R$5:$R$619"</definedName>
    <definedName name="SL_CS">"$#REF!.$N$5:$N$619"</definedName>
    <definedName name="SL_CS_26" localSheetId="11">#REF!</definedName>
    <definedName name="SL_CS_26" localSheetId="3">#REF!</definedName>
    <definedName name="SL_CS_26">#REF!</definedName>
    <definedName name="SL_CS_28" localSheetId="11">#REF!</definedName>
    <definedName name="SL_CS_28" localSheetId="3">#REF!</definedName>
    <definedName name="SL_CS_28">#REF!</definedName>
    <definedName name="SL_CS_3">"$#REF!.$N$5:$N$619"</definedName>
    <definedName name="SL_DD">"$#REF!.$L$5:$L$619"</definedName>
    <definedName name="SL_DD_26" localSheetId="11">#REF!</definedName>
    <definedName name="SL_DD_26" localSheetId="3">#REF!</definedName>
    <definedName name="SL_DD_26">#REF!</definedName>
    <definedName name="SL_DD_28" localSheetId="11">#REF!</definedName>
    <definedName name="SL_DD_28" localSheetId="3">#REF!</definedName>
    <definedName name="SL_DD_28">#REF!</definedName>
    <definedName name="SL_DD_3">"$#REF!.$L$5:$L$619"</definedName>
    <definedName name="sl2_20" localSheetId="11">#REF!</definedName>
    <definedName name="sl2_20" localSheetId="3">#REF!</definedName>
    <definedName name="sl2_20">#REF!</definedName>
    <definedName name="sl2_28" localSheetId="11">#REF!</definedName>
    <definedName name="sl2_28" localSheetId="3">#REF!</definedName>
    <definedName name="sl2_28">#REF!</definedName>
    <definedName name="slot" localSheetId="11">#REF!</definedName>
    <definedName name="slot" localSheetId="3">#REF!</definedName>
    <definedName name="slot">#REF!</definedName>
    <definedName name="SLT" localSheetId="11">#REF!</definedName>
    <definedName name="SLT" localSheetId="3">#REF!</definedName>
    <definedName name="SLT">#REF!</definedName>
    <definedName name="SLT_20" localSheetId="11">#REF!</definedName>
    <definedName name="SLT_20" localSheetId="3">#REF!</definedName>
    <definedName name="SLT_20">#REF!</definedName>
    <definedName name="SLT_28" localSheetId="11">#REF!</definedName>
    <definedName name="SLT_28" localSheetId="3">#REF!</definedName>
    <definedName name="SLT_28">#REF!</definedName>
    <definedName name="SM" localSheetId="11">#REF!</definedName>
    <definedName name="SM" localSheetId="3">#REF!</definedName>
    <definedName name="SM">#REF!</definedName>
    <definedName name="SM_20" localSheetId="11">#REF!</definedName>
    <definedName name="SM_20" localSheetId="3">#REF!</definedName>
    <definedName name="SM_20">#REF!</definedName>
    <definedName name="SM_28" localSheetId="11">#REF!</definedName>
    <definedName name="SM_28" localSheetId="3">#REF!</definedName>
    <definedName name="SM_28">#REF!</definedName>
    <definedName name="smax" localSheetId="11">#REF!</definedName>
    <definedName name="smax" localSheetId="3">#REF!</definedName>
    <definedName name="smax">#REF!</definedName>
    <definedName name="smax_20" localSheetId="11">#REF!</definedName>
    <definedName name="smax_20" localSheetId="3">#REF!</definedName>
    <definedName name="smax_20">#REF!</definedName>
    <definedName name="smax_28" localSheetId="11">#REF!</definedName>
    <definedName name="smax_28" localSheetId="3">#REF!</definedName>
    <definedName name="smax_28">#REF!</definedName>
    <definedName name="smax1" localSheetId="11">#REF!</definedName>
    <definedName name="smax1" localSheetId="3">#REF!</definedName>
    <definedName name="smax1">#REF!</definedName>
    <definedName name="smax1_20" localSheetId="11">#REF!</definedName>
    <definedName name="smax1_20" localSheetId="3">#REF!</definedName>
    <definedName name="smax1_20">#REF!</definedName>
    <definedName name="smax1_28" localSheetId="11">#REF!</definedName>
    <definedName name="smax1_28" localSheetId="3">#REF!</definedName>
    <definedName name="smax1_28">#REF!</definedName>
    <definedName name="SMBA" localSheetId="11">#REF!</definedName>
    <definedName name="SMBA" localSheetId="3">#REF!</definedName>
    <definedName name="SMBA">#REF!</definedName>
    <definedName name="smin" localSheetId="11">#REF!</definedName>
    <definedName name="smin" localSheetId="3">#REF!</definedName>
    <definedName name="smin">#REF!</definedName>
    <definedName name="smin_28" localSheetId="11">#REF!</definedName>
    <definedName name="smin_28" localSheetId="3">#REF!</definedName>
    <definedName name="smin_28">#REF!</definedName>
    <definedName name="SMK" localSheetId="11">#REF!</definedName>
    <definedName name="SMK" localSheetId="3">#REF!</definedName>
    <definedName name="SMK">#REF!</definedName>
    <definedName name="SMK_20" localSheetId="11">#REF!</definedName>
    <definedName name="SMK_20" localSheetId="3">#REF!</definedName>
    <definedName name="SMK_20">#REF!</definedName>
    <definedName name="SMK_28" localSheetId="11">#REF!</definedName>
    <definedName name="SMK_28" localSheetId="3">#REF!</definedName>
    <definedName name="SMK_28">#REF!</definedName>
    <definedName name="sn" localSheetId="11">#REF!</definedName>
    <definedName name="sn" localSheetId="3">#REF!</definedName>
    <definedName name="sn">#REF!</definedName>
    <definedName name="sn_20" localSheetId="11">#REF!</definedName>
    <definedName name="sn_20" localSheetId="3">#REF!</definedName>
    <definedName name="sn_20">#REF!</definedName>
    <definedName name="sn_28" localSheetId="11">#REF!</definedName>
    <definedName name="sn_28" localSheetId="3">#REF!</definedName>
    <definedName name="sn_28">#REF!</definedName>
    <definedName name="SN3_26" localSheetId="11">#REF!</definedName>
    <definedName name="SN3_26" localSheetId="3">#REF!</definedName>
    <definedName name="SN3_26">#REF!</definedName>
    <definedName name="SN3_28" localSheetId="11">#REF!</definedName>
    <definedName name="SN3_28" localSheetId="3">#REF!</definedName>
    <definedName name="SN3_28">#REF!</definedName>
    <definedName name="SN3_3">"$#REF!.$#REF!$#REF!"</definedName>
    <definedName name="Sng" localSheetId="11">#REF!</definedName>
    <definedName name="Sng" localSheetId="3">#REF!</definedName>
    <definedName name="Sng">#REF!</definedName>
    <definedName name="Sng_20" localSheetId="11">#REF!</definedName>
    <definedName name="Sng_20" localSheetId="3">#REF!</definedName>
    <definedName name="Sng_20">#REF!</definedName>
    <definedName name="so" localSheetId="11">#REF!</definedName>
    <definedName name="so" localSheetId="3">#REF!</definedName>
    <definedName name="so">#REF!</definedName>
    <definedName name="so_28" localSheetId="11">#REF!</definedName>
    <definedName name="so_28" localSheetId="3">#REF!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D.M10.2b_28</definedName>
    <definedName name="SOÁ_CTÖØ" localSheetId="11">#REF!</definedName>
    <definedName name="SOÁ_CTÖØ" localSheetId="0">#REF!</definedName>
    <definedName name="SOÁ_CTÖØ" localSheetId="3">#REF!</definedName>
    <definedName name="SOÁ_CTÖØ">#REF!</definedName>
    <definedName name="SOÁ_LÖÔÏNG" localSheetId="11">#REF!</definedName>
    <definedName name="SOÁ_LÖÔÏNG" localSheetId="0">#REF!</definedName>
    <definedName name="SOÁ_LÖÔÏNG" localSheetId="3">#REF!</definedName>
    <definedName name="SOÁ_LÖÔÏNG">#REF!</definedName>
    <definedName name="soc3p">"$#REF!.$T$10"</definedName>
    <definedName name="soc3p_26" localSheetId="11">#REF!</definedName>
    <definedName name="soc3p_26" localSheetId="3">#REF!</definedName>
    <definedName name="soc3p_26">#REF!</definedName>
    <definedName name="soc3p_28" localSheetId="11">#REF!</definedName>
    <definedName name="soc3p_28" localSheetId="3">#REF!</definedName>
    <definedName name="soc3p_28">#REF!</definedName>
    <definedName name="soc3p_3">"$#REF!.$T$10"</definedName>
    <definedName name="sodo" localSheetId="11">#REF!</definedName>
    <definedName name="sodo" localSheetId="3">#REF!</definedName>
    <definedName name="sodo">#REF!</definedName>
    <definedName name="sodo_28" localSheetId="11">#REF!</definedName>
    <definedName name="sodo_28" localSheetId="3">#REF!</definedName>
    <definedName name="sodo_28">#REF!</definedName>
    <definedName name="sohieuthua" localSheetId="11">#REF!</definedName>
    <definedName name="sohieuthua" localSheetId="3">#REF!</definedName>
    <definedName name="sohieuthua">#REF!</definedName>
    <definedName name="sohieuthua_20" localSheetId="11">#REF!</definedName>
    <definedName name="sohieuthua_20" localSheetId="3">#REF!</definedName>
    <definedName name="sohieuthua_20">#REF!</definedName>
    <definedName name="sohieuthua_28" localSheetId="11">#REF!</definedName>
    <definedName name="sohieuthua_28" localSheetId="3">#REF!</definedName>
    <definedName name="sohieuthua_28">#REF!</definedName>
    <definedName name="soho" localSheetId="11">#REF!</definedName>
    <definedName name="soho" localSheetId="3">#REF!</definedName>
    <definedName name="soho">#REF!</definedName>
    <definedName name="soho_28" localSheetId="11">#REF!</definedName>
    <definedName name="soho_28" localSheetId="3">#REF!</definedName>
    <definedName name="soho_28">#REF!</definedName>
    <definedName name="Soi">"$#REF!.$K$7"</definedName>
    <definedName name="Soi_26" localSheetId="11">#REF!</definedName>
    <definedName name="Soi_26" localSheetId="3">#REF!</definedName>
    <definedName name="Soi_26">#REF!</definedName>
    <definedName name="Soi_28" localSheetId="11">#REF!</definedName>
    <definedName name="Soi_28" localSheetId="3">#REF!</definedName>
    <definedName name="Soi_28">#REF!</definedName>
    <definedName name="Soi_3">"$#REF!.$K$7"</definedName>
    <definedName name="Soi_HamYen">NA()</definedName>
    <definedName name="Soi_HamYen_26" localSheetId="11">#REF!</definedName>
    <definedName name="Soi_HamYen_26" localSheetId="3">#REF!</definedName>
    <definedName name="Soi_HamYen_26">#REF!</definedName>
    <definedName name="Soi_HamYen_28" localSheetId="11">#REF!</definedName>
    <definedName name="Soi_HamYen_28" localSheetId="3">#REF!</definedName>
    <definedName name="Soi_HamYen_28">#REF!</definedName>
    <definedName name="Soi_HamYen_3">NA()</definedName>
    <definedName name="Soichon" localSheetId="11">#REF!</definedName>
    <definedName name="Soichon" localSheetId="3">#REF!</definedName>
    <definedName name="Soichon">#REF!</definedName>
    <definedName name="Soichon_20" localSheetId="11">#REF!</definedName>
    <definedName name="Soichon_20" localSheetId="3">#REF!</definedName>
    <definedName name="Soichon_20">#REF!</definedName>
    <definedName name="Soichon_28" localSheetId="11">#REF!</definedName>
    <definedName name="Soichon_28" localSheetId="3">#REF!</definedName>
    <definedName name="Soichon_28">#REF!</definedName>
    <definedName name="soichon12">"$#REF!.$K$7"</definedName>
    <definedName name="soichon12_26" localSheetId="11">#REF!</definedName>
    <definedName name="soichon12_26" localSheetId="3">#REF!</definedName>
    <definedName name="soichon12_26">#REF!</definedName>
    <definedName name="soichon12_28" localSheetId="11">#REF!</definedName>
    <definedName name="soichon12_28" localSheetId="3">#REF!</definedName>
    <definedName name="soichon12_28">#REF!</definedName>
    <definedName name="soichon12_3">"$#REF!.$K$7"</definedName>
    <definedName name="soichon1x2" localSheetId="11">#REF!</definedName>
    <definedName name="soichon1x2" localSheetId="3">#REF!</definedName>
    <definedName name="soichon1x2">#REF!</definedName>
    <definedName name="soichon1x2_20" localSheetId="11">#REF!</definedName>
    <definedName name="soichon1x2_20" localSheetId="3">#REF!</definedName>
    <definedName name="soichon1x2_20">#REF!</definedName>
    <definedName name="soichon1x2_28" localSheetId="11">#REF!</definedName>
    <definedName name="soichon1x2_28" localSheetId="3">#REF!</definedName>
    <definedName name="soichon1x2_28">#REF!</definedName>
    <definedName name="soichon24">"$#REF!.$K$8"</definedName>
    <definedName name="soichon24_26" localSheetId="11">#REF!</definedName>
    <definedName name="soichon24_26" localSheetId="3">#REF!</definedName>
    <definedName name="soichon24_26">#REF!</definedName>
    <definedName name="soichon24_28" localSheetId="11">#REF!</definedName>
    <definedName name="soichon24_28" localSheetId="3">#REF!</definedName>
    <definedName name="soichon24_28">#REF!</definedName>
    <definedName name="soichon24_3">"$#REF!.$K$8"</definedName>
    <definedName name="Soichon2x4" localSheetId="11">#REF!</definedName>
    <definedName name="Soichon2x4" localSheetId="3">#REF!</definedName>
    <definedName name="Soichon2x4">#REF!</definedName>
    <definedName name="Soichon2x4_20" localSheetId="11">#REF!</definedName>
    <definedName name="Soichon2x4_20" localSheetId="3">#REF!</definedName>
    <definedName name="Soichon2x4_20">#REF!</definedName>
    <definedName name="Soichon2x4_28" localSheetId="11">#REF!</definedName>
    <definedName name="Soichon2x4_28" localSheetId="3">#REF!</definedName>
    <definedName name="Soichon2x4_28">#REF!</definedName>
    <definedName name="soichon46">"$#REF!.$K$9"</definedName>
    <definedName name="soichon46_26" localSheetId="11">#REF!</definedName>
    <definedName name="soichon46_26" localSheetId="3">#REF!</definedName>
    <definedName name="soichon46_26">#REF!</definedName>
    <definedName name="soichon46_28" localSheetId="11">#REF!</definedName>
    <definedName name="soichon46_28" localSheetId="3">#REF!</definedName>
    <definedName name="soichon46_28">#REF!</definedName>
    <definedName name="soichon46_3">"$#REF!.$K$9"</definedName>
    <definedName name="soichon4x6" localSheetId="11">#REF!</definedName>
    <definedName name="soichon4x6" localSheetId="3">#REF!</definedName>
    <definedName name="soichon4x6">#REF!</definedName>
    <definedName name="soichon4x6_28" localSheetId="11">#REF!</definedName>
    <definedName name="soichon4x6_28" localSheetId="3">#REF!</definedName>
    <definedName name="soichon4x6_28">#REF!</definedName>
    <definedName name="soigai" localSheetId="11">#REF!</definedName>
    <definedName name="soigai" localSheetId="3">#REF!</definedName>
    <definedName name="soigai">#REF!</definedName>
    <definedName name="SoilType" localSheetId="11">#REF!</definedName>
    <definedName name="SoilType" localSheetId="3">#REF!</definedName>
    <definedName name="SoilType">#REF!</definedName>
    <definedName name="SoilType_20" localSheetId="11">#REF!</definedName>
    <definedName name="SoilType_20" localSheetId="3">#REF!</definedName>
    <definedName name="SoilType_20">#REF!</definedName>
    <definedName name="SoilType_28" localSheetId="11">#REF!</definedName>
    <definedName name="SoilType_28" localSheetId="3">#REF!</definedName>
    <definedName name="SoilType_28">#REF!</definedName>
    <definedName name="Solan" localSheetId="11">#REF!</definedName>
    <definedName name="Solan" localSheetId="3">#REF!</definedName>
    <definedName name="Solan">#REF!</definedName>
    <definedName name="solieu" localSheetId="11">#REF!</definedName>
    <definedName name="solieu" localSheetId="3">#REF!</definedName>
    <definedName name="solieu">#REF!</definedName>
    <definedName name="SOLUONG" localSheetId="11">#REF!</definedName>
    <definedName name="SOLUONG" localSheetId="3">#REF!</definedName>
    <definedName name="SOLUONG">#REF!</definedName>
    <definedName name="son" localSheetId="11">#REF!</definedName>
    <definedName name="son" localSheetId="3">#REF!</definedName>
    <definedName name="son">#REF!</definedName>
    <definedName name="son_28" localSheetId="11">#REF!</definedName>
    <definedName name="son_28" localSheetId="3">#REF!</definedName>
    <definedName name="son_28">#REF!</definedName>
    <definedName name="sonduong">NA()</definedName>
    <definedName name="sonduong_26" localSheetId="11">#REF!</definedName>
    <definedName name="sonduong_26" localSheetId="3">#REF!</definedName>
    <definedName name="sonduong_26">#REF!</definedName>
    <definedName name="sonduong_28" localSheetId="11">#REF!</definedName>
    <definedName name="sonduong_28" localSheetId="3">#REF!</definedName>
    <definedName name="sonduong_28">#REF!</definedName>
    <definedName name="sonduong_3">NA()</definedName>
    <definedName name="sonphanquang" localSheetId="11">#REF!</definedName>
    <definedName name="sonphanquang" localSheetId="3">#REF!</definedName>
    <definedName name="sonphanquang">#REF!</definedName>
    <definedName name="SORT">"$#REF!.$A$6:$AMJ$44"</definedName>
    <definedName name="SORT_26" localSheetId="11">#REF!</definedName>
    <definedName name="SORT_26" localSheetId="3">#REF!</definedName>
    <definedName name="SORT_26">#REF!</definedName>
    <definedName name="SORT_28" localSheetId="11">#REF!</definedName>
    <definedName name="SORT_28" localSheetId="3">#REF!</definedName>
    <definedName name="SORT_28">#REF!</definedName>
    <definedName name="SORT_3">"$#REF!.$A$6:$AMJ$44"</definedName>
    <definedName name="SORT_AREA" localSheetId="11">#REF!</definedName>
    <definedName name="SORT_AREA" localSheetId="3">#REF!</definedName>
    <definedName name="SORT_AREA">#REF!</definedName>
    <definedName name="SORT_AREA_1" localSheetId="11">#REF!</definedName>
    <definedName name="SORT_AREA_1" localSheetId="3">#REF!</definedName>
    <definedName name="SORT_AREA_1">#REF!</definedName>
    <definedName name="SORT_AREA_12" localSheetId="11">#REF!</definedName>
    <definedName name="SORT_AREA_12" localSheetId="3">#REF!</definedName>
    <definedName name="SORT_AREA_12">#REF!</definedName>
    <definedName name="SORT_AREA_2" localSheetId="11">#REF!</definedName>
    <definedName name="SORT_AREA_2" localSheetId="3">#REF!</definedName>
    <definedName name="SORT_AREA_2">#REF!</definedName>
    <definedName name="SORT_AREA_20" localSheetId="11">#REF!</definedName>
    <definedName name="SORT_AREA_20" localSheetId="3">#REF!</definedName>
    <definedName name="SORT_AREA_20">#REF!</definedName>
    <definedName name="SORT_AREA_25" localSheetId="11">#REF!</definedName>
    <definedName name="SORT_AREA_25" localSheetId="3">#REF!</definedName>
    <definedName name="SORT_AREA_25">#REF!</definedName>
    <definedName name="SORT_AREA_26" localSheetId="11">#REF!</definedName>
    <definedName name="SORT_AREA_26" localSheetId="3">#REF!</definedName>
    <definedName name="SORT_AREA_26">#REF!</definedName>
    <definedName name="SORT_AREA_28" localSheetId="11">#REF!</definedName>
    <definedName name="SORT_AREA_28" localSheetId="3">#REF!</definedName>
    <definedName name="SORT_AREA_28">#REF!</definedName>
    <definedName name="SORT_AREA_3" localSheetId="11">#REF!</definedName>
    <definedName name="SORT_AREA_3" localSheetId="3">#REF!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#REF!</definedName>
    <definedName name="Sothutu_20" localSheetId="11">#REF!</definedName>
    <definedName name="Sothutu_20" localSheetId="3">#REF!</definedName>
    <definedName name="Sothutu_20">#REF!</definedName>
    <definedName name="Sothutu_28" localSheetId="11">#REF!</definedName>
    <definedName name="Sothutu_28" localSheetId="3">#REF!</definedName>
    <definedName name="Sothutu_28">#REF!</definedName>
    <definedName name="SOTIEN" localSheetId="11">#REF!</definedName>
    <definedName name="SOTIEN" localSheetId="3">#REF!</definedName>
    <definedName name="SOTIEN">#REF!</definedName>
    <definedName name="SOTIEN_BKTC" localSheetId="11">#REF!</definedName>
    <definedName name="SOTIEN_BKTC" localSheetId="3">#REF!</definedName>
    <definedName name="SOTIEN_BKTC">#REF!</definedName>
    <definedName name="SOTIEN_BKTC_20" localSheetId="11">#REF!</definedName>
    <definedName name="SOTIEN_BKTC_20" localSheetId="3">#REF!</definedName>
    <definedName name="SOTIEN_BKTC_20">#REF!</definedName>
    <definedName name="SOTIEN_BKTC_28" localSheetId="11">#REF!</definedName>
    <definedName name="SOTIEN_BKTC_28" localSheetId="3">#REF!</definedName>
    <definedName name="SOTIEN_BKTC_28">#REF!</definedName>
    <definedName name="SOTIEN_NK_TB" localSheetId="11">#REF!</definedName>
    <definedName name="SOTIEN_NK_TB" localSheetId="3">#REF!</definedName>
    <definedName name="SOTIEN_NK_TB">#REF!</definedName>
    <definedName name="SP">NA()</definedName>
    <definedName name="SP_26" localSheetId="11">#REF!</definedName>
    <definedName name="SP_26" localSheetId="3">#REF!</definedName>
    <definedName name="SP_26">#REF!</definedName>
    <definedName name="SP_28" localSheetId="11">#REF!</definedName>
    <definedName name="SP_28" localSheetId="3">#REF!</definedName>
    <definedName name="SP_28">#REF!</definedName>
    <definedName name="sp_bq" localSheetId="11">#REF!</definedName>
    <definedName name="sp_bq" localSheetId="3">#REF!</definedName>
    <definedName name="sp_bq">#REF!</definedName>
    <definedName name="sp_bv" localSheetId="11">#REF!</definedName>
    <definedName name="sp_bv" localSheetId="3">#REF!</definedName>
    <definedName name="sp_bv">#REF!</definedName>
    <definedName name="sp_ck" localSheetId="11">#REF!</definedName>
    <definedName name="sp_ck" localSheetId="3">#REF!</definedName>
    <definedName name="sp_ck">#REF!</definedName>
    <definedName name="sp_d1" localSheetId="11">#REF!</definedName>
    <definedName name="sp_d1" localSheetId="3">#REF!</definedName>
    <definedName name="sp_d1">#REF!</definedName>
    <definedName name="sp_d2" localSheetId="11">#REF!</definedName>
    <definedName name="sp_d2" localSheetId="3">#REF!</definedName>
    <definedName name="sp_d2">#REF!</definedName>
    <definedName name="sp_d3" localSheetId="11">#REF!</definedName>
    <definedName name="sp_d3" localSheetId="3">#REF!</definedName>
    <definedName name="sp_d3">#REF!</definedName>
    <definedName name="sp_dl" localSheetId="11">#REF!</definedName>
    <definedName name="sp_dl" localSheetId="3">#REF!</definedName>
    <definedName name="sp_dl">#REF!</definedName>
    <definedName name="sp_kcs" localSheetId="11">#REF!</definedName>
    <definedName name="sp_kcs" localSheetId="3">#REF!</definedName>
    <definedName name="sp_kcs">#REF!</definedName>
    <definedName name="sp_nb" localSheetId="11">#REF!</definedName>
    <definedName name="sp_nb" localSheetId="3">#REF!</definedName>
    <definedName name="sp_nb">#REF!</definedName>
    <definedName name="sp_ngio" localSheetId="11">#REF!</definedName>
    <definedName name="sp_ngio" localSheetId="3">#REF!</definedName>
    <definedName name="sp_ngio">#REF!</definedName>
    <definedName name="sp_nv" localSheetId="11">#REF!</definedName>
    <definedName name="sp_nv" localSheetId="3">#REF!</definedName>
    <definedName name="sp_nv">#REF!</definedName>
    <definedName name="sp_t3" localSheetId="11">#REF!</definedName>
    <definedName name="sp_t3" localSheetId="3">#REF!</definedName>
    <definedName name="sp_t3">#REF!</definedName>
    <definedName name="sp_t4" localSheetId="11">#REF!</definedName>
    <definedName name="sp_t4" localSheetId="3">#REF!</definedName>
    <definedName name="sp_t4">#REF!</definedName>
    <definedName name="sp_t5" localSheetId="11">#REF!</definedName>
    <definedName name="sp_t5" localSheetId="3">#REF!</definedName>
    <definedName name="sp_t5">#REF!</definedName>
    <definedName name="sp_t6" localSheetId="11">#REF!</definedName>
    <definedName name="sp_t6" localSheetId="3">#REF!</definedName>
    <definedName name="sp_t6">#REF!</definedName>
    <definedName name="sp_tc" localSheetId="11">#REF!</definedName>
    <definedName name="sp_tc" localSheetId="3">#REF!</definedName>
    <definedName name="sp_tc">#REF!</definedName>
    <definedName name="sp_tm" localSheetId="11">#REF!</definedName>
    <definedName name="sp_tm" localSheetId="3">#REF!</definedName>
    <definedName name="sp_tm">#REF!</definedName>
    <definedName name="sp_vs" localSheetId="11">#REF!</definedName>
    <definedName name="sp_vs" localSheetId="3">#REF!</definedName>
    <definedName name="sp_vs">#REF!</definedName>
    <definedName name="sp_xh" localSheetId="11">#REF!</definedName>
    <definedName name="sp_xh" localSheetId="3">#REF!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#REF!</definedName>
    <definedName name="SPEC_28" localSheetId="11">#REF!</definedName>
    <definedName name="SPEC_28" localSheetId="3">#REF!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#REF!</definedName>
    <definedName name="SPECSUMMARY_28" localSheetId="11">#REF!</definedName>
    <definedName name="SPECSUMMARY_28" localSheetId="3">#REF!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#REF!</definedName>
    <definedName name="spk1p_28" localSheetId="11">#REF!</definedName>
    <definedName name="spk1p_28" localSheetId="3">#REF!</definedName>
    <definedName name="spk1p_28">#REF!</definedName>
    <definedName name="spk1p_3">"$#REF!.#REF!$#REF!"</definedName>
    <definedName name="spk3p">NA()</definedName>
    <definedName name="spk3p_26" localSheetId="11">#REF!</definedName>
    <definedName name="spk3p_26" localSheetId="3">#REF!</definedName>
    <definedName name="spk3p_26">#REF!</definedName>
    <definedName name="spk3p_28" localSheetId="11">#REF!</definedName>
    <definedName name="spk3p_28" localSheetId="3">#REF!</definedName>
    <definedName name="spk3p_28">#REF!</definedName>
    <definedName name="spk3p_3">NA()</definedName>
    <definedName name="SQ" localSheetId="11">#REF!</definedName>
    <definedName name="SQ" localSheetId="3">#REF!</definedName>
    <definedName name="SQ">#REF!</definedName>
    <definedName name="SQ_28" localSheetId="11">#REF!</definedName>
    <definedName name="SQ_28" localSheetId="3">#REF!</definedName>
    <definedName name="SQ_28">#REF!</definedName>
    <definedName name="SRT" localSheetId="11">#REF!</definedName>
    <definedName name="SRT" localSheetId="3">#REF!</definedName>
    <definedName name="SRT">#REF!</definedName>
    <definedName name="SRT_20" localSheetId="11">#REF!</definedName>
    <definedName name="SRT_20" localSheetId="3">#REF!</definedName>
    <definedName name="SRT_20">#REF!</definedName>
    <definedName name="SRT_28" localSheetId="11">#REF!</definedName>
    <definedName name="SRT_28" localSheetId="3">#REF!</definedName>
    <definedName name="SRT_28">#REF!</definedName>
    <definedName name="ss" localSheetId="11">#REF!</definedName>
    <definedName name="ss" localSheetId="3">#REF!</definedName>
    <definedName name="ss">#REF!</definedName>
    <definedName name="ßn2139" localSheetId="11">#REF!</definedName>
    <definedName name="ßn2139" localSheetId="3">#REF!</definedName>
    <definedName name="ßn2139">#REF!</definedName>
    <definedName name="ßn2139_28" localSheetId="11">#REF!</definedName>
    <definedName name="ßn2139_28" localSheetId="3">#REF!</definedName>
    <definedName name="ßn2139_28">#REF!</definedName>
    <definedName name="sss" localSheetId="11">#REF!</definedName>
    <definedName name="sss" localSheetId="3">#REF!</definedName>
    <definedName name="sss">#REF!</definedName>
    <definedName name="ST" localSheetId="11">#REF!</definedName>
    <definedName name="ST" localSheetId="3">#REF!</definedName>
    <definedName name="ST">#REF!</definedName>
    <definedName name="ST_20" localSheetId="11">#REF!</definedName>
    <definedName name="ST_20" localSheetId="3">#REF!</definedName>
    <definedName name="ST_20">#REF!</definedName>
    <definedName name="ST_28" localSheetId="11">#REF!</definedName>
    <definedName name="ST_28" localSheetId="3">#REF!</definedName>
    <definedName name="ST_28">#REF!</definedName>
    <definedName name="st1p" localSheetId="11">#REF!</definedName>
    <definedName name="st1p" localSheetId="3">#REF!</definedName>
    <definedName name="st1p">#REF!</definedName>
    <definedName name="st1p_20" localSheetId="11">#REF!</definedName>
    <definedName name="st1p_20" localSheetId="3">#REF!</definedName>
    <definedName name="st1p_20">#REF!</definedName>
    <definedName name="st1p_28" localSheetId="11">#REF!</definedName>
    <definedName name="st1p_28" localSheetId="3">#REF!</definedName>
    <definedName name="st1p_28">#REF!</definedName>
    <definedName name="st3p">NA()</definedName>
    <definedName name="st3p_26" localSheetId="11">#REF!</definedName>
    <definedName name="st3p_26" localSheetId="3">#REF!</definedName>
    <definedName name="st3p_26">#REF!</definedName>
    <definedName name="st3p_28" localSheetId="11">#REF!</definedName>
    <definedName name="st3p_28" localSheetId="3">#REF!</definedName>
    <definedName name="st3p_28">#REF!</definedName>
    <definedName name="st3p_3">NA()</definedName>
    <definedName name="start" localSheetId="11">#REF!</definedName>
    <definedName name="start" localSheetId="3">#REF!</definedName>
    <definedName name="start">#REF!</definedName>
    <definedName name="Start_1">"$#REF!.$F$9"</definedName>
    <definedName name="Start_1_26" localSheetId="11">#REF!</definedName>
    <definedName name="Start_1_26" localSheetId="3">#REF!</definedName>
    <definedName name="Start_1_26">#REF!</definedName>
    <definedName name="Start_1_28" localSheetId="11">#REF!</definedName>
    <definedName name="Start_1_28" localSheetId="3">#REF!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#REF!</definedName>
    <definedName name="Start_10_28" localSheetId="11">#REF!</definedName>
    <definedName name="Start_10_28" localSheetId="3">#REF!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#REF!</definedName>
    <definedName name="Start_11_28" localSheetId="11">#REF!</definedName>
    <definedName name="Start_11_28" localSheetId="3">#REF!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#REF!</definedName>
    <definedName name="Start_12_28" localSheetId="11">#REF!</definedName>
    <definedName name="Start_12_28" localSheetId="3">#REF!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#REF!</definedName>
    <definedName name="Start_13_28" localSheetId="11">#REF!</definedName>
    <definedName name="Start_13_28" localSheetId="3">#REF!</definedName>
    <definedName name="Start_13_28">#REF!</definedName>
    <definedName name="Start_13_3">"$#REF!.$K$45"</definedName>
    <definedName name="Start_2">"$#REF!.$K$12"</definedName>
    <definedName name="Start_2_26" localSheetId="11">#REF!</definedName>
    <definedName name="Start_2_26" localSheetId="3">#REF!</definedName>
    <definedName name="Start_2_26">#REF!</definedName>
    <definedName name="Start_2_28" localSheetId="11">#REF!</definedName>
    <definedName name="Start_2_28" localSheetId="3">#REF!</definedName>
    <definedName name="Start_2_28">#REF!</definedName>
    <definedName name="Start_2_3">"$#REF!.$K$12"</definedName>
    <definedName name="start_20" localSheetId="11">#REF!</definedName>
    <definedName name="start_20" localSheetId="3">#REF!</definedName>
    <definedName name="start_20">#REF!</definedName>
    <definedName name="start_28" localSheetId="11">#REF!</definedName>
    <definedName name="start_28" localSheetId="3">#REF!</definedName>
    <definedName name="start_28">#REF!</definedName>
    <definedName name="Start_3">"$#REF!.$H$15"</definedName>
    <definedName name="Start_3_26" localSheetId="11">#REF!</definedName>
    <definedName name="Start_3_26" localSheetId="3">#REF!</definedName>
    <definedName name="Start_3_26">#REF!</definedName>
    <definedName name="Start_3_28" localSheetId="11">#REF!</definedName>
    <definedName name="Start_3_28" localSheetId="3">#REF!</definedName>
    <definedName name="Start_3_28">#REF!</definedName>
    <definedName name="Start_3_3">"$#REF!.$H$15"</definedName>
    <definedName name="Start_4">"$#REF!.$G$18"</definedName>
    <definedName name="Start_4_26" localSheetId="11">#REF!</definedName>
    <definedName name="Start_4_26" localSheetId="3">#REF!</definedName>
    <definedName name="Start_4_26">#REF!</definedName>
    <definedName name="Start_4_28" localSheetId="11">#REF!</definedName>
    <definedName name="Start_4_28" localSheetId="3">#REF!</definedName>
    <definedName name="Start_4_28">#REF!</definedName>
    <definedName name="Start_4_3">"$#REF!.$G$18"</definedName>
    <definedName name="Start_5">"$#REF!.$J$21"</definedName>
    <definedName name="Start_5_26" localSheetId="11">#REF!</definedName>
    <definedName name="Start_5_26" localSheetId="3">#REF!</definedName>
    <definedName name="Start_5_26">#REF!</definedName>
    <definedName name="Start_5_28" localSheetId="11">#REF!</definedName>
    <definedName name="Start_5_28" localSheetId="3">#REF!</definedName>
    <definedName name="Start_5_28">#REF!</definedName>
    <definedName name="Start_5_3">"$#REF!.$J$21"</definedName>
    <definedName name="Start_6">"$#REF!.$L$24"</definedName>
    <definedName name="Start_6_26" localSheetId="11">#REF!</definedName>
    <definedName name="Start_6_26" localSheetId="3">#REF!</definedName>
    <definedName name="Start_6_26">#REF!</definedName>
    <definedName name="Start_6_28" localSheetId="11">#REF!</definedName>
    <definedName name="Start_6_28" localSheetId="3">#REF!</definedName>
    <definedName name="Start_6_28">#REF!</definedName>
    <definedName name="Start_6_3">"$#REF!.$L$24"</definedName>
    <definedName name="Start_7">"$#REF!.$L$27"</definedName>
    <definedName name="Start_7_26" localSheetId="11">#REF!</definedName>
    <definedName name="Start_7_26" localSheetId="3">#REF!</definedName>
    <definedName name="Start_7_26">#REF!</definedName>
    <definedName name="Start_7_28" localSheetId="11">#REF!</definedName>
    <definedName name="Start_7_28" localSheetId="3">#REF!</definedName>
    <definedName name="Start_7_28">#REF!</definedName>
    <definedName name="Start_7_3">"$#REF!.$L$27"</definedName>
    <definedName name="Start_8">"$#REF!.$F$30"</definedName>
    <definedName name="Start_8_26" localSheetId="11">#REF!</definedName>
    <definedName name="Start_8_26" localSheetId="3">#REF!</definedName>
    <definedName name="Start_8_26">#REF!</definedName>
    <definedName name="Start_8_28" localSheetId="11">#REF!</definedName>
    <definedName name="Start_8_28" localSheetId="3">#REF!</definedName>
    <definedName name="Start_8_28">#REF!</definedName>
    <definedName name="Start_8_3">"$#REF!.$F$30"</definedName>
    <definedName name="Start_9">"$#REF!.$K$33"</definedName>
    <definedName name="Start_9_26" localSheetId="11">#REF!</definedName>
    <definedName name="Start_9_26" localSheetId="3">#REF!</definedName>
    <definedName name="Start_9_26">#REF!</definedName>
    <definedName name="Start_9_28" localSheetId="11">#REF!</definedName>
    <definedName name="Start_9_28" localSheetId="3">#REF!</definedName>
    <definedName name="Start_9_28">#REF!</definedName>
    <definedName name="Start_9_3">"$#REF!.$K$33"</definedName>
    <definedName name="State" localSheetId="11">#REF!</definedName>
    <definedName name="State" localSheetId="3">#REF!</definedName>
    <definedName name="State">#REF!</definedName>
    <definedName name="State_20" localSheetId="11">#REF!</definedName>
    <definedName name="State_20" localSheetId="3">#REF!</definedName>
    <definedName name="State_20">#REF!</definedName>
    <definedName name="State_28" localSheetId="11">#REF!</definedName>
    <definedName name="State_28" localSheetId="3">#REF!</definedName>
    <definedName name="State_28">#REF!</definedName>
    <definedName name="StateRegion" localSheetId="11">#REF!</definedName>
    <definedName name="StateRegion" localSheetId="3">#REF!</definedName>
    <definedName name="StateRegion">#REF!</definedName>
    <definedName name="StateRegion_20" localSheetId="11">#REF!</definedName>
    <definedName name="StateRegion_20" localSheetId="3">#REF!</definedName>
    <definedName name="StateRegion_20">#REF!</definedName>
    <definedName name="StateRegion_28" localSheetId="11">#REF!</definedName>
    <definedName name="StateRegion_28" localSheetId="3">#REF!</definedName>
    <definedName name="StateRegion_28">#REF!</definedName>
    <definedName name="Stc" localSheetId="11">#REF!</definedName>
    <definedName name="Stc" localSheetId="3">#REF!</definedName>
    <definedName name="Stc">#REF!</definedName>
    <definedName name="Stc_28" localSheetId="11">#REF!</definedName>
    <definedName name="Stc_28" localSheetId="3">#REF!</definedName>
    <definedName name="Stc_28">#REF!</definedName>
    <definedName name="std" localSheetId="11">#REF!</definedName>
    <definedName name="std" localSheetId="3">#REF!</definedName>
    <definedName name="std">#REF!</definedName>
    <definedName name="std_28" localSheetId="11">#REF!</definedName>
    <definedName name="std_28" localSheetId="3">#REF!</definedName>
    <definedName name="std_28">#REF!</definedName>
    <definedName name="STIEN" localSheetId="11">#REF!</definedName>
    <definedName name="STIEN" localSheetId="3">#REF!</definedName>
    <definedName name="STIEN">#REF!</definedName>
    <definedName name="str" localSheetId="11">#REF!</definedName>
    <definedName name="str" localSheetId="3">#REF!</definedName>
    <definedName name="str">#REF!</definedName>
    <definedName name="STRES_MiD" localSheetId="11">#REF!</definedName>
    <definedName name="STRES_MiD" localSheetId="3">#REF!</definedName>
    <definedName name="STRES_MiD">#REF!</definedName>
    <definedName name="STRES_MiD_28" localSheetId="11">#REF!</definedName>
    <definedName name="STRES_MiD_28" localSheetId="3">#REF!</definedName>
    <definedName name="STRES_MiD_28">#REF!</definedName>
    <definedName name="struc_analy" localSheetId="11">#REF!</definedName>
    <definedName name="struc_analy" localSheetId="3">#REF!</definedName>
    <definedName name="struc_analy">#REF!</definedName>
    <definedName name="struc_analy_20" localSheetId="11">#REF!</definedName>
    <definedName name="struc_analy_20" localSheetId="3">#REF!</definedName>
    <definedName name="struc_analy_20">#REF!</definedName>
    <definedName name="struc_analy_28" localSheetId="11">#REF!</definedName>
    <definedName name="struc_analy_28" localSheetId="3">#REF!</definedName>
    <definedName name="struc_analy_28">#REF!</definedName>
    <definedName name="stsd" localSheetId="11">#REF!</definedName>
    <definedName name="stsd" localSheetId="3">#REF!</definedName>
    <definedName name="stsd">#REF!</definedName>
    <definedName name="stsd_28" localSheetId="11">#REF!</definedName>
    <definedName name="stsd_28" localSheetId="3">#REF!</definedName>
    <definedName name="stsd_28">#REF!</definedName>
    <definedName name="Stt" localSheetId="11">#REF!</definedName>
    <definedName name="Stt" localSheetId="3">#REF!</definedName>
    <definedName name="Stt">#REF!</definedName>
    <definedName name="Stt_20" localSheetId="11">#REF!</definedName>
    <definedName name="Stt_20" localSheetId="3">#REF!</definedName>
    <definedName name="Stt_20">#REF!</definedName>
    <definedName name="Stt_28" localSheetId="11">#REF!</definedName>
    <definedName name="Stt_28" localSheetId="3">#REF!</definedName>
    <definedName name="Stt_28">#REF!</definedName>
    <definedName name="SU">"$#REF!.$E$50:$E$129"</definedName>
    <definedName name="SU_26" localSheetId="11">#REF!</definedName>
    <definedName name="SU_26" localSheetId="3">#REF!</definedName>
    <definedName name="SU_26">#REF!</definedName>
    <definedName name="SU_28" localSheetId="11">#REF!</definedName>
    <definedName name="SU_28" localSheetId="3">#REF!</definedName>
    <definedName name="SU_28">#REF!</definedName>
    <definedName name="SU_3">"$#REF!.$E$50:$E$129"</definedName>
    <definedName name="su12_26" localSheetId="11">#REF!</definedName>
    <definedName name="su12_26" localSheetId="3">#REF!</definedName>
    <definedName name="su12_26">#REF!</definedName>
    <definedName name="su12_28" localSheetId="11">#REF!</definedName>
    <definedName name="su12_28" localSheetId="3">#REF!</definedName>
    <definedName name="su12_28">#REF!</definedName>
    <definedName name="Su70_26" localSheetId="11">#REF!</definedName>
    <definedName name="Su70_26" localSheetId="3">#REF!</definedName>
    <definedName name="Su70_26">#REF!</definedName>
    <definedName name="Su70_28" localSheetId="11">#REF!</definedName>
    <definedName name="Su70_28" localSheetId="3">#REF!</definedName>
    <definedName name="Su70_28">#REF!</definedName>
    <definedName name="sua20_28" localSheetId="11">#REF!</definedName>
    <definedName name="sua20_28" localSheetId="3">#REF!</definedName>
    <definedName name="sua20_28">#REF!</definedName>
    <definedName name="sua30_28" localSheetId="11">#REF!</definedName>
    <definedName name="sua30_28" localSheetId="3">#REF!</definedName>
    <definedName name="sua30_28">#REF!</definedName>
    <definedName name="sub" localSheetId="11">#REF!</definedName>
    <definedName name="sub" localSheetId="3">#REF!</definedName>
    <definedName name="sub">#REF!</definedName>
    <definedName name="sub_20" localSheetId="11">#REF!</definedName>
    <definedName name="sub_20" localSheetId="3">#REF!</definedName>
    <definedName name="sub_20">#REF!</definedName>
    <definedName name="sub_28" localSheetId="11">#REF!</definedName>
    <definedName name="sub_28" localSheetId="3">#REF!</definedName>
    <definedName name="sub_28">#REF!</definedName>
    <definedName name="subbase" localSheetId="11">#REF!</definedName>
    <definedName name="subbase" localSheetId="3">#REF!</definedName>
    <definedName name="subbase">#REF!</definedName>
    <definedName name="SUL" localSheetId="11">#REF!</definedName>
    <definedName name="SUL" localSheetId="3">#REF!</definedName>
    <definedName name="SUL">#REF!</definedName>
    <definedName name="SUL_20" localSheetId="11">#REF!</definedName>
    <definedName name="SUL_20" localSheetId="3">#REF!</definedName>
    <definedName name="SUL_20">#REF!</definedName>
    <definedName name="SUL_28" localSheetId="11">#REF!</definedName>
    <definedName name="SUL_28" localSheetId="3">#REF!</definedName>
    <definedName name="SUL_28">#REF!</definedName>
    <definedName name="sum" localSheetId="11">#REF!</definedName>
    <definedName name="sum" localSheetId="3">#REF!</definedName>
    <definedName name="sum">#REF!</definedName>
    <definedName name="SUMITOMO" localSheetId="11">#REF!</definedName>
    <definedName name="SUMITOMO" localSheetId="3">#REF!</definedName>
    <definedName name="SUMITOMO">#REF!</definedName>
    <definedName name="SUMITOMO_20" localSheetId="11">#REF!</definedName>
    <definedName name="SUMITOMO_20" localSheetId="3">#REF!</definedName>
    <definedName name="SUMITOMO_20">#REF!</definedName>
    <definedName name="SUMITOMO_28" localSheetId="11">#REF!</definedName>
    <definedName name="SUMITOMO_28" localSheetId="3">#REF!</definedName>
    <definedName name="SUMITOMO_28">#REF!</definedName>
    <definedName name="SUMITOMO_GT" localSheetId="11">#REF!</definedName>
    <definedName name="SUMITOMO_GT" localSheetId="3">#REF!</definedName>
    <definedName name="SUMITOMO_GT">#REF!</definedName>
    <definedName name="SUMITOMO_GT_20" localSheetId="11">#REF!</definedName>
    <definedName name="SUMITOMO_GT_20" localSheetId="3">#REF!</definedName>
    <definedName name="SUMITOMO_GT_20">#REF!</definedName>
    <definedName name="SUMITOMO_GT_28" localSheetId="11">#REF!</definedName>
    <definedName name="SUMITOMO_GT_28" localSheetId="3">#REF!</definedName>
    <definedName name="SUMITOMO_GT_28">#REF!</definedName>
    <definedName name="SUMMARY">"$#REF!.$A$1:$M$16"</definedName>
    <definedName name="SUMMARY_26" localSheetId="11">#REF!</definedName>
    <definedName name="SUMMARY_26" localSheetId="3">#REF!</definedName>
    <definedName name="SUMMARY_26">#REF!</definedName>
    <definedName name="SUMMARY_28" localSheetId="11">#REF!</definedName>
    <definedName name="SUMMARY_28" localSheetId="3">#REF!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#REF!</definedName>
    <definedName name="sur_20" localSheetId="11">#REF!</definedName>
    <definedName name="sur_20" localSheetId="3">#REF!</definedName>
    <definedName name="sur_20">#REF!</definedName>
    <definedName name="sur_28" localSheetId="11">#REF!</definedName>
    <definedName name="sur_28" localSheetId="3">#REF!</definedName>
    <definedName name="sur_28">#REF!</definedName>
    <definedName name="sv" localSheetId="11">#REF!</definedName>
    <definedName name="sv" localSheetId="3">#REF!</definedName>
    <definedName name="sv">#REF!</definedName>
    <definedName name="SVC" localSheetId="11">#REF!</definedName>
    <definedName name="SVC" localSheetId="3">#REF!</definedName>
    <definedName name="SVC">#REF!</definedName>
    <definedName name="SVC_20" localSheetId="11">#REF!</definedName>
    <definedName name="SVC_20" localSheetId="3">#REF!</definedName>
    <definedName name="SVC_20">#REF!</definedName>
    <definedName name="SVC_28" localSheetId="11">#REF!</definedName>
    <definedName name="SVC_28" localSheetId="3">#REF!</definedName>
    <definedName name="SVC_28">#REF!</definedName>
    <definedName name="svn" localSheetId="11">#REF!</definedName>
    <definedName name="svn" localSheetId="3">#REF!</definedName>
    <definedName name="svn">#REF!</definedName>
    <definedName name="SX_Lapthao_khungV_Sdao" localSheetId="11">#REF!</definedName>
    <definedName name="SX_Lapthao_khungV_Sdao" localSheetId="3">#REF!</definedName>
    <definedName name="SX_Lapthao_khungV_Sdao">#REF!</definedName>
    <definedName name="SX_Lapthao_khungV_Sdao_20" localSheetId="11">#REF!</definedName>
    <definedName name="SX_Lapthao_khungV_Sdao_20" localSheetId="3">#REF!</definedName>
    <definedName name="SX_Lapthao_khungV_Sdao_20">#REF!</definedName>
    <definedName name="SX_Lapthao_khungV_Sdao_28" localSheetId="11">#REF!</definedName>
    <definedName name="SX_Lapthao_khungV_Sdao_28" localSheetId="3">#REF!</definedName>
    <definedName name="SX_Lapthao_khungV_Sdao_28">#REF!</definedName>
    <definedName name="SXDam24mA" localSheetId="11">#REF!</definedName>
    <definedName name="SXDam24mA" localSheetId="3">#REF!</definedName>
    <definedName name="SXDam24mA">#REF!</definedName>
    <definedName name="SXdam24mB" localSheetId="11">#REF!</definedName>
    <definedName name="SXdam24mB" localSheetId="3">#REF!</definedName>
    <definedName name="SXdam24mB">#REF!</definedName>
    <definedName name="SXDam33mBien" localSheetId="11">#REF!</definedName>
    <definedName name="SXDam33mBien" localSheetId="3">#REF!</definedName>
    <definedName name="SXDam33mBien">#REF!</definedName>
    <definedName name="SXdam33mGiua" localSheetId="11">#REF!</definedName>
    <definedName name="SXdam33mGiua" localSheetId="3">#REF!</definedName>
    <definedName name="SXdam33mGiua">#REF!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#REF!</definedName>
    <definedName name="t_1" localSheetId="11">#REF!</definedName>
    <definedName name="t_1" localSheetId="3">#REF!</definedName>
    <definedName name="t_1">#REF!</definedName>
    <definedName name="t_20" localSheetId="11">#REF!</definedName>
    <definedName name="t_20" localSheetId="3">#REF!</definedName>
    <definedName name="t_20">#REF!</definedName>
    <definedName name="T_CT" localSheetId="11">#REF!</definedName>
    <definedName name="T_CT" localSheetId="3">#REF!</definedName>
    <definedName name="T_CT">#REF!</definedName>
    <definedName name="T_dat" localSheetId="11">#REF!</definedName>
    <definedName name="T_dat" localSheetId="3">#REF!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damban1_20</definedName>
    <definedName name="t101p">"$#REF!.$#REF!$#REF!"</definedName>
    <definedName name="t101p_26" localSheetId="11">#REF!</definedName>
    <definedName name="t101p_26" localSheetId="3">#REF!</definedName>
    <definedName name="t101p_26">#REF!</definedName>
    <definedName name="t101p_28" localSheetId="11">#REF!</definedName>
    <definedName name="t101p_28" localSheetId="3">#REF!</definedName>
    <definedName name="t101p_28">#REF!</definedName>
    <definedName name="t101p_3">"$#REF!.$#REF!$#REF!"</definedName>
    <definedName name="t103p">"$#REF!.$#REF!$#REF!"</definedName>
    <definedName name="t103p_26" localSheetId="11">#REF!</definedName>
    <definedName name="t103p_26" localSheetId="3">#REF!</definedName>
    <definedName name="t103p_26">#REF!</definedName>
    <definedName name="t103p_28" localSheetId="11">#REF!</definedName>
    <definedName name="t103p_28" localSheetId="3">#REF!</definedName>
    <definedName name="t103p_28">#REF!</definedName>
    <definedName name="t103p_3">"$#REF!.$#REF!$#REF!"</definedName>
    <definedName name="t105mnc">NA()</definedName>
    <definedName name="t105mnc_26" localSheetId="11">#REF!</definedName>
    <definedName name="t105mnc_26" localSheetId="3">#REF!</definedName>
    <definedName name="t105mnc_26">#REF!</definedName>
    <definedName name="t105mnc_28" localSheetId="11">#REF!</definedName>
    <definedName name="t105mnc_28" localSheetId="3">#REF!</definedName>
    <definedName name="t105mnc_28">#REF!</definedName>
    <definedName name="t105mnc_3">NA()</definedName>
    <definedName name="t10m">NA()</definedName>
    <definedName name="t10m_26" localSheetId="11">#REF!</definedName>
    <definedName name="t10m_26" localSheetId="3">#REF!</definedName>
    <definedName name="t10m_26">#REF!</definedName>
    <definedName name="t10m_28" localSheetId="11">#REF!</definedName>
    <definedName name="t10m_28" localSheetId="3">#REF!</definedName>
    <definedName name="t10m_28">#REF!</definedName>
    <definedName name="t10m_3">NA()</definedName>
    <definedName name="t10nc">NA()</definedName>
    <definedName name="t10nc_26" localSheetId="11">#REF!</definedName>
    <definedName name="t10nc_26" localSheetId="3">#REF!</definedName>
    <definedName name="t10nc_26">#REF!</definedName>
    <definedName name="t10nc_28" localSheetId="11">#REF!</definedName>
    <definedName name="t10nc_28" localSheetId="3">#REF!</definedName>
    <definedName name="t10nc_28">#REF!</definedName>
    <definedName name="t10nc_3">NA()</definedName>
    <definedName name="t10nc1p">"$#REF!.$G$129"</definedName>
    <definedName name="t10nc1p_26" localSheetId="11">#REF!</definedName>
    <definedName name="t10nc1p_26" localSheetId="3">#REF!</definedName>
    <definedName name="t10nc1p_26">#REF!</definedName>
    <definedName name="t10nc1p_28" localSheetId="11">#REF!</definedName>
    <definedName name="t10nc1p_28" localSheetId="3">#REF!</definedName>
    <definedName name="t10nc1p_28">#REF!</definedName>
    <definedName name="t10nc1p_3">"$#REF!.$G$129"</definedName>
    <definedName name="t10ncm">NA()</definedName>
    <definedName name="t10ncm_26" localSheetId="11">#REF!</definedName>
    <definedName name="t10ncm_26" localSheetId="3">#REF!</definedName>
    <definedName name="t10ncm_26">#REF!</definedName>
    <definedName name="t10ncm_28" localSheetId="11">#REF!</definedName>
    <definedName name="t10ncm_28" localSheetId="3">#REF!</definedName>
    <definedName name="t10ncm_28">#REF!</definedName>
    <definedName name="t10ncm_3">NA()</definedName>
    <definedName name="T10vc" localSheetId="11">#REF!</definedName>
    <definedName name="T10vc" localSheetId="3">#REF!</definedName>
    <definedName name="T10vc">#REF!</definedName>
    <definedName name="t10vl">NA()</definedName>
    <definedName name="t10vl_26" localSheetId="11">#REF!</definedName>
    <definedName name="t10vl_26" localSheetId="3">#REF!</definedName>
    <definedName name="t10vl_26">#REF!</definedName>
    <definedName name="t10vl_28" localSheetId="11">#REF!</definedName>
    <definedName name="t10vl_28" localSheetId="3">#REF!</definedName>
    <definedName name="t10vl_28">#REF!</definedName>
    <definedName name="t10vl_3">NA()</definedName>
    <definedName name="t10vl1p">"$#REF!.$G$125"</definedName>
    <definedName name="t10vl1p_26" localSheetId="11">#REF!</definedName>
    <definedName name="t10vl1p_26" localSheetId="3">#REF!</definedName>
    <definedName name="t10vl1p_26">#REF!</definedName>
    <definedName name="t10vl1p_28" localSheetId="11">#REF!</definedName>
    <definedName name="t10vl1p_28" localSheetId="3">#REF!</definedName>
    <definedName name="t10vl1p_28">#REF!</definedName>
    <definedName name="t10vl1p_3">"$#REF!.$G$125"</definedName>
    <definedName name="t121p">"$#REF!.$#REF!$#REF!"</definedName>
    <definedName name="t121p_26" localSheetId="11">#REF!</definedName>
    <definedName name="t121p_26" localSheetId="3">#REF!</definedName>
    <definedName name="t121p_26">#REF!</definedName>
    <definedName name="t121p_28" localSheetId="11">#REF!</definedName>
    <definedName name="t121p_28" localSheetId="3">#REF!</definedName>
    <definedName name="t121p_28">#REF!</definedName>
    <definedName name="t121p_3">"$#REF!.$#REF!$#REF!"</definedName>
    <definedName name="t123p">"$#REF!.$#REF!$#REF!"</definedName>
    <definedName name="t123p_26" localSheetId="11">#REF!</definedName>
    <definedName name="t123p_26" localSheetId="3">#REF!</definedName>
    <definedName name="t123p_26">#REF!</definedName>
    <definedName name="t123p_28" localSheetId="11">#REF!</definedName>
    <definedName name="t123p_28" localSheetId="3">#REF!</definedName>
    <definedName name="t123p_28">#REF!</definedName>
    <definedName name="t123p_3">"$#REF!.$#REF!$#REF!"</definedName>
    <definedName name="t12m">NA()</definedName>
    <definedName name="t12m_26" localSheetId="11">#REF!</definedName>
    <definedName name="t12m_26" localSheetId="3">#REF!</definedName>
    <definedName name="t12m_26">#REF!</definedName>
    <definedName name="t12m_28" localSheetId="11">#REF!</definedName>
    <definedName name="t12m_28" localSheetId="3">#REF!</definedName>
    <definedName name="t12m_28">#REF!</definedName>
    <definedName name="t12m_3">NA()</definedName>
    <definedName name="t12mnc">NA()</definedName>
    <definedName name="t12mnc_26" localSheetId="11">#REF!</definedName>
    <definedName name="t12mnc_26" localSheetId="3">#REF!</definedName>
    <definedName name="t12mnc_26">#REF!</definedName>
    <definedName name="t12mnc_28" localSheetId="11">#REF!</definedName>
    <definedName name="t12mnc_28" localSheetId="3">#REF!</definedName>
    <definedName name="t12mnc_28">#REF!</definedName>
    <definedName name="t12mnc_3">NA()</definedName>
    <definedName name="t12nc">NA()</definedName>
    <definedName name="t12nc_26" localSheetId="11">#REF!</definedName>
    <definedName name="t12nc_26" localSheetId="3">#REF!</definedName>
    <definedName name="t12nc_26">#REF!</definedName>
    <definedName name="t12nc_28" localSheetId="11">#REF!</definedName>
    <definedName name="t12nc_28" localSheetId="3">#REF!</definedName>
    <definedName name="t12nc_28">#REF!</definedName>
    <definedName name="t12nc_3">NA()</definedName>
    <definedName name="t12nc3p" localSheetId="11">#REF!</definedName>
    <definedName name="t12nc3p" localSheetId="3">#REF!</definedName>
    <definedName name="t12nc3p">#REF!</definedName>
    <definedName name="t12nc3p_1" localSheetId="11">#REF!</definedName>
    <definedName name="t12nc3p_1" localSheetId="3">#REF!</definedName>
    <definedName name="t12nc3p_1">#REF!</definedName>
    <definedName name="t12nc3p_2" localSheetId="11">#REF!</definedName>
    <definedName name="t12nc3p_2" localSheetId="3">#REF!</definedName>
    <definedName name="t12nc3p_2">#REF!</definedName>
    <definedName name="t12nc3p_20" localSheetId="11">#REF!</definedName>
    <definedName name="t12nc3p_20" localSheetId="3">#REF!</definedName>
    <definedName name="t12nc3p_20">#REF!</definedName>
    <definedName name="t12nc3p_25" localSheetId="11">#REF!</definedName>
    <definedName name="t12nc3p_25" localSheetId="3">#REF!</definedName>
    <definedName name="t12nc3p_25">#REF!</definedName>
    <definedName name="t12nc3p_26" localSheetId="11">#REF!</definedName>
    <definedName name="t12nc3p_26" localSheetId="3">#REF!</definedName>
    <definedName name="t12nc3p_26">#REF!</definedName>
    <definedName name="t12nc3p_28" localSheetId="11">#REF!</definedName>
    <definedName name="t12nc3p_28" localSheetId="3">#REF!</definedName>
    <definedName name="t12nc3p_28">#REF!</definedName>
    <definedName name="t12nc3p_3" localSheetId="11">#REF!</definedName>
    <definedName name="t12nc3p_3" localSheetId="3">#REF!</definedName>
    <definedName name="t12nc3p_3">#REF!</definedName>
    <definedName name="t12nc3p_3_1" localSheetId="11">#REF!</definedName>
    <definedName name="t12nc3p_3_1" localSheetId="3">#REF!</definedName>
    <definedName name="t12nc3p_3_1">#REF!</definedName>
    <definedName name="t12nc3p_3_2" localSheetId="11">#REF!</definedName>
    <definedName name="t12nc3p_3_2" localSheetId="3">#REF!</definedName>
    <definedName name="t12nc3p_3_2">#REF!</definedName>
    <definedName name="t12nc3p_3_20" localSheetId="11">#REF!</definedName>
    <definedName name="t12nc3p_3_20" localSheetId="3">#REF!</definedName>
    <definedName name="t12nc3p_3_20">#REF!</definedName>
    <definedName name="t12nc3p_3_25" localSheetId="11">#REF!</definedName>
    <definedName name="t12nc3p_3_25" localSheetId="3">#REF!</definedName>
    <definedName name="t12nc3p_3_25">#REF!</definedName>
    <definedName name="t12ncm">NA()</definedName>
    <definedName name="t12ncm_26" localSheetId="11">#REF!</definedName>
    <definedName name="t12ncm_26" localSheetId="3">#REF!</definedName>
    <definedName name="t12ncm_26">#REF!</definedName>
    <definedName name="t12ncm_28" localSheetId="11">#REF!</definedName>
    <definedName name="t12ncm_28" localSheetId="3">#REF!</definedName>
    <definedName name="t12ncm_28">#REF!</definedName>
    <definedName name="t12ncm_3">NA()</definedName>
    <definedName name="T12vc" localSheetId="11">#REF!</definedName>
    <definedName name="T12vc" localSheetId="3">#REF!</definedName>
    <definedName name="T12vc">#REF!</definedName>
    <definedName name="T12vc_20" localSheetId="11">#REF!</definedName>
    <definedName name="T12vc_20" localSheetId="3">#REF!</definedName>
    <definedName name="T12vc_20">#REF!</definedName>
    <definedName name="T12vc_28" localSheetId="11">#REF!</definedName>
    <definedName name="T12vc_28" localSheetId="3">#REF!</definedName>
    <definedName name="T12vc_28">#REF!</definedName>
    <definedName name="t12vl">NA()</definedName>
    <definedName name="t12vl_26" localSheetId="11">#REF!</definedName>
    <definedName name="t12vl_26" localSheetId="3">#REF!</definedName>
    <definedName name="t12vl_26">#REF!</definedName>
    <definedName name="t12vl_28" localSheetId="11">#REF!</definedName>
    <definedName name="t12vl_28" localSheetId="3">#REF!</definedName>
    <definedName name="t12vl_28">#REF!</definedName>
    <definedName name="t12vl_3">NA()</definedName>
    <definedName name="t12vl3p" localSheetId="11">#REF!</definedName>
    <definedName name="t12vl3p" localSheetId="3">#REF!</definedName>
    <definedName name="t12vl3p">#REF!</definedName>
    <definedName name="t12vl3p_1" localSheetId="11">#REF!</definedName>
    <definedName name="t12vl3p_1" localSheetId="3">#REF!</definedName>
    <definedName name="t12vl3p_1">#REF!</definedName>
    <definedName name="t12vl3p_2" localSheetId="11">#REF!</definedName>
    <definedName name="t12vl3p_2" localSheetId="3">#REF!</definedName>
    <definedName name="t12vl3p_2">#REF!</definedName>
    <definedName name="t12vl3p_20" localSheetId="11">#REF!</definedName>
    <definedName name="t12vl3p_20" localSheetId="3">#REF!</definedName>
    <definedName name="t12vl3p_20">#REF!</definedName>
    <definedName name="t12vl3p_25" localSheetId="11">#REF!</definedName>
    <definedName name="t12vl3p_25" localSheetId="3">#REF!</definedName>
    <definedName name="t12vl3p_25">#REF!</definedName>
    <definedName name="t12vl3p_26" localSheetId="11">#REF!</definedName>
    <definedName name="t12vl3p_26" localSheetId="3">#REF!</definedName>
    <definedName name="t12vl3p_26">#REF!</definedName>
    <definedName name="t12vl3p_28" localSheetId="11">#REF!</definedName>
    <definedName name="t12vl3p_28" localSheetId="3">#REF!</definedName>
    <definedName name="t12vl3p_28">#REF!</definedName>
    <definedName name="t12vl3p_3" localSheetId="11">#REF!</definedName>
    <definedName name="t12vl3p_3" localSheetId="3">#REF!</definedName>
    <definedName name="t12vl3p_3">#REF!</definedName>
    <definedName name="t12vl3p_3_1" localSheetId="11">#REF!</definedName>
    <definedName name="t12vl3p_3_1" localSheetId="3">#REF!</definedName>
    <definedName name="t12vl3p_3_1">#REF!</definedName>
    <definedName name="t12vl3p_3_2" localSheetId="11">#REF!</definedName>
    <definedName name="t12vl3p_3_2" localSheetId="3">#REF!</definedName>
    <definedName name="t12vl3p_3_2">#REF!</definedName>
    <definedName name="t12vl3p_3_20" localSheetId="11">#REF!</definedName>
    <definedName name="t12vl3p_3_20" localSheetId="3">#REF!</definedName>
    <definedName name="t12vl3p_3_20">#REF!</definedName>
    <definedName name="t12vl3p_3_25" localSheetId="11">#REF!</definedName>
    <definedName name="t12vl3p_3_25" localSheetId="3">#REF!</definedName>
    <definedName name="t12vl3p_3_25">#REF!</definedName>
    <definedName name="t141p">"$#REF!.$#REF!$#REF!"</definedName>
    <definedName name="t141p_26" localSheetId="11">#REF!</definedName>
    <definedName name="t141p_26" localSheetId="3">#REF!</definedName>
    <definedName name="t141p_26">#REF!</definedName>
    <definedName name="t141p_28" localSheetId="11">#REF!</definedName>
    <definedName name="t141p_28" localSheetId="3">#REF!</definedName>
    <definedName name="t141p_28">#REF!</definedName>
    <definedName name="t141p_3">"$#REF!.$#REF!$#REF!"</definedName>
    <definedName name="t143p">"$#REF!.$#REF!$#REF!"</definedName>
    <definedName name="t143p_26" localSheetId="11">#REF!</definedName>
    <definedName name="t143p_26" localSheetId="3">#REF!</definedName>
    <definedName name="t143p_26">#REF!</definedName>
    <definedName name="t143p_28" localSheetId="11">#REF!</definedName>
    <definedName name="t143p_28" localSheetId="3">#REF!</definedName>
    <definedName name="t143p_28">#REF!</definedName>
    <definedName name="t143p_3">"$#REF!.$#REF!$#REF!"</definedName>
    <definedName name="t14m">NA()</definedName>
    <definedName name="t14m_26" localSheetId="11">#REF!</definedName>
    <definedName name="t14m_26" localSheetId="3">#REF!</definedName>
    <definedName name="t14m_26">#REF!</definedName>
    <definedName name="t14m_28" localSheetId="11">#REF!</definedName>
    <definedName name="t14m_28" localSheetId="3">#REF!</definedName>
    <definedName name="t14m_28">#REF!</definedName>
    <definedName name="t14m_3">NA()</definedName>
    <definedName name="t14mnc">NA()</definedName>
    <definedName name="t14mnc_26" localSheetId="11">#REF!</definedName>
    <definedName name="t14mnc_26" localSheetId="3">#REF!</definedName>
    <definedName name="t14mnc_26">#REF!</definedName>
    <definedName name="t14mnc_28" localSheetId="11">#REF!</definedName>
    <definedName name="t14mnc_28" localSheetId="3">#REF!</definedName>
    <definedName name="t14mnc_28">#REF!</definedName>
    <definedName name="t14mnc_3">NA()</definedName>
    <definedName name="t14nc">NA()</definedName>
    <definedName name="t14nc_26" localSheetId="11">#REF!</definedName>
    <definedName name="t14nc_26" localSheetId="3">#REF!</definedName>
    <definedName name="t14nc_26">#REF!</definedName>
    <definedName name="t14nc_28" localSheetId="11">#REF!</definedName>
    <definedName name="t14nc_28" localSheetId="3">#REF!</definedName>
    <definedName name="t14nc_28">#REF!</definedName>
    <definedName name="t14nc_3">NA()</definedName>
    <definedName name="t14nc3p">"$#REF!.$G$102"</definedName>
    <definedName name="t14nc3p_26" localSheetId="11">#REF!</definedName>
    <definedName name="t14nc3p_26" localSheetId="3">#REF!</definedName>
    <definedName name="t14nc3p_26">#REF!</definedName>
    <definedName name="t14nc3p_28" localSheetId="11">#REF!</definedName>
    <definedName name="t14nc3p_28" localSheetId="3">#REF!</definedName>
    <definedName name="t14nc3p_28">#REF!</definedName>
    <definedName name="t14nc3p_3">"$#REF!.$G$102"</definedName>
    <definedName name="t14ncm">NA()</definedName>
    <definedName name="t14ncm_26" localSheetId="11">#REF!</definedName>
    <definedName name="t14ncm_26" localSheetId="3">#REF!</definedName>
    <definedName name="t14ncm_26">#REF!</definedName>
    <definedName name="t14ncm_28" localSheetId="11">#REF!</definedName>
    <definedName name="t14ncm_28" localSheetId="3">#REF!</definedName>
    <definedName name="t14ncm_28">#REF!</definedName>
    <definedName name="t14ncm_3">NA()</definedName>
    <definedName name="T14vc">NA()</definedName>
    <definedName name="T14vc_26" localSheetId="11">#REF!</definedName>
    <definedName name="T14vc_26" localSheetId="3">#REF!</definedName>
    <definedName name="T14vc_26">#REF!</definedName>
    <definedName name="T14vc_28" localSheetId="11">#REF!</definedName>
    <definedName name="T14vc_28" localSheetId="3">#REF!</definedName>
    <definedName name="T14vc_28">#REF!</definedName>
    <definedName name="t14vl">NA()</definedName>
    <definedName name="t14vl_26" localSheetId="11">#REF!</definedName>
    <definedName name="t14vl_26" localSheetId="3">#REF!</definedName>
    <definedName name="t14vl_26">#REF!</definedName>
    <definedName name="t14vl_28" localSheetId="11">#REF!</definedName>
    <definedName name="t14vl_28" localSheetId="3">#REF!</definedName>
    <definedName name="t14vl_28">#REF!</definedName>
    <definedName name="t14vl_3">NA()</definedName>
    <definedName name="t14vl3p">"$#REF!.$G$99"</definedName>
    <definedName name="t14vl3p_26" localSheetId="11">#REF!</definedName>
    <definedName name="t14vl3p_26" localSheetId="3">#REF!</definedName>
    <definedName name="t14vl3p_26">#REF!</definedName>
    <definedName name="t14vl3p_28" localSheetId="11">#REF!</definedName>
    <definedName name="t14vl3p_28" localSheetId="3">#REF!</definedName>
    <definedName name="t14vl3p_28">#REF!</definedName>
    <definedName name="t14vl3p_3">"$#REF!.$G$99"</definedName>
    <definedName name="T1C.CDFD" localSheetId="11">#REF!</definedName>
    <definedName name="T1C.CDFD" localSheetId="3">#REF!</definedName>
    <definedName name="T1C.CDFD">#REF!</definedName>
    <definedName name="T1C.CDFD_28" localSheetId="11">#REF!</definedName>
    <definedName name="T1C.CDFD_28" localSheetId="3">#REF!</definedName>
    <definedName name="T1C.CDFD_28">#REF!</definedName>
    <definedName name="T1C.CDFDa" localSheetId="11">#REF!</definedName>
    <definedName name="T1C.CDFDa" localSheetId="3">#REF!</definedName>
    <definedName name="T1C.CDFDa">#REF!</definedName>
    <definedName name="T1C.CDFDa_28" localSheetId="11">#REF!</definedName>
    <definedName name="T1C.CDFDa_28" localSheetId="3">#REF!</definedName>
    <definedName name="T1C.CDFDa_28">#REF!</definedName>
    <definedName name="T1C.M14" localSheetId="11">#REF!</definedName>
    <definedName name="T1C.M14" localSheetId="3">#REF!</definedName>
    <definedName name="T1C.M14">#REF!</definedName>
    <definedName name="T1C.M14_28" localSheetId="11">#REF!</definedName>
    <definedName name="T1C.M14_28" localSheetId="3">#REF!</definedName>
    <definedName name="T1C.M14_28">#REF!</definedName>
    <definedName name="T1C.M14a" localSheetId="11">#REF!</definedName>
    <definedName name="T1C.M14a" localSheetId="3">#REF!</definedName>
    <definedName name="T1C.M14a">#REF!</definedName>
    <definedName name="T1C.M14a_28" localSheetId="11">#REF!</definedName>
    <definedName name="T1C.M14a_28" localSheetId="3">#REF!</definedName>
    <definedName name="T1C.M14a_28">#REF!</definedName>
    <definedName name="T203P">NA()</definedName>
    <definedName name="T203P_26" localSheetId="11">#REF!</definedName>
    <definedName name="T203P_26" localSheetId="3">#REF!</definedName>
    <definedName name="T203P_26">#REF!</definedName>
    <definedName name="T203P_28" localSheetId="11">#REF!</definedName>
    <definedName name="T203P_28" localSheetId="3">#REF!</definedName>
    <definedName name="T203P_28">#REF!</definedName>
    <definedName name="T203P_3">NA()</definedName>
    <definedName name="t20m">NA()</definedName>
    <definedName name="t20m_26" localSheetId="11">#REF!</definedName>
    <definedName name="t20m_26" localSheetId="3">#REF!</definedName>
    <definedName name="t20m_26">#REF!</definedName>
    <definedName name="t20m_28" localSheetId="11">#REF!</definedName>
    <definedName name="t20m_28" localSheetId="3">#REF!</definedName>
    <definedName name="t20m_28">#REF!</definedName>
    <definedName name="t20m_3">NA()</definedName>
    <definedName name="t20ncm">NA()</definedName>
    <definedName name="t20ncm_26" localSheetId="11">#REF!</definedName>
    <definedName name="t20ncm_26" localSheetId="3">#REF!</definedName>
    <definedName name="t20ncm_26">#REF!</definedName>
    <definedName name="t20ncm_28" localSheetId="11">#REF!</definedName>
    <definedName name="t20ncm_28" localSheetId="3">#REF!</definedName>
    <definedName name="t20ncm_28">#REF!</definedName>
    <definedName name="t20ncm_3">NA()</definedName>
    <definedName name="T4_20" localSheetId="11">#REF!</definedName>
    <definedName name="T4_20" localSheetId="3">#REF!</definedName>
    <definedName name="T4_20">#REF!</definedName>
    <definedName name="t7m">NA()</definedName>
    <definedName name="t7m_26" localSheetId="11">#REF!</definedName>
    <definedName name="t7m_26" localSheetId="3">#REF!</definedName>
    <definedName name="t7m_26">#REF!</definedName>
    <definedName name="t7m_28" localSheetId="11">#REF!</definedName>
    <definedName name="t7m_28" localSheetId="3">#REF!</definedName>
    <definedName name="t7m_28">#REF!</definedName>
    <definedName name="t7nc">NA()</definedName>
    <definedName name="t7nc_26" localSheetId="11">#REF!</definedName>
    <definedName name="t7nc_26" localSheetId="3">#REF!</definedName>
    <definedName name="t7nc_26">#REF!</definedName>
    <definedName name="t7nc_28" localSheetId="11">#REF!</definedName>
    <definedName name="t7nc_28" localSheetId="3">#REF!</definedName>
    <definedName name="t7nc_28">#REF!</definedName>
    <definedName name="t7nc_3">NA()</definedName>
    <definedName name="t7vl">NA()</definedName>
    <definedName name="t7vl_26" localSheetId="11">#REF!</definedName>
    <definedName name="t7vl_26" localSheetId="3">#REF!</definedName>
    <definedName name="t7vl_26">#REF!</definedName>
    <definedName name="t7vl_28" localSheetId="11">#REF!</definedName>
    <definedName name="t7vl_28" localSheetId="3">#REF!</definedName>
    <definedName name="t7vl_28">#REF!</definedName>
    <definedName name="t7vl_3">NA()</definedName>
    <definedName name="t84mnc">NA()</definedName>
    <definedName name="t84mnc_26" localSheetId="11">#REF!</definedName>
    <definedName name="t84mnc_26" localSheetId="3">#REF!</definedName>
    <definedName name="t84mnc_26">#REF!</definedName>
    <definedName name="t84mnc_28" localSheetId="11">#REF!</definedName>
    <definedName name="t84mnc_28" localSheetId="3">#REF!</definedName>
    <definedName name="t84mnc_28">#REF!</definedName>
    <definedName name="t84mnc_3">NA()</definedName>
    <definedName name="t8m">NA()</definedName>
    <definedName name="t8m_26" localSheetId="11">#REF!</definedName>
    <definedName name="t8m_26" localSheetId="3">#REF!</definedName>
    <definedName name="t8m_26">#REF!</definedName>
    <definedName name="t8m_28" localSheetId="11">#REF!</definedName>
    <definedName name="t8m_28" localSheetId="3">#REF!</definedName>
    <definedName name="t8m_28">#REF!</definedName>
    <definedName name="t8nc">NA()</definedName>
    <definedName name="t8nc_26" localSheetId="11">#REF!</definedName>
    <definedName name="t8nc_26" localSheetId="3">#REF!</definedName>
    <definedName name="t8nc_26">#REF!</definedName>
    <definedName name="t8nc_28" localSheetId="11">#REF!</definedName>
    <definedName name="t8nc_28" localSheetId="3">#REF!</definedName>
    <definedName name="t8nc_28">#REF!</definedName>
    <definedName name="t8nc_3">NA()</definedName>
    <definedName name="t8vl">NA()</definedName>
    <definedName name="t8vl_26" localSheetId="11">#REF!</definedName>
    <definedName name="t8vl_26" localSheetId="3">#REF!</definedName>
    <definedName name="t8vl_26">#REF!</definedName>
    <definedName name="t8vl_28" localSheetId="11">#REF!</definedName>
    <definedName name="t8vl_28" localSheetId="3">#REF!</definedName>
    <definedName name="t8vl_28">#REF!</definedName>
    <definedName name="t8vl_3">NA()</definedName>
    <definedName name="ta" localSheetId="11">#REF!</definedName>
    <definedName name="ta" localSheetId="3">#REF!</definedName>
    <definedName name="ta">#REF!</definedName>
    <definedName name="ta1_20" localSheetId="11">#REF!</definedName>
    <definedName name="ta1_20" localSheetId="3">#REF!</definedName>
    <definedName name="ta1_20">#REF!</definedName>
    <definedName name="ta1_28" localSheetId="11">#REF!</definedName>
    <definedName name="ta1_28" localSheetId="3">#REF!</definedName>
    <definedName name="ta1_28">#REF!</definedName>
    <definedName name="ta2_20" localSheetId="11">#REF!</definedName>
    <definedName name="ta2_20" localSheetId="3">#REF!</definedName>
    <definedName name="ta2_20">#REF!</definedName>
    <definedName name="ta2_28" localSheetId="11">#REF!</definedName>
    <definedName name="ta2_28" localSheetId="3">#REF!</definedName>
    <definedName name="ta2_28">#REF!</definedName>
    <definedName name="ta3_20" localSheetId="11">#REF!</definedName>
    <definedName name="ta3_20" localSheetId="3">#REF!</definedName>
    <definedName name="ta3_20">#REF!</definedName>
    <definedName name="ta3_28" localSheetId="11">#REF!</definedName>
    <definedName name="ta3_28" localSheetId="3">#REF!</definedName>
    <definedName name="ta3_28">#REF!</definedName>
    <definedName name="ta4_20" localSheetId="11">#REF!</definedName>
    <definedName name="ta4_20" localSheetId="3">#REF!</definedName>
    <definedName name="ta4_20">#REF!</definedName>
    <definedName name="ta4_28" localSheetId="11">#REF!</definedName>
    <definedName name="ta4_28" localSheetId="3">#REF!</definedName>
    <definedName name="ta4_28">#REF!</definedName>
    <definedName name="ta5_20" localSheetId="11">#REF!</definedName>
    <definedName name="ta5_20" localSheetId="3">#REF!</definedName>
    <definedName name="ta5_20">#REF!</definedName>
    <definedName name="ta5_28" localSheetId="11">#REF!</definedName>
    <definedName name="ta5_28" localSheetId="3">#REF!</definedName>
    <definedName name="ta5_28">#REF!</definedName>
    <definedName name="ta6_20" localSheetId="11">#REF!</definedName>
    <definedName name="ta6_20" localSheetId="3">#REF!</definedName>
    <definedName name="ta6_20">#REF!</definedName>
    <definedName name="ta6_28" localSheetId="11">#REF!</definedName>
    <definedName name="ta6_28" localSheetId="3">#REF!</definedName>
    <definedName name="ta6_28">#REF!</definedName>
    <definedName name="Table" localSheetId="11">#REF!</definedName>
    <definedName name="Table" localSheetId="3">#REF!</definedName>
    <definedName name="Table">#REF!</definedName>
    <definedName name="Table_20" localSheetId="11">#REF!</definedName>
    <definedName name="Table_20" localSheetId="3">#REF!</definedName>
    <definedName name="Table_20">#REF!</definedName>
    <definedName name="Table_28" localSheetId="11">#REF!</definedName>
    <definedName name="Table_28" localSheetId="3">#REF!</definedName>
    <definedName name="Table_28">#REF!</definedName>
    <definedName name="Tach_NghinTy" localSheetId="11">#REF!</definedName>
    <definedName name="Tach_NghinTy" localSheetId="3">#REF!</definedName>
    <definedName name="Tach_NghinTy">#REF!</definedName>
    <definedName name="tadao" localSheetId="11">#REF!</definedName>
    <definedName name="tadao" localSheetId="3">#REF!</definedName>
    <definedName name="tadao">#REF!</definedName>
    <definedName name="tadao_20" localSheetId="11">#REF!</definedName>
    <definedName name="tadao_20" localSheetId="3">#REF!</definedName>
    <definedName name="tadao_20">#REF!</definedName>
    <definedName name="tadao_28" localSheetId="11">#REF!</definedName>
    <definedName name="tadao_28" localSheetId="3">#REF!</definedName>
    <definedName name="tadao_28">#REF!</definedName>
    <definedName name="Tæng_c_ng_suÊt_hiÖn_t_i">"THOP"</definedName>
    <definedName name="Tæng_H_P_TBA" localSheetId="11">#REF!</definedName>
    <definedName name="Tæng_H_P_TBA" localSheetId="3">#REF!</definedName>
    <definedName name="Tæng_H_P_TBA">#REF!</definedName>
    <definedName name="Tæng_H_P_TBA_20" localSheetId="11">#REF!</definedName>
    <definedName name="Tæng_H_P_TBA_20" localSheetId="3">#REF!</definedName>
    <definedName name="Tæng_H_P_TBA_20">#REF!</definedName>
    <definedName name="Tæng_H_P_TBA_28" localSheetId="11">#REF!</definedName>
    <definedName name="Tæng_H_P_TBA_28" localSheetId="3">#REF!</definedName>
    <definedName name="Tæng_H_P_TBA_28">#REF!</definedName>
    <definedName name="Tæng_Hîp_35" localSheetId="11">#REF!</definedName>
    <definedName name="Tæng_Hîp_35" localSheetId="3">#REF!</definedName>
    <definedName name="Tæng_Hîp_35">#REF!</definedName>
    <definedName name="Tæng_Hîp_35_20" localSheetId="11">#REF!</definedName>
    <definedName name="Tæng_Hîp_35_20" localSheetId="3">#REF!</definedName>
    <definedName name="Tæng_Hîp_35_20">#REF!</definedName>
    <definedName name="Tæng_Hîp_35_28" localSheetId="11">#REF!</definedName>
    <definedName name="Tæng_Hîp_35_28" localSheetId="3">#REF!</definedName>
    <definedName name="Tæng_Hîp_35_28">#REF!</definedName>
    <definedName name="Taikhoan" localSheetId="11">#REF!</definedName>
    <definedName name="Taikhoan" localSheetId="3">#REF!</definedName>
    <definedName name="Taikhoan">#REF!</definedName>
    <definedName name="taluydac2">"$#REF!.$C$6"</definedName>
    <definedName name="taluydac2_26" localSheetId="11">#REF!</definedName>
    <definedName name="taluydac2_26" localSheetId="3">#REF!</definedName>
    <definedName name="taluydac2_26">#REF!</definedName>
    <definedName name="taluydac2_28" localSheetId="11">#REF!</definedName>
    <definedName name="taluydac2_28" localSheetId="3">#REF!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#REF!</definedName>
    <definedName name="taluydc1_28" localSheetId="11">#REF!</definedName>
    <definedName name="taluydc1_28" localSheetId="3">#REF!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#REF!</definedName>
    <definedName name="taluydc2_28" localSheetId="11">#REF!</definedName>
    <definedName name="taluydc2_28" localSheetId="3">#REF!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#REF!</definedName>
    <definedName name="taluydc3_28" localSheetId="11">#REF!</definedName>
    <definedName name="taluydc3_28" localSheetId="3">#REF!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#REF!</definedName>
    <definedName name="taluydc4_28" localSheetId="11">#REF!</definedName>
    <definedName name="taluydc4_28" localSheetId="3">#REF!</definedName>
    <definedName name="taluydc4_28">#REF!</definedName>
    <definedName name="taluydc4_3">"$#REF!.$C$5"</definedName>
    <definedName name="Tam" localSheetId="11">#REF!</definedName>
    <definedName name="Tam" localSheetId="3">#REF!</definedName>
    <definedName name="Tam">#REF!</definedName>
    <definedName name="tamdan" localSheetId="11">#REF!</definedName>
    <definedName name="tamdan" localSheetId="3">#REF!</definedName>
    <definedName name="tamdan">#REF!</definedName>
    <definedName name="tamdan_20" localSheetId="11">#REF!</definedName>
    <definedName name="tamdan_20" localSheetId="3">#REF!</definedName>
    <definedName name="tamdan_20">#REF!</definedName>
    <definedName name="tamdan_28" localSheetId="11">#REF!</definedName>
    <definedName name="tamdan_28" localSheetId="3">#REF!</definedName>
    <definedName name="tamdan_28">#REF!</definedName>
    <definedName name="TAMT" localSheetId="11">#REF!</definedName>
    <definedName name="TAMT" localSheetId="3">#REF!</definedName>
    <definedName name="TAMT">#REF!</definedName>
    <definedName name="TAMTINH" localSheetId="11">#REF!</definedName>
    <definedName name="TAMTINH" localSheetId="3">#REF!</definedName>
    <definedName name="TAMTINH">#REF!</definedName>
    <definedName name="Tamtreo_16" localSheetId="11">#REF!</definedName>
    <definedName name="Tamtreo_16" localSheetId="3">#REF!</definedName>
    <definedName name="Tamtreo_16">#REF!</definedName>
    <definedName name="Tamtreo_16_20" localSheetId="11">#REF!</definedName>
    <definedName name="Tamtreo_16_20" localSheetId="3">#REF!</definedName>
    <definedName name="Tamtreo_16_20">#REF!</definedName>
    <definedName name="Tamtreo_20" localSheetId="11">#REF!</definedName>
    <definedName name="Tamtreo_20" localSheetId="3">#REF!</definedName>
    <definedName name="Tamtreo_20">#REF!</definedName>
    <definedName name="Tamtreo_20_20" localSheetId="11">#REF!</definedName>
    <definedName name="Tamtreo_20_20" localSheetId="3">#REF!</definedName>
    <definedName name="Tamtreo_20_20">#REF!</definedName>
    <definedName name="Tan_suat" localSheetId="11">#REF!</definedName>
    <definedName name="Tan_suat" localSheetId="3">#REF!</definedName>
    <definedName name="Tan_suat">#REF!</definedName>
    <definedName name="TangtruongBQ" localSheetId="11">#REF!</definedName>
    <definedName name="TangtruongBQ" localSheetId="3">#REF!</definedName>
    <definedName name="TangtruongBQ">#REF!</definedName>
    <definedName name="TanMy" localSheetId="11">#REF!</definedName>
    <definedName name="TanMy" localSheetId="3">#REF!</definedName>
    <definedName name="TanMy">#REF!</definedName>
    <definedName name="TanMy_20" localSheetId="11">#REF!</definedName>
    <definedName name="TanMy_20" localSheetId="3">#REF!</definedName>
    <definedName name="TanMy_20">#REF!</definedName>
    <definedName name="tao" localSheetId="11">#REF!</definedName>
    <definedName name="tao" localSheetId="3">#REF!</definedName>
    <definedName name="tao">#REF!</definedName>
    <definedName name="TaPLoc">NA()</definedName>
    <definedName name="TaPLoc_26" localSheetId="11">#REF!</definedName>
    <definedName name="TaPLoc_26" localSheetId="3">#REF!</definedName>
    <definedName name="TaPLoc_26">#REF!</definedName>
    <definedName name="TaPLoc_28" localSheetId="11">#REF!</definedName>
    <definedName name="TaPLoc_28" localSheetId="3">#REF!</definedName>
    <definedName name="TaPLoc_28">#REF!</definedName>
    <definedName name="taukeo150" localSheetId="11">#REF!</definedName>
    <definedName name="taukeo150" localSheetId="3">#REF!</definedName>
    <definedName name="taukeo150">#REF!</definedName>
    <definedName name="taukeo150_20" localSheetId="11">#REF!</definedName>
    <definedName name="taukeo150_20" localSheetId="3">#REF!</definedName>
    <definedName name="taukeo150_20">#REF!</definedName>
    <definedName name="taukeo150_28" localSheetId="11">#REF!</definedName>
    <definedName name="taukeo150_28" localSheetId="3">#REF!</definedName>
    <definedName name="taukeo150_28">#REF!</definedName>
    <definedName name="taun" localSheetId="11">#REF!</definedName>
    <definedName name="taun" localSheetId="3">#REF!</definedName>
    <definedName name="taun">#REF!</definedName>
    <definedName name="taun_20" localSheetId="11">#REF!</definedName>
    <definedName name="taun_20" localSheetId="3">#REF!</definedName>
    <definedName name="taun_20">#REF!</definedName>
    <definedName name="taun_28" localSheetId="11">#REF!</definedName>
    <definedName name="taun_28" localSheetId="3">#REF!</definedName>
    <definedName name="taun_28">#REF!</definedName>
    <definedName name="TaxTV">10%</definedName>
    <definedName name="TaxXL">5%</definedName>
    <definedName name="tb" localSheetId="11">#REF!</definedName>
    <definedName name="tb" localSheetId="3">#REF!</definedName>
    <definedName name="tb">#REF!</definedName>
    <definedName name="tb_1" localSheetId="11">#REF!</definedName>
    <definedName name="tb_1" localSheetId="3">#REF!</definedName>
    <definedName name="tb_1">#REF!</definedName>
    <definedName name="tb_2" localSheetId="11">#REF!</definedName>
    <definedName name="tb_2" localSheetId="3">#REF!</definedName>
    <definedName name="tb_2">#REF!</definedName>
    <definedName name="tb_20" localSheetId="11">#REF!</definedName>
    <definedName name="tb_20" localSheetId="3">#REF!</definedName>
    <definedName name="tb_20">#REF!</definedName>
    <definedName name="tb_25" localSheetId="11">#REF!</definedName>
    <definedName name="tb_25" localSheetId="3">#REF!</definedName>
    <definedName name="tb_25">#REF!</definedName>
    <definedName name="tb_28" localSheetId="11">#REF!</definedName>
    <definedName name="tb_28" localSheetId="3">#REF!</definedName>
    <definedName name="tb_28">#REF!</definedName>
    <definedName name="TB_CS" localSheetId="11">#REF!</definedName>
    <definedName name="TB_CS" localSheetId="3">#REF!</definedName>
    <definedName name="TB_CS">#REF!</definedName>
    <definedName name="TB_CS_20" localSheetId="11">#REF!</definedName>
    <definedName name="TB_CS_20" localSheetId="3">#REF!</definedName>
    <definedName name="TB_CS_20">#REF!</definedName>
    <definedName name="TB_CS_28" localSheetId="11">#REF!</definedName>
    <definedName name="TB_CS_28" localSheetId="3">#REF!</definedName>
    <definedName name="TB_CS_28">#REF!</definedName>
    <definedName name="TB_CTO" localSheetId="11">#REF!</definedName>
    <definedName name="TB_CTO" localSheetId="3">#REF!</definedName>
    <definedName name="TB_CTO">#REF!</definedName>
    <definedName name="TB_TBA" localSheetId="11">#REF!</definedName>
    <definedName name="TB_TBA" localSheetId="3">#REF!</definedName>
    <definedName name="TB_TBA">#REF!</definedName>
    <definedName name="TB_TBA_20" localSheetId="11">#REF!</definedName>
    <definedName name="TB_TBA_20" localSheetId="3">#REF!</definedName>
    <definedName name="TB_TBA_20">#REF!</definedName>
    <definedName name="TB_TBA_28" localSheetId="11">#REF!</definedName>
    <definedName name="TB_TBA_28" localSheetId="3">#REF!</definedName>
    <definedName name="TB_TBA_28">#REF!</definedName>
    <definedName name="tb1_20" localSheetId="11">#REF!</definedName>
    <definedName name="tb1_20" localSheetId="3">#REF!</definedName>
    <definedName name="tb1_20">#REF!</definedName>
    <definedName name="tb1_28" localSheetId="11">#REF!</definedName>
    <definedName name="tb1_28" localSheetId="3">#REF!</definedName>
    <definedName name="tb1_28">#REF!</definedName>
    <definedName name="tb2_20" localSheetId="11">#REF!</definedName>
    <definedName name="tb2_20" localSheetId="3">#REF!</definedName>
    <definedName name="tb2_20">#REF!</definedName>
    <definedName name="tb2_28" localSheetId="11">#REF!</definedName>
    <definedName name="tb2_28" localSheetId="3">#REF!</definedName>
    <definedName name="tb2_28">#REF!</definedName>
    <definedName name="tb3_20" localSheetId="11">#REF!</definedName>
    <definedName name="tb3_20" localSheetId="3">#REF!</definedName>
    <definedName name="tb3_20">#REF!</definedName>
    <definedName name="tb3_28" localSheetId="11">#REF!</definedName>
    <definedName name="tb3_28" localSheetId="3">#REF!</definedName>
    <definedName name="tb3_28">#REF!</definedName>
    <definedName name="tb4_20" localSheetId="11">#REF!</definedName>
    <definedName name="tb4_20" localSheetId="3">#REF!</definedName>
    <definedName name="tb4_20">#REF!</definedName>
    <definedName name="tb4_28" localSheetId="11">#REF!</definedName>
    <definedName name="tb4_28" localSheetId="3">#REF!</definedName>
    <definedName name="tb4_28">#REF!</definedName>
    <definedName name="TBA">"$#REF!.$D$1:$M$65536"</definedName>
    <definedName name="TBA_26" localSheetId="11">#REF!</definedName>
    <definedName name="TBA_26" localSheetId="3">#REF!</definedName>
    <definedName name="TBA_26">#REF!</definedName>
    <definedName name="TBA_28" localSheetId="11">#REF!</definedName>
    <definedName name="TBA_28" localSheetId="3">#REF!</definedName>
    <definedName name="TBA_28">#REF!</definedName>
    <definedName name="TBA_3">"$#REF!.$D$1:$M$65536"</definedName>
    <definedName name="tbdd1p">NA()</definedName>
    <definedName name="tbdd1p_26" localSheetId="11">#REF!</definedName>
    <definedName name="tbdd1p_26" localSheetId="3">#REF!</definedName>
    <definedName name="tbdd1p_26">#REF!</definedName>
    <definedName name="tbdd1p_28" localSheetId="11">#REF!</definedName>
    <definedName name="tbdd1p_28" localSheetId="3">#REF!</definedName>
    <definedName name="tbdd1p_28">#REF!</definedName>
    <definedName name="tbdd1p_3">NA()</definedName>
    <definedName name="tbdd3p">NA()</definedName>
    <definedName name="tbdd3p_26" localSheetId="11">#REF!</definedName>
    <definedName name="tbdd3p_26" localSheetId="3">#REF!</definedName>
    <definedName name="tbdd3p_26">#REF!</definedName>
    <definedName name="tbdd3p_28" localSheetId="11">#REF!</definedName>
    <definedName name="tbdd3p_28" localSheetId="3">#REF!</definedName>
    <definedName name="tbdd3p_28">#REF!</definedName>
    <definedName name="tbdd3p_3">NA()</definedName>
    <definedName name="tbddsdl">NA()</definedName>
    <definedName name="tbddsdl_26" localSheetId="11">#REF!</definedName>
    <definedName name="tbddsdl_26" localSheetId="3">#REF!</definedName>
    <definedName name="tbddsdl_26">#REF!</definedName>
    <definedName name="tbddsdl_28" localSheetId="11">#REF!</definedName>
    <definedName name="tbddsdl_28" localSheetId="3">#REF!</definedName>
    <definedName name="tbddsdl_28">#REF!</definedName>
    <definedName name="tbddsdl_3">NA()</definedName>
    <definedName name="TBI">NA()</definedName>
    <definedName name="TBI_26" localSheetId="11">#REF!</definedName>
    <definedName name="TBI_26" localSheetId="3">#REF!</definedName>
    <definedName name="TBI_26">#REF!</definedName>
    <definedName name="TBI_28" localSheetId="11">#REF!</definedName>
    <definedName name="TBI_28" localSheetId="3">#REF!</definedName>
    <definedName name="TBI_28">#REF!</definedName>
    <definedName name="TBI_3">NA()</definedName>
    <definedName name="tbmc" localSheetId="11">#REF!</definedName>
    <definedName name="tbmc" localSheetId="3">#REF!</definedName>
    <definedName name="tbmc">#REF!</definedName>
    <definedName name="tbmc_20" localSheetId="11">#REF!</definedName>
    <definedName name="tbmc_20" localSheetId="3">#REF!</definedName>
    <definedName name="tbmc_20">#REF!</definedName>
    <definedName name="tbmc_28" localSheetId="11">#REF!</definedName>
    <definedName name="tbmc_28" localSheetId="3">#REF!</definedName>
    <definedName name="tbmc_28">#REF!</definedName>
    <definedName name="TBSGP" localSheetId="11">#REF!</definedName>
    <definedName name="TBSGP" localSheetId="3">#REF!</definedName>
    <definedName name="TBSGP">#REF!</definedName>
    <definedName name="TBSGP_28" localSheetId="11">#REF!</definedName>
    <definedName name="TBSGP_28" localSheetId="3">#REF!</definedName>
    <definedName name="TBSGP_28">#REF!</definedName>
    <definedName name="tbtr">NA()</definedName>
    <definedName name="tbtr_26" localSheetId="11">#REF!</definedName>
    <definedName name="tbtr_26" localSheetId="3">#REF!</definedName>
    <definedName name="tbtr_26">#REF!</definedName>
    <definedName name="tbtr_28" localSheetId="11">#REF!</definedName>
    <definedName name="tbtr_28" localSheetId="3">#REF!</definedName>
    <definedName name="tbtr_28">#REF!</definedName>
    <definedName name="tbtr_3">NA()</definedName>
    <definedName name="tbtram">"$#REF!.$F$12"</definedName>
    <definedName name="tbtram_26" localSheetId="11">#REF!</definedName>
    <definedName name="tbtram_26" localSheetId="3">#REF!</definedName>
    <definedName name="tbtram_26">#REF!</definedName>
    <definedName name="tbtram_28" localSheetId="11">#REF!</definedName>
    <definedName name="tbtram_28" localSheetId="3">#REF!</definedName>
    <definedName name="tbtram_28">#REF!</definedName>
    <definedName name="tbtram_3">"$#REF!.$F$12"</definedName>
    <definedName name="TBXD" localSheetId="11">#REF!</definedName>
    <definedName name="TBXD" localSheetId="3">#REF!</definedName>
    <definedName name="TBXD">#REF!</definedName>
    <definedName name="TBXD_20" localSheetId="11">#REF!</definedName>
    <definedName name="TBXD_20" localSheetId="3">#REF!</definedName>
    <definedName name="TBXD_20">#REF!</definedName>
    <definedName name="TBXD_28" localSheetId="11">#REF!</definedName>
    <definedName name="TBXD_28" localSheetId="3">#REF!</definedName>
    <definedName name="TBXD_28">#REF!</definedName>
    <definedName name="TC">"$#REF!.$#REF!$#REF!:$#REF!$#REF!"</definedName>
    <definedName name="tc_1" localSheetId="11">#REF!</definedName>
    <definedName name="tc_1" localSheetId="3">#REF!</definedName>
    <definedName name="tc_1">#REF!</definedName>
    <definedName name="tc_1_20" localSheetId="11">#REF!</definedName>
    <definedName name="tc_1_20" localSheetId="3">#REF!</definedName>
    <definedName name="tc_1_20">#REF!</definedName>
    <definedName name="tc_1_28" localSheetId="11">#REF!</definedName>
    <definedName name="tc_1_28" localSheetId="3">#REF!</definedName>
    <definedName name="tc_1_28">#REF!</definedName>
    <definedName name="tc_2" localSheetId="11">#REF!</definedName>
    <definedName name="tc_2" localSheetId="3">#REF!</definedName>
    <definedName name="tc_2">#REF!</definedName>
    <definedName name="tc_2_20" localSheetId="11">#REF!</definedName>
    <definedName name="tc_2_20" localSheetId="3">#REF!</definedName>
    <definedName name="tc_2_20">#REF!</definedName>
    <definedName name="tc_2_28" localSheetId="11">#REF!</definedName>
    <definedName name="tc_2_28" localSheetId="3">#REF!</definedName>
    <definedName name="tc_2_28">#REF!</definedName>
    <definedName name="TC_26" localSheetId="11">#REF!</definedName>
    <definedName name="TC_26" localSheetId="3">#REF!</definedName>
    <definedName name="TC_26">#REF!</definedName>
    <definedName name="TC_28" localSheetId="11">#REF!</definedName>
    <definedName name="TC_28" localSheetId="3">#REF!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#REF!</definedName>
    <definedName name="TC_NHANH1_28" localSheetId="11">#REF!</definedName>
    <definedName name="TC_NHANH1_28" localSheetId="3">#REF!</definedName>
    <definedName name="TC_NHANH1_28">#REF!</definedName>
    <definedName name="TC_NHANH1_3">"$#REF!.$A$96:$AH$96"</definedName>
    <definedName name="tc1_20" localSheetId="11">#REF!</definedName>
    <definedName name="tc1_20" localSheetId="3">#REF!</definedName>
    <definedName name="tc1_20">#REF!</definedName>
    <definedName name="tc1_28" localSheetId="11">#REF!</definedName>
    <definedName name="tc1_28" localSheetId="3">#REF!</definedName>
    <definedName name="tc1_28">#REF!</definedName>
    <definedName name="Tcbm" localSheetId="11">#REF!</definedName>
    <definedName name="Tcbm" localSheetId="3">#REF!</definedName>
    <definedName name="Tcbm">#REF!</definedName>
    <definedName name="Tcbm_20" localSheetId="11">#REF!</definedName>
    <definedName name="Tcbm_20" localSheetId="3">#REF!</definedName>
    <definedName name="Tcbm_20">#REF!</definedName>
    <definedName name="Tcbm_28" localSheetId="11">#REF!</definedName>
    <definedName name="Tcbm_28" localSheetId="3">#REF!</definedName>
    <definedName name="Tcbm_28">#REF!</definedName>
    <definedName name="Tchuan" localSheetId="11">#REF!</definedName>
    <definedName name="Tchuan" localSheetId="3">#REF!</definedName>
    <definedName name="Tchuan">#REF!</definedName>
    <definedName name="Tchuan_20" localSheetId="11">#REF!</definedName>
    <definedName name="Tchuan_20" localSheetId="3">#REF!</definedName>
    <definedName name="Tchuan_20">#REF!</definedName>
    <definedName name="Tchuan_28" localSheetId="11">#REF!</definedName>
    <definedName name="Tchuan_28" localSheetId="3">#REF!</definedName>
    <definedName name="Tchuan_28">#REF!</definedName>
    <definedName name="TCT" localSheetId="11">#REF!</definedName>
    <definedName name="TCT" localSheetId="3">#REF!</definedName>
    <definedName name="TCT">#REF!</definedName>
    <definedName name="tct3_1" localSheetId="11">#REF!</definedName>
    <definedName name="tct3_1" localSheetId="3">#REF!</definedName>
    <definedName name="tct3_1">#REF!</definedName>
    <definedName name="tct3_2" localSheetId="11">#REF!</definedName>
    <definedName name="tct3_2" localSheetId="3">#REF!</definedName>
    <definedName name="tct3_2">#REF!</definedName>
    <definedName name="tct3_20" localSheetId="11">#REF!</definedName>
    <definedName name="tct3_20" localSheetId="3">#REF!</definedName>
    <definedName name="tct3_20">#REF!</definedName>
    <definedName name="tct3_25" localSheetId="11">#REF!</definedName>
    <definedName name="tct3_25" localSheetId="3">#REF!</definedName>
    <definedName name="tct3_25">#REF!</definedName>
    <definedName name="tct3_28" localSheetId="11">#REF!</definedName>
    <definedName name="tct3_28" localSheetId="3">#REF!</definedName>
    <definedName name="tct3_28">#REF!</definedName>
    <definedName name="tcxxnc">NA()</definedName>
    <definedName name="tcxxnc_26" localSheetId="11">#REF!</definedName>
    <definedName name="tcxxnc_26" localSheetId="3">#REF!</definedName>
    <definedName name="tcxxnc_26">#REF!</definedName>
    <definedName name="tcxxnc_28" localSheetId="11">#REF!</definedName>
    <definedName name="tcxxnc_28" localSheetId="3">#REF!</definedName>
    <definedName name="tcxxnc_28">#REF!</definedName>
    <definedName name="tcxxnc_3">NA()</definedName>
    <definedName name="TD">"$#REF!.$I$50:$I$129"</definedName>
    <definedName name="TD_26" localSheetId="11">#REF!</definedName>
    <definedName name="TD_26" localSheetId="3">#REF!</definedName>
    <definedName name="TD_26">#REF!</definedName>
    <definedName name="td_28" localSheetId="11">#REF!</definedName>
    <definedName name="td_28" localSheetId="3">#REF!</definedName>
    <definedName name="td_28">#REF!</definedName>
    <definedName name="TD_3">"$#REF!.$I$50:$I$129"</definedName>
    <definedName name="td10vl">"$#REF!.#REF!#REF!"</definedName>
    <definedName name="td10vl_26" localSheetId="11">#REF!</definedName>
    <definedName name="td10vl_26" localSheetId="3">#REF!</definedName>
    <definedName name="td10vl_26">#REF!</definedName>
    <definedName name="td10vl_28" localSheetId="11">#REF!</definedName>
    <definedName name="td10vl_28" localSheetId="3">#REF!</definedName>
    <definedName name="td10vl_28">#REF!</definedName>
    <definedName name="td10vl_3">"$#REF!.#REF!#REF!"</definedName>
    <definedName name="td12nc">"$#REF!.$#REF!$#REF!"</definedName>
    <definedName name="td12nc_26" localSheetId="11">#REF!</definedName>
    <definedName name="td12nc_26" localSheetId="3">#REF!</definedName>
    <definedName name="td12nc_26">#REF!</definedName>
    <definedName name="td12nc_28" localSheetId="11">#REF!</definedName>
    <definedName name="td12nc_28" localSheetId="3">#REF!</definedName>
    <definedName name="td12nc_28">#REF!</definedName>
    <definedName name="td12nc_3">"$#REF!.$#REF!$#REF!"</definedName>
    <definedName name="TD12vl" localSheetId="11">#REF!</definedName>
    <definedName name="TD12vl" localSheetId="3">#REF!</definedName>
    <definedName name="TD12vl">#REF!</definedName>
    <definedName name="TD12vl_20" localSheetId="11">#REF!</definedName>
    <definedName name="TD12vl_20" localSheetId="3">#REF!</definedName>
    <definedName name="TD12vl_20">#REF!</definedName>
    <definedName name="TD12vl_28" localSheetId="11">#REF!</definedName>
    <definedName name="TD12vl_28" localSheetId="3">#REF!</definedName>
    <definedName name="TD12vl_28">#REF!</definedName>
    <definedName name="td1cnc">NA()</definedName>
    <definedName name="td1cnc_26" localSheetId="11">#REF!</definedName>
    <definedName name="td1cnc_26" localSheetId="3">#REF!</definedName>
    <definedName name="td1cnc_26">#REF!</definedName>
    <definedName name="td1cnc_28" localSheetId="11">#REF!</definedName>
    <definedName name="td1cnc_28" localSheetId="3">#REF!</definedName>
    <definedName name="td1cnc_28">#REF!</definedName>
    <definedName name="td1cnc_3">NA()</definedName>
    <definedName name="td1cvl">NA()</definedName>
    <definedName name="td1cvl_26" localSheetId="11">#REF!</definedName>
    <definedName name="td1cvl_26" localSheetId="3">#REF!</definedName>
    <definedName name="td1cvl_26">#REF!</definedName>
    <definedName name="td1cvl_28" localSheetId="11">#REF!</definedName>
    <definedName name="td1cvl_28" localSheetId="3">#REF!</definedName>
    <definedName name="td1cvl_28">#REF!</definedName>
    <definedName name="td1cvl_3">NA()</definedName>
    <definedName name="td1p">"$#REF!.$#REF!$#REF!"</definedName>
    <definedName name="td1p_26" localSheetId="11">#REF!</definedName>
    <definedName name="td1p_26" localSheetId="3">#REF!</definedName>
    <definedName name="td1p_26">#REF!</definedName>
    <definedName name="td1p_28" localSheetId="11">#REF!</definedName>
    <definedName name="td1p_28" localSheetId="3">#REF!</definedName>
    <definedName name="td1p_28">#REF!</definedName>
    <definedName name="td1p_3">"$#REF!.$#REF!$#REF!"</definedName>
    <definedName name="TD1p1nc" localSheetId="11">#REF!</definedName>
    <definedName name="TD1p1nc" localSheetId="3">#REF!</definedName>
    <definedName name="TD1p1nc">#REF!</definedName>
    <definedName name="TD1p1nc_20" localSheetId="11">#REF!</definedName>
    <definedName name="TD1p1nc_20" localSheetId="3">#REF!</definedName>
    <definedName name="TD1p1nc_20">#REF!</definedName>
    <definedName name="TD1p1nc_28" localSheetId="11">#REF!</definedName>
    <definedName name="TD1p1nc_28" localSheetId="3">#REF!</definedName>
    <definedName name="TD1p1nc_28">#REF!</definedName>
    <definedName name="td1p1vc" localSheetId="11">#REF!</definedName>
    <definedName name="td1p1vc" localSheetId="3">#REF!</definedName>
    <definedName name="td1p1vc">#REF!</definedName>
    <definedName name="td1p1vc_20" localSheetId="11">#REF!</definedName>
    <definedName name="td1p1vc_20" localSheetId="3">#REF!</definedName>
    <definedName name="td1p1vc_20">#REF!</definedName>
    <definedName name="td1p1vc_28" localSheetId="11">#REF!</definedName>
    <definedName name="td1p1vc_28" localSheetId="3">#REF!</definedName>
    <definedName name="td1p1vc_28">#REF!</definedName>
    <definedName name="TD1p1vl" localSheetId="11">#REF!</definedName>
    <definedName name="TD1p1vl" localSheetId="3">#REF!</definedName>
    <definedName name="TD1p1vl">#REF!</definedName>
    <definedName name="TD1p1vl_20" localSheetId="11">#REF!</definedName>
    <definedName name="TD1p1vl_20" localSheetId="3">#REF!</definedName>
    <definedName name="TD1p1vl_20">#REF!</definedName>
    <definedName name="TD1p1vl_28" localSheetId="11">#REF!</definedName>
    <definedName name="TD1p1vl_28" localSheetId="3">#REF!</definedName>
    <definedName name="TD1p1vl_28">#REF!</definedName>
    <definedName name="TD1p2nc" localSheetId="11">#REF!</definedName>
    <definedName name="TD1p2nc" localSheetId="3">#REF!</definedName>
    <definedName name="TD1p2nc">#REF!</definedName>
    <definedName name="TD1p2vc" localSheetId="11">#REF!</definedName>
    <definedName name="TD1p2vc" localSheetId="3">#REF!</definedName>
    <definedName name="TD1p2vc">#REF!</definedName>
    <definedName name="TD1p2vl" localSheetId="11">#REF!</definedName>
    <definedName name="TD1p2vl" localSheetId="3">#REF!</definedName>
    <definedName name="TD1p2vl">#REF!</definedName>
    <definedName name="TD1pnc">NA()</definedName>
    <definedName name="TD1pnc_26" localSheetId="11">#REF!</definedName>
    <definedName name="TD1pnc_26" localSheetId="3">#REF!</definedName>
    <definedName name="TD1pnc_26">#REF!</definedName>
    <definedName name="TD1pnc_28" localSheetId="11">#REF!</definedName>
    <definedName name="TD1pnc_28" localSheetId="3">#REF!</definedName>
    <definedName name="TD1pnc_28">#REF!</definedName>
    <definedName name="TD1pnc_3">NA()</definedName>
    <definedName name="TD1pvl">NA()</definedName>
    <definedName name="TD1pvl_26" localSheetId="11">#REF!</definedName>
    <definedName name="TD1pvl_26" localSheetId="3">#REF!</definedName>
    <definedName name="TD1pvl_26">#REF!</definedName>
    <definedName name="TD1pvl_28" localSheetId="11">#REF!</definedName>
    <definedName name="TD1pvl_28" localSheetId="3">#REF!</definedName>
    <definedName name="TD1pvl_28">#REF!</definedName>
    <definedName name="TD1pvl_3">NA()</definedName>
    <definedName name="td3p">"$#REF!.$#REF!$#REF!"</definedName>
    <definedName name="td3p_26" localSheetId="11">#REF!</definedName>
    <definedName name="td3p_26" localSheetId="3">#REF!</definedName>
    <definedName name="td3p_26">#REF!</definedName>
    <definedName name="td3p_28" localSheetId="11">#REF!</definedName>
    <definedName name="td3p_28" localSheetId="3">#REF!</definedName>
    <definedName name="td3p_28">#REF!</definedName>
    <definedName name="td3p_3">"$#REF!.$#REF!$#REF!"</definedName>
    <definedName name="tdc84nc">NA()</definedName>
    <definedName name="tdc84nc_26" localSheetId="11">#REF!</definedName>
    <definedName name="tdc84nc_26" localSheetId="3">#REF!</definedName>
    <definedName name="tdc84nc_26">#REF!</definedName>
    <definedName name="tdc84nc_28" localSheetId="11">#REF!</definedName>
    <definedName name="tdc84nc_28" localSheetId="3">#REF!</definedName>
    <definedName name="tdc84nc_28">#REF!</definedName>
    <definedName name="tdc84nc_3">NA()</definedName>
    <definedName name="tdcnc">NA()</definedName>
    <definedName name="tdcnc_26" localSheetId="11">#REF!</definedName>
    <definedName name="tdcnc_26" localSheetId="3">#REF!</definedName>
    <definedName name="tdcnc_26">#REF!</definedName>
    <definedName name="tdcnc_28" localSheetId="11">#REF!</definedName>
    <definedName name="tdcnc_28" localSheetId="3">#REF!</definedName>
    <definedName name="tdcnc_28">#REF!</definedName>
    <definedName name="tdcnc_3">NA()</definedName>
    <definedName name="TDctnc" localSheetId="11">#REF!</definedName>
    <definedName name="TDctnc" localSheetId="3">#REF!</definedName>
    <definedName name="TDctnc">#REF!</definedName>
    <definedName name="TDctnc_20" localSheetId="11">#REF!</definedName>
    <definedName name="TDctnc_20" localSheetId="3">#REF!</definedName>
    <definedName name="TDctnc_20">#REF!</definedName>
    <definedName name="TDctnc_28" localSheetId="11">#REF!</definedName>
    <definedName name="TDctnc_28" localSheetId="3">#REF!</definedName>
    <definedName name="TDctnc_28">#REF!</definedName>
    <definedName name="TDctvc" localSheetId="11">#REF!</definedName>
    <definedName name="TDctvc" localSheetId="3">#REF!</definedName>
    <definedName name="TDctvc">#REF!</definedName>
    <definedName name="TDctvc_20" localSheetId="11">#REF!</definedName>
    <definedName name="TDctvc_20" localSheetId="3">#REF!</definedName>
    <definedName name="TDctvc_20">#REF!</definedName>
    <definedName name="TDctvc_28" localSheetId="11">#REF!</definedName>
    <definedName name="TDctvc_28" localSheetId="3">#REF!</definedName>
    <definedName name="TDctvc_28">#REF!</definedName>
    <definedName name="TDctvl" localSheetId="11">#REF!</definedName>
    <definedName name="TDctvl" localSheetId="3">#REF!</definedName>
    <definedName name="TDctvl">#REF!</definedName>
    <definedName name="TDctvl_20" localSheetId="11">#REF!</definedName>
    <definedName name="TDctvl_20" localSheetId="3">#REF!</definedName>
    <definedName name="TDctvl_20">#REF!</definedName>
    <definedName name="TDctvl_28" localSheetId="11">#REF!</definedName>
    <definedName name="TDctvl_28" localSheetId="3">#REF!</definedName>
    <definedName name="TDctvl_28">#REF!</definedName>
    <definedName name="TDE" localSheetId="11">#REF!</definedName>
    <definedName name="TDE" localSheetId="3">#REF!</definedName>
    <definedName name="TDE">#REF!</definedName>
    <definedName name="tdgnc">NA()</definedName>
    <definedName name="tdgnc_26" localSheetId="11">#REF!</definedName>
    <definedName name="tdgnc_26" localSheetId="3">#REF!</definedName>
    <definedName name="tdgnc_26">#REF!</definedName>
    <definedName name="tdgnc_28" localSheetId="11">#REF!</definedName>
    <definedName name="tdgnc_28" localSheetId="3">#REF!</definedName>
    <definedName name="tdgnc_28">#REF!</definedName>
    <definedName name="tdgnc_3">NA()</definedName>
    <definedName name="tdgvl">NA()</definedName>
    <definedName name="tdgvl_26" localSheetId="11">#REF!</definedName>
    <definedName name="tdgvl_26" localSheetId="3">#REF!</definedName>
    <definedName name="tdgvl_26">#REF!</definedName>
    <definedName name="tdgvl_28" localSheetId="11">#REF!</definedName>
    <definedName name="tdgvl_28" localSheetId="3">#REF!</definedName>
    <definedName name="tdgvl_28">#REF!</definedName>
    <definedName name="tdgvl_3">NA()</definedName>
    <definedName name="tdhtnc">NA()</definedName>
    <definedName name="tdhtnc_26" localSheetId="11">#REF!</definedName>
    <definedName name="tdhtnc_26" localSheetId="3">#REF!</definedName>
    <definedName name="tdhtnc_26">#REF!</definedName>
    <definedName name="tdhtnc_28" localSheetId="11">#REF!</definedName>
    <definedName name="tdhtnc_28" localSheetId="3">#REF!</definedName>
    <definedName name="tdhtnc_28">#REF!</definedName>
    <definedName name="tdhtnc_3">NA()</definedName>
    <definedName name="tdhtvl">NA()</definedName>
    <definedName name="tdhtvl_26" localSheetId="11">#REF!</definedName>
    <definedName name="tdhtvl_26" localSheetId="3">#REF!</definedName>
    <definedName name="tdhtvl_26">#REF!</definedName>
    <definedName name="tdhtvl_28" localSheetId="11">#REF!</definedName>
    <definedName name="tdhtvl_28" localSheetId="3">#REF!</definedName>
    <definedName name="tdhtvl_28">#REF!</definedName>
    <definedName name="tdhtvl_3">NA()</definedName>
    <definedName name="TDI" localSheetId="11">#REF!</definedName>
    <definedName name="TDI" localSheetId="3">#REF!</definedName>
    <definedName name="TDI">#REF!</definedName>
    <definedName name="TDI_20" localSheetId="11">#REF!</definedName>
    <definedName name="TDI_20" localSheetId="3">#REF!</definedName>
    <definedName name="TDI_20">#REF!</definedName>
    <definedName name="TDI_28" localSheetId="11">#REF!</definedName>
    <definedName name="TDI_28" localSheetId="3">#REF!</definedName>
    <definedName name="TDI_28">#REF!</definedName>
    <definedName name="tdia" localSheetId="11">#REF!</definedName>
    <definedName name="tdia" localSheetId="3">#REF!</definedName>
    <definedName name="tdia">#REF!</definedName>
    <definedName name="tdia_28" localSheetId="11">#REF!</definedName>
    <definedName name="tdia_28" localSheetId="3">#REF!</definedName>
    <definedName name="tdia_28">#REF!</definedName>
    <definedName name="TDII" localSheetId="11">#REF!</definedName>
    <definedName name="TDII" localSheetId="3">#REF!</definedName>
    <definedName name="TDII">#REF!</definedName>
    <definedName name="TDII_20" localSheetId="11">#REF!</definedName>
    <definedName name="TDII_20" localSheetId="3">#REF!</definedName>
    <definedName name="TDII_20">#REF!</definedName>
    <definedName name="TDII_28" localSheetId="11">#REF!</definedName>
    <definedName name="TDII_28" localSheetId="3">#REF!</definedName>
    <definedName name="TDII_28">#REF!</definedName>
    <definedName name="TDIII" localSheetId="11">#REF!</definedName>
    <definedName name="TDIII" localSheetId="3">#REF!</definedName>
    <definedName name="TDIII">#REF!</definedName>
    <definedName name="TDIII_20" localSheetId="11">#REF!</definedName>
    <definedName name="TDIII_20" localSheetId="3">#REF!</definedName>
    <definedName name="TDIII_20">#REF!</definedName>
    <definedName name="TDIII_28" localSheetId="11">#REF!</definedName>
    <definedName name="TDIII_28" localSheetId="3">#REF!</definedName>
    <definedName name="TDIII_28">#REF!</definedName>
    <definedName name="TDIV" localSheetId="11">#REF!</definedName>
    <definedName name="TDIV" localSheetId="3">#REF!</definedName>
    <definedName name="TDIV">#REF!</definedName>
    <definedName name="TDIV_20" localSheetId="11">#REF!</definedName>
    <definedName name="TDIV_20" localSheetId="3">#REF!</definedName>
    <definedName name="TDIV_20">#REF!</definedName>
    <definedName name="TDIV_28" localSheetId="11">#REF!</definedName>
    <definedName name="TDIV_28" localSheetId="3">#REF!</definedName>
    <definedName name="TDIV_28">#REF!</definedName>
    <definedName name="TDmnc" localSheetId="11">#REF!</definedName>
    <definedName name="TDmnc" localSheetId="3">#REF!</definedName>
    <definedName name="TDmnc">#REF!</definedName>
    <definedName name="TDmvc" localSheetId="11">#REF!</definedName>
    <definedName name="TDmvc" localSheetId="3">#REF!</definedName>
    <definedName name="TDmvc">#REF!</definedName>
    <definedName name="TDmvl" localSheetId="11">#REF!</definedName>
    <definedName name="TDmvl" localSheetId="3">#REF!</definedName>
    <definedName name="TDmvl">#REF!</definedName>
    <definedName name="tdnc">NA()</definedName>
    <definedName name="tdnc_26" localSheetId="11">#REF!</definedName>
    <definedName name="tdnc_26" localSheetId="3">#REF!</definedName>
    <definedName name="tdnc_26">#REF!</definedName>
    <definedName name="tdnc_28" localSheetId="11">#REF!</definedName>
    <definedName name="tdnc_28" localSheetId="3">#REF!</definedName>
    <definedName name="tdnc_28">#REF!</definedName>
    <definedName name="tdnc_3">NA()</definedName>
    <definedName name="tdnc1p">"$#REF!.$G$72"</definedName>
    <definedName name="tdnc1p_26" localSheetId="11">#REF!</definedName>
    <definedName name="tdnc1p_26" localSheetId="3">#REF!</definedName>
    <definedName name="tdnc1p_26">#REF!</definedName>
    <definedName name="tdnc1p_28" localSheetId="11">#REF!</definedName>
    <definedName name="tdnc1p_28" localSheetId="3">#REF!</definedName>
    <definedName name="tdnc1p_28">#REF!</definedName>
    <definedName name="tdnc1p_3">"$#REF!.$G$72"</definedName>
    <definedName name="tdnc3p" localSheetId="11">#REF!</definedName>
    <definedName name="tdnc3p" localSheetId="3">#REF!</definedName>
    <definedName name="tdnc3p">#REF!</definedName>
    <definedName name="tdnc3p_1" localSheetId="11">#REF!</definedName>
    <definedName name="tdnc3p_1" localSheetId="3">#REF!</definedName>
    <definedName name="tdnc3p_1">#REF!</definedName>
    <definedName name="tdnc3p_2" localSheetId="11">#REF!</definedName>
    <definedName name="tdnc3p_2" localSheetId="3">#REF!</definedName>
    <definedName name="tdnc3p_2">#REF!</definedName>
    <definedName name="tdnc3p_20" localSheetId="11">#REF!</definedName>
    <definedName name="tdnc3p_20" localSheetId="3">#REF!</definedName>
    <definedName name="tdnc3p_20">#REF!</definedName>
    <definedName name="tdnc3p_25" localSheetId="11">#REF!</definedName>
    <definedName name="tdnc3p_25" localSheetId="3">#REF!</definedName>
    <definedName name="tdnc3p_25">#REF!</definedName>
    <definedName name="tdnc3p_26" localSheetId="11">#REF!</definedName>
    <definedName name="tdnc3p_26" localSheetId="3">#REF!</definedName>
    <definedName name="tdnc3p_26">#REF!</definedName>
    <definedName name="tdnc3p_28" localSheetId="11">#REF!</definedName>
    <definedName name="tdnc3p_28" localSheetId="3">#REF!</definedName>
    <definedName name="tdnc3p_28">#REF!</definedName>
    <definedName name="tdnc3p_3" localSheetId="11">#REF!</definedName>
    <definedName name="tdnc3p_3" localSheetId="3">#REF!</definedName>
    <definedName name="tdnc3p_3">#REF!</definedName>
    <definedName name="tdnc3p_3_1" localSheetId="11">#REF!</definedName>
    <definedName name="tdnc3p_3_1" localSheetId="3">#REF!</definedName>
    <definedName name="tdnc3p_3_1">#REF!</definedName>
    <definedName name="tdnc3p_3_2" localSheetId="11">#REF!</definedName>
    <definedName name="tdnc3p_3_2" localSheetId="3">#REF!</definedName>
    <definedName name="tdnc3p_3_2">#REF!</definedName>
    <definedName name="tdnc3p_3_20" localSheetId="11">#REF!</definedName>
    <definedName name="tdnc3p_3_20" localSheetId="3">#REF!</definedName>
    <definedName name="tdnc3p_3_20">#REF!</definedName>
    <definedName name="tdnc3p_3_25" localSheetId="11">#REF!</definedName>
    <definedName name="tdnc3p_3_25" localSheetId="3">#REF!</definedName>
    <definedName name="tdnc3p_3_25">#REF!</definedName>
    <definedName name="TDng" localSheetId="11">#REF!</definedName>
    <definedName name="TDng" localSheetId="3">#REF!</definedName>
    <definedName name="TDng">#REF!</definedName>
    <definedName name="TDng_20" localSheetId="11">#REF!</definedName>
    <definedName name="TDng_20" localSheetId="3">#REF!</definedName>
    <definedName name="TDng_20">#REF!</definedName>
    <definedName name="TDng_28" localSheetId="11">#REF!</definedName>
    <definedName name="TDng_28" localSheetId="3">#REF!</definedName>
    <definedName name="TDng_28">#REF!</definedName>
    <definedName name="tdo" localSheetId="11">#REF!</definedName>
    <definedName name="tdo" localSheetId="3">#REF!</definedName>
    <definedName name="tdo">#REF!</definedName>
    <definedName name="tdo_20" localSheetId="11">#REF!</definedName>
    <definedName name="tdo_20" localSheetId="3">#REF!</definedName>
    <definedName name="tdo_20">#REF!</definedName>
    <definedName name="tdo_28" localSheetId="11">#REF!</definedName>
    <definedName name="tdo_28" localSheetId="3">#REF!</definedName>
    <definedName name="tdo_28">#REF!</definedName>
    <definedName name="TDoto" localSheetId="11">#REF!</definedName>
    <definedName name="TDoto" localSheetId="3">#REF!</definedName>
    <definedName name="TDoto">#REF!</definedName>
    <definedName name="TDoto_20" localSheetId="11">#REF!</definedName>
    <definedName name="TDoto_20" localSheetId="3">#REF!</definedName>
    <definedName name="TDoto_20">#REF!</definedName>
    <definedName name="TDoto_28" localSheetId="11">#REF!</definedName>
    <definedName name="TDoto_28" localSheetId="3">#REF!</definedName>
    <definedName name="TDoto_28">#REF!</definedName>
    <definedName name="tdt">"$#REF!.$B$1:$F$75"</definedName>
    <definedName name="tdt_26" localSheetId="11">#REF!</definedName>
    <definedName name="tdt_26" localSheetId="3">#REF!</definedName>
    <definedName name="tdt_26">#REF!</definedName>
    <definedName name="tdt_28" localSheetId="11">#REF!</definedName>
    <definedName name="tdt_28" localSheetId="3">#REF!</definedName>
    <definedName name="tdt_28">#REF!</definedName>
    <definedName name="tdt_3">"$#REF!.$B$1:$F$75"</definedName>
    <definedName name="tdt1pnc">NA()</definedName>
    <definedName name="tdt1pnc_26" localSheetId="11">#REF!</definedName>
    <definedName name="tdt1pnc_26" localSheetId="3">#REF!</definedName>
    <definedName name="tdt1pnc_26">#REF!</definedName>
    <definedName name="tdt1pnc_28" localSheetId="11">#REF!</definedName>
    <definedName name="tdt1pnc_28" localSheetId="3">#REF!</definedName>
    <definedName name="tdt1pnc_28">#REF!</definedName>
    <definedName name="tdt1pnc_3">NA()</definedName>
    <definedName name="tdt1pvl">NA()</definedName>
    <definedName name="tdt1pvl_26" localSheetId="11">#REF!</definedName>
    <definedName name="tdt1pvl_26" localSheetId="3">#REF!</definedName>
    <definedName name="tdt1pvl_26">#REF!</definedName>
    <definedName name="tdt1pvl_28" localSheetId="11">#REF!</definedName>
    <definedName name="tdt1pvl_28" localSheetId="3">#REF!</definedName>
    <definedName name="tdt1pvl_28">#REF!</definedName>
    <definedName name="tdt1pvl_3">NA()</definedName>
    <definedName name="tdt2cnc">NA()</definedName>
    <definedName name="tdt2cnc_26" localSheetId="11">#REF!</definedName>
    <definedName name="tdt2cnc_26" localSheetId="3">#REF!</definedName>
    <definedName name="tdt2cnc_26">#REF!</definedName>
    <definedName name="tdt2cnc_28" localSheetId="11">#REF!</definedName>
    <definedName name="tdt2cnc_28" localSheetId="3">#REF!</definedName>
    <definedName name="tdt2cnc_28">#REF!</definedName>
    <definedName name="tdt2cnc_3">NA()</definedName>
    <definedName name="tdt2cvl">NA()</definedName>
    <definedName name="tdt2cvl_26" localSheetId="11">#REF!</definedName>
    <definedName name="tdt2cvl_26" localSheetId="3">#REF!</definedName>
    <definedName name="tdt2cvl_26">#REF!</definedName>
    <definedName name="tdt2cvl_28" localSheetId="11">#REF!</definedName>
    <definedName name="tdt2cvl_28" localSheetId="3">#REF!</definedName>
    <definedName name="tdt2cvl_28">#REF!</definedName>
    <definedName name="tdt2cvl_3">NA()</definedName>
    <definedName name="tdtr2cnc">"$#REF!.$H$19"</definedName>
    <definedName name="tdtr2cnc_26" localSheetId="11">#REF!</definedName>
    <definedName name="tdtr2cnc_26" localSheetId="3">#REF!</definedName>
    <definedName name="tdtr2cnc_26">#REF!</definedName>
    <definedName name="tdtr2cnc_28" localSheetId="11">#REF!</definedName>
    <definedName name="tdtr2cnc_28" localSheetId="3">#REF!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#REF!</definedName>
    <definedName name="tdtr2cvl_28" localSheetId="11">#REF!</definedName>
    <definedName name="tdtr2cvl_28" localSheetId="3">#REF!</definedName>
    <definedName name="tdtr2cvl_28">#REF!</definedName>
    <definedName name="tdtr2cvl_3">"$#REF!.$H$12"</definedName>
    <definedName name="tdtrnc">NA()</definedName>
    <definedName name="tdtrnc_26" localSheetId="11">#REF!</definedName>
    <definedName name="tdtrnc_26" localSheetId="3">#REF!</definedName>
    <definedName name="tdtrnc_26">#REF!</definedName>
    <definedName name="tdtrnc_28" localSheetId="11">#REF!</definedName>
    <definedName name="tdtrnc_28" localSheetId="3">#REF!</definedName>
    <definedName name="tdtrnc_28">#REF!</definedName>
    <definedName name="tdtrnc_3">NA()</definedName>
    <definedName name="tdtrvl">NA()</definedName>
    <definedName name="tdtrvl_26" localSheetId="11">#REF!</definedName>
    <definedName name="tdtrvl_26" localSheetId="3">#REF!</definedName>
    <definedName name="tdtrvl_26">#REF!</definedName>
    <definedName name="tdtrvl_28" localSheetId="11">#REF!</definedName>
    <definedName name="tdtrvl_28" localSheetId="3">#REF!</definedName>
    <definedName name="tdtrvl_28">#REF!</definedName>
    <definedName name="tdtrvl_3">NA()</definedName>
    <definedName name="TDV" localSheetId="11">#REF!</definedName>
    <definedName name="TDV" localSheetId="3">#REF!</definedName>
    <definedName name="TDV">#REF!</definedName>
    <definedName name="TDV_20" localSheetId="11">#REF!</definedName>
    <definedName name="TDV_20" localSheetId="3">#REF!</definedName>
    <definedName name="TDV_20">#REF!</definedName>
    <definedName name="TDV_28" localSheetId="11">#REF!</definedName>
    <definedName name="TDV_28" localSheetId="3">#REF!</definedName>
    <definedName name="TDV_28">#REF!</definedName>
    <definedName name="tdvl">NA()</definedName>
    <definedName name="tdvl_26" localSheetId="11">#REF!</definedName>
    <definedName name="tdvl_26" localSheetId="3">#REF!</definedName>
    <definedName name="tdvl_26">#REF!</definedName>
    <definedName name="tdvl_28" localSheetId="11">#REF!</definedName>
    <definedName name="tdvl_28" localSheetId="3">#REF!</definedName>
    <definedName name="tdvl_28">#REF!</definedName>
    <definedName name="tdvl_3">NA()</definedName>
    <definedName name="tdvl1p">"$#REF!.$G$66"</definedName>
    <definedName name="tdvl1p_26" localSheetId="11">#REF!</definedName>
    <definedName name="tdvl1p_26" localSheetId="3">#REF!</definedName>
    <definedName name="tdvl1p_26">#REF!</definedName>
    <definedName name="tdvl1p_28" localSheetId="11">#REF!</definedName>
    <definedName name="tdvl1p_28" localSheetId="3">#REF!</definedName>
    <definedName name="tdvl1p_28">#REF!</definedName>
    <definedName name="tdvl1p_3">"$#REF!.$G$66"</definedName>
    <definedName name="tdvl3p" localSheetId="11">#REF!</definedName>
    <definedName name="tdvl3p" localSheetId="3">#REF!</definedName>
    <definedName name="tdvl3p">#REF!</definedName>
    <definedName name="tdvl3p_1" localSheetId="11">#REF!</definedName>
    <definedName name="tdvl3p_1" localSheetId="3">#REF!</definedName>
    <definedName name="tdvl3p_1">#REF!</definedName>
    <definedName name="tdvl3p_2" localSheetId="11">#REF!</definedName>
    <definedName name="tdvl3p_2" localSheetId="3">#REF!</definedName>
    <definedName name="tdvl3p_2">#REF!</definedName>
    <definedName name="tdvl3p_20" localSheetId="11">#REF!</definedName>
    <definedName name="tdvl3p_20" localSheetId="3">#REF!</definedName>
    <definedName name="tdvl3p_20">#REF!</definedName>
    <definedName name="tdvl3p_25" localSheetId="11">#REF!</definedName>
    <definedName name="tdvl3p_25" localSheetId="3">#REF!</definedName>
    <definedName name="tdvl3p_25">#REF!</definedName>
    <definedName name="tdvl3p_26" localSheetId="11">#REF!</definedName>
    <definedName name="tdvl3p_26" localSheetId="3">#REF!</definedName>
    <definedName name="tdvl3p_26">#REF!</definedName>
    <definedName name="tdvl3p_28" localSheetId="11">#REF!</definedName>
    <definedName name="tdvl3p_28" localSheetId="3">#REF!</definedName>
    <definedName name="tdvl3p_28">#REF!</definedName>
    <definedName name="tdvl3p_3" localSheetId="11">#REF!</definedName>
    <definedName name="tdvl3p_3" localSheetId="3">#REF!</definedName>
    <definedName name="tdvl3p_3">#REF!</definedName>
    <definedName name="tdvl3p_3_1" localSheetId="11">#REF!</definedName>
    <definedName name="tdvl3p_3_1" localSheetId="3">#REF!</definedName>
    <definedName name="tdvl3p_3_1">#REF!</definedName>
    <definedName name="tdvl3p_3_2" localSheetId="11">#REF!</definedName>
    <definedName name="tdvl3p_3_2" localSheetId="3">#REF!</definedName>
    <definedName name="tdvl3p_3_2">#REF!</definedName>
    <definedName name="tdvl3p_3_20" localSheetId="11">#REF!</definedName>
    <definedName name="tdvl3p_3_20" localSheetId="3">#REF!</definedName>
    <definedName name="tdvl3p_3_20">#REF!</definedName>
    <definedName name="tdvl3p_3_25" localSheetId="11">#REF!</definedName>
    <definedName name="tdvl3p_3_25" localSheetId="3">#REF!</definedName>
    <definedName name="tdvl3p_3_25">#REF!</definedName>
    <definedName name="TDxn" localSheetId="11">#REF!</definedName>
    <definedName name="TDxn" localSheetId="3">#REF!</definedName>
    <definedName name="TDxn">#REF!</definedName>
    <definedName name="TDxn_20" localSheetId="11">#REF!</definedName>
    <definedName name="TDxn_20" localSheetId="3">#REF!</definedName>
    <definedName name="TDxn_20">#REF!</definedName>
    <definedName name="TDxn_28" localSheetId="11">#REF!</definedName>
    <definedName name="TDxn_28" localSheetId="3">#REF!</definedName>
    <definedName name="TDxn_28">#REF!</definedName>
    <definedName name="te" localSheetId="11">#REF!</definedName>
    <definedName name="te" localSheetId="3">#REF!</definedName>
    <definedName name="te">#REF!</definedName>
    <definedName name="te_20" localSheetId="11">#REF!</definedName>
    <definedName name="te_20" localSheetId="3">#REF!</definedName>
    <definedName name="te_20">#REF!</definedName>
    <definedName name="te_28" localSheetId="11">#REF!</definedName>
    <definedName name="te_28" localSheetId="3">#REF!</definedName>
    <definedName name="te_28">#REF!</definedName>
    <definedName name="te1_20" localSheetId="11">#REF!</definedName>
    <definedName name="te1_20" localSheetId="3">#REF!</definedName>
    <definedName name="te1_20">#REF!</definedName>
    <definedName name="te1_28" localSheetId="11">#REF!</definedName>
    <definedName name="te1_28" localSheetId="3">#REF!</definedName>
    <definedName name="te1_28">#REF!</definedName>
    <definedName name="te2_20" localSheetId="11">#REF!</definedName>
    <definedName name="te2_20" localSheetId="3">#REF!</definedName>
    <definedName name="te2_20">#REF!</definedName>
    <definedName name="te2_28" localSheetId="11">#REF!</definedName>
    <definedName name="te2_28" localSheetId="3">#REF!</definedName>
    <definedName name="te2_28">#REF!</definedName>
    <definedName name="TEÂN_HAØNG" localSheetId="11">#REF!</definedName>
    <definedName name="TEÂN_HAØNG" localSheetId="3">#REF!</definedName>
    <definedName name="TEÂN_HAØNG">#REF!</definedName>
    <definedName name="TEÂN_KHAÙCH_HAØ" localSheetId="11">#REF!</definedName>
    <definedName name="TEÂN_KHAÙCH_HAØ" localSheetId="3">#REF!</definedName>
    <definedName name="TEÂN_KHAÙCH_HAØ">#REF!</definedName>
    <definedName name="tecnuoc5" localSheetId="11">#REF!</definedName>
    <definedName name="tecnuoc5" localSheetId="3">#REF!</definedName>
    <definedName name="tecnuoc5">#REF!</definedName>
    <definedName name="tecnuoc5_20" localSheetId="11">#REF!</definedName>
    <definedName name="tecnuoc5_20" localSheetId="3">#REF!</definedName>
    <definedName name="tecnuoc5_20">#REF!</definedName>
    <definedName name="tecnuoc5_28" localSheetId="11">#REF!</definedName>
    <definedName name="tecnuoc5_28" localSheetId="3">#REF!</definedName>
    <definedName name="tecnuoc5_28">#REF!</definedName>
    <definedName name="Têi_diÖn_5_T" localSheetId="11">#REF!</definedName>
    <definedName name="Têi_diÖn_5_T" localSheetId="3">#REF!</definedName>
    <definedName name="Têi_diÖn_5_T">#REF!</definedName>
    <definedName name="Têi_diÖn_5_T_20" localSheetId="11">#REF!</definedName>
    <definedName name="Têi_diÖn_5_T_20" localSheetId="3">#REF!</definedName>
    <definedName name="Têi_diÖn_5_T_20">#REF!</definedName>
    <definedName name="Têi_diÖn_5_T_28" localSheetId="11">#REF!</definedName>
    <definedName name="Têi_diÖn_5_T_28" localSheetId="3">#REF!</definedName>
    <definedName name="Têi_diÖn_5_T_28">#REF!</definedName>
    <definedName name="TemporaryWork" localSheetId="11">#REF!</definedName>
    <definedName name="TemporaryWork" localSheetId="3">#REF!</definedName>
    <definedName name="TemporaryWork">#REF!</definedName>
    <definedName name="TemporaryWork_28" localSheetId="11">#REF!</definedName>
    <definedName name="TemporaryWork_28" localSheetId="3">#REF!</definedName>
    <definedName name="TemporaryWork_28">#REF!</definedName>
    <definedName name="ten" localSheetId="11">#REF!</definedName>
    <definedName name="ten" localSheetId="3">#REF!</definedName>
    <definedName name="ten">#REF!</definedName>
    <definedName name="TEN.5" localSheetId="11">#REF!</definedName>
    <definedName name="TEN.5" localSheetId="3">#REF!</definedName>
    <definedName name="TEN.5">#REF!</definedName>
    <definedName name="ten_20" localSheetId="11">#REF!</definedName>
    <definedName name="ten_20" localSheetId="3">#REF!</definedName>
    <definedName name="ten_20">#REF!</definedName>
    <definedName name="TEN_DA" localSheetId="11">#REF!</definedName>
    <definedName name="TEN_DA" localSheetId="3">#REF!</definedName>
    <definedName name="TEN_DA">#REF!</definedName>
    <definedName name="Ten_du_an" localSheetId="11">#REF!</definedName>
    <definedName name="Ten_du_an" localSheetId="3">#REF!</definedName>
    <definedName name="Ten_du_an">#REF!</definedName>
    <definedName name="ten_tra_1" localSheetId="11">#REF!</definedName>
    <definedName name="ten_tra_1" localSheetId="3">#REF!</definedName>
    <definedName name="ten_tra_1">#REF!</definedName>
    <definedName name="ten_tra_1_20" localSheetId="11">#REF!</definedName>
    <definedName name="ten_tra_1_20" localSheetId="3">#REF!</definedName>
    <definedName name="ten_tra_1_20">#REF!</definedName>
    <definedName name="ten_tra_1_28" localSheetId="11">#REF!</definedName>
    <definedName name="ten_tra_1_28" localSheetId="3">#REF!</definedName>
    <definedName name="ten_tra_1_28">#REF!</definedName>
    <definedName name="ten_tra_1_BTN" localSheetId="11">#REF!</definedName>
    <definedName name="ten_tra_1_BTN" localSheetId="3">#REF!</definedName>
    <definedName name="ten_tra_1_BTN">#REF!</definedName>
    <definedName name="ten_tra_1_BTN_20" localSheetId="11">#REF!</definedName>
    <definedName name="ten_tra_1_BTN_20" localSheetId="3">#REF!</definedName>
    <definedName name="ten_tra_1_BTN_20">#REF!</definedName>
    <definedName name="ten_tra_1_BTN_28" localSheetId="11">#REF!</definedName>
    <definedName name="ten_tra_1_BTN_28" localSheetId="3">#REF!</definedName>
    <definedName name="ten_tra_1_BTN_28">#REF!</definedName>
    <definedName name="ten_tra_1BTN" localSheetId="11">#REF!</definedName>
    <definedName name="ten_tra_1BTN" localSheetId="3">#REF!</definedName>
    <definedName name="ten_tra_1BTN">#REF!</definedName>
    <definedName name="ten_tra_1BTN_20" localSheetId="11">#REF!</definedName>
    <definedName name="ten_tra_1BTN_20" localSheetId="3">#REF!</definedName>
    <definedName name="ten_tra_1BTN_20">#REF!</definedName>
    <definedName name="ten_tra_1BTN_28" localSheetId="11">#REF!</definedName>
    <definedName name="ten_tra_1BTN_28" localSheetId="3">#REF!</definedName>
    <definedName name="ten_tra_1BTN_28">#REF!</definedName>
    <definedName name="ten_tra_2" localSheetId="11">#REF!</definedName>
    <definedName name="ten_tra_2" localSheetId="3">#REF!</definedName>
    <definedName name="ten_tra_2">#REF!</definedName>
    <definedName name="ten_tra_2_20" localSheetId="11">#REF!</definedName>
    <definedName name="ten_tra_2_20" localSheetId="3">#REF!</definedName>
    <definedName name="ten_tra_2_20">#REF!</definedName>
    <definedName name="ten_tra_2_28" localSheetId="11">#REF!</definedName>
    <definedName name="ten_tra_2_28" localSheetId="3">#REF!</definedName>
    <definedName name="ten_tra_2_28">#REF!</definedName>
    <definedName name="ten_tra_2_BTN" localSheetId="11">#REF!</definedName>
    <definedName name="ten_tra_2_BTN" localSheetId="3">#REF!</definedName>
    <definedName name="ten_tra_2_BTN">#REF!</definedName>
    <definedName name="ten_tra_2_BTN_20" localSheetId="11">#REF!</definedName>
    <definedName name="ten_tra_2_BTN_20" localSheetId="3">#REF!</definedName>
    <definedName name="ten_tra_2_BTN_20">#REF!</definedName>
    <definedName name="ten_tra_2_BTN_28" localSheetId="11">#REF!</definedName>
    <definedName name="ten_tra_2_BTN_28" localSheetId="3">#REF!</definedName>
    <definedName name="ten_tra_2_BTN_28">#REF!</definedName>
    <definedName name="ten_tra_2BTN" localSheetId="11">#REF!</definedName>
    <definedName name="ten_tra_2BTN" localSheetId="3">#REF!</definedName>
    <definedName name="ten_tra_2BTN">#REF!</definedName>
    <definedName name="ten_tra_2BTN_20" localSheetId="11">#REF!</definedName>
    <definedName name="ten_tra_2BTN_20" localSheetId="3">#REF!</definedName>
    <definedName name="ten_tra_2BTN_20">#REF!</definedName>
    <definedName name="ten_tra_2BTN_28" localSheetId="11">#REF!</definedName>
    <definedName name="ten_tra_2BTN_28" localSheetId="3">#REF!</definedName>
    <definedName name="ten_tra_2BTN_28">#REF!</definedName>
    <definedName name="ten_tra_3" localSheetId="11">#REF!</definedName>
    <definedName name="ten_tra_3" localSheetId="3">#REF!</definedName>
    <definedName name="ten_tra_3">#REF!</definedName>
    <definedName name="ten_tra_3_20" localSheetId="11">#REF!</definedName>
    <definedName name="ten_tra_3_20" localSheetId="3">#REF!</definedName>
    <definedName name="ten_tra_3_20">#REF!</definedName>
    <definedName name="ten_tra_3_28" localSheetId="11">#REF!</definedName>
    <definedName name="ten_tra_3_28" localSheetId="3">#REF!</definedName>
    <definedName name="ten_tra_3_28">#REF!</definedName>
    <definedName name="ten_tra_3_BTN" localSheetId="11">#REF!</definedName>
    <definedName name="ten_tra_3_BTN" localSheetId="3">#REF!</definedName>
    <definedName name="ten_tra_3_BTN">#REF!</definedName>
    <definedName name="ten_tra_3_BTN_20" localSheetId="11">#REF!</definedName>
    <definedName name="ten_tra_3_BTN_20" localSheetId="3">#REF!</definedName>
    <definedName name="ten_tra_3_BTN_20">#REF!</definedName>
    <definedName name="ten_tra_3_BTN_28" localSheetId="11">#REF!</definedName>
    <definedName name="ten_tra_3_BTN_28" localSheetId="3">#REF!</definedName>
    <definedName name="ten_tra_3_BTN_28">#REF!</definedName>
    <definedName name="ten_tra_3BTN" localSheetId="11">#REF!</definedName>
    <definedName name="ten_tra_3BTN" localSheetId="3">#REF!</definedName>
    <definedName name="ten_tra_3BTN">#REF!</definedName>
    <definedName name="ten_tra_3BTN_20" localSheetId="11">#REF!</definedName>
    <definedName name="ten_tra_3BTN_20" localSheetId="3">#REF!</definedName>
    <definedName name="ten_tra_3BTN_20">#REF!</definedName>
    <definedName name="ten_tra_3BTN_28" localSheetId="11">#REF!</definedName>
    <definedName name="ten_tra_3BTN_28" localSheetId="3">#REF!</definedName>
    <definedName name="ten_tra_3BTN_28">#REF!</definedName>
    <definedName name="TenCap" localSheetId="11">#REF!</definedName>
    <definedName name="TenCap" localSheetId="3">#REF!</definedName>
    <definedName name="TenCap">#REF!</definedName>
    <definedName name="TenCap_20" localSheetId="11">#REF!</definedName>
    <definedName name="TenCap_20" localSheetId="3">#REF!</definedName>
    <definedName name="TenCap_20">#REF!</definedName>
    <definedName name="TendonType" localSheetId="11">#REF!</definedName>
    <definedName name="TendonType" localSheetId="3">#REF!</definedName>
    <definedName name="TendonType">#REF!</definedName>
    <definedName name="tenduong" localSheetId="11">#REF!</definedName>
    <definedName name="tenduong" localSheetId="3">#REF!</definedName>
    <definedName name="tenduong">#REF!</definedName>
    <definedName name="Tengoi" localSheetId="11">#REF!</definedName>
    <definedName name="Tengoi" localSheetId="3">#REF!</definedName>
    <definedName name="Tengoi">#REF!</definedName>
    <definedName name="Tengoi_20" localSheetId="11">#REF!</definedName>
    <definedName name="Tengoi_20" localSheetId="3">#REF!</definedName>
    <definedName name="Tengoi_20">#REF!</definedName>
    <definedName name="Tengoi_28" localSheetId="11">#REF!</definedName>
    <definedName name="Tengoi_28" localSheetId="3">#REF!</definedName>
    <definedName name="Tengoi_28">#REF!</definedName>
    <definedName name="tenvung" localSheetId="11">#REF!</definedName>
    <definedName name="tenvung" localSheetId="3">#REF!</definedName>
    <definedName name="tenvung">#REF!</definedName>
    <definedName name="tenvung_20" localSheetId="11">#REF!</definedName>
    <definedName name="tenvung_20" localSheetId="3">#REF!</definedName>
    <definedName name="tenvung_20">#REF!</definedName>
    <definedName name="tenvung_28" localSheetId="11">#REF!</definedName>
    <definedName name="tenvung_28" localSheetId="3">#REF!</definedName>
    <definedName name="tenvung_28">#REF!</definedName>
    <definedName name="test" localSheetId="11">#REF!</definedName>
    <definedName name="test" localSheetId="3">#REF!</definedName>
    <definedName name="test">#REF!</definedName>
    <definedName name="test_20" localSheetId="11">#REF!</definedName>
    <definedName name="test_20" localSheetId="3">#REF!</definedName>
    <definedName name="test_20">#REF!</definedName>
    <definedName name="test_28" localSheetId="11">#REF!</definedName>
    <definedName name="test_28" localSheetId="3">#REF!</definedName>
    <definedName name="test_28">#REF!</definedName>
    <definedName name="Test5" localSheetId="11">#REF!</definedName>
    <definedName name="Test5" localSheetId="3">#REF!</definedName>
    <definedName name="Test5">#REF!</definedName>
    <definedName name="Test5_20" localSheetId="11">#REF!</definedName>
    <definedName name="Test5_20" localSheetId="3">#REF!</definedName>
    <definedName name="Test5_20">#REF!</definedName>
    <definedName name="Test5_28" localSheetId="11">#REF!</definedName>
    <definedName name="Test5_28" localSheetId="3">#REF!</definedName>
    <definedName name="Test5_28">#REF!</definedName>
    <definedName name="tf" localSheetId="11">#REF!</definedName>
    <definedName name="tf" localSheetId="3">#REF!</definedName>
    <definedName name="tf">#REF!</definedName>
    <definedName name="tf_28" localSheetId="11">#REF!</definedName>
    <definedName name="tf_28" localSheetId="3">#REF!</definedName>
    <definedName name="tf_28">#REF!</definedName>
    <definedName name="tfdd" localSheetId="11">#REF!</definedName>
    <definedName name="tfdd" localSheetId="3">#REF!</definedName>
    <definedName name="tfdd">#REF!</definedName>
    <definedName name="tfdd_28" localSheetId="11">#REF!</definedName>
    <definedName name="tfdd_28" localSheetId="3">#REF!</definedName>
    <definedName name="tfdd_28">#REF!</definedName>
    <definedName name="tg" localSheetId="11">#REF!</definedName>
    <definedName name="tg" localSheetId="3">#REF!</definedName>
    <definedName name="tg">#REF!</definedName>
    <definedName name="TGLS" localSheetId="11">#REF!</definedName>
    <definedName name="TGLS" localSheetId="3">#REF!</definedName>
    <definedName name="TGLS">#REF!</definedName>
    <definedName name="TGLS_28" localSheetId="11">#REF!</definedName>
    <definedName name="TGLS_28" localSheetId="3">#REF!</definedName>
    <definedName name="TGLS_28">#REF!</definedName>
    <definedName name="th" localSheetId="11">#REF!</definedName>
    <definedName name="th" localSheetId="3">#REF!</definedName>
    <definedName name="th">#REF!</definedName>
    <definedName name="TH.CTrinh" localSheetId="11">#REF!</definedName>
    <definedName name="TH.CTrinh" localSheetId="3">#REF!</definedName>
    <definedName name="TH.CTrinh">#REF!</definedName>
    <definedName name="TH.CTrinh_20" localSheetId="11">#REF!</definedName>
    <definedName name="TH.CTrinh_20" localSheetId="3">#REF!</definedName>
    <definedName name="TH.CTrinh_20">#REF!</definedName>
    <definedName name="TH.CTrinh_28" localSheetId="11">#REF!</definedName>
    <definedName name="TH.CTrinh_28" localSheetId="3">#REF!</definedName>
    <definedName name="TH.CTrinh_28">#REF!</definedName>
    <definedName name="TH.tinh">"$#REF!.$A$1:$O$22"</definedName>
    <definedName name="TH.tinh_26" localSheetId="11">#REF!</definedName>
    <definedName name="TH.tinh_26" localSheetId="3">#REF!</definedName>
    <definedName name="TH.tinh_26">#REF!</definedName>
    <definedName name="TH.tinh_28" localSheetId="11">#REF!</definedName>
    <definedName name="TH.tinh_28" localSheetId="3">#REF!</definedName>
    <definedName name="TH.tinh_28">#REF!</definedName>
    <definedName name="TH.tinh_3">"$#REF!.$A$1:$O$22"</definedName>
    <definedName name="th_1" localSheetId="11">#REF!</definedName>
    <definedName name="th_1" localSheetId="3">#REF!</definedName>
    <definedName name="th_1">#REF!</definedName>
    <definedName name="th_2" localSheetId="11">#REF!</definedName>
    <definedName name="th_2" localSheetId="3">#REF!</definedName>
    <definedName name="th_2">#REF!</definedName>
    <definedName name="th_20" localSheetId="11">#REF!</definedName>
    <definedName name="th_20" localSheetId="3">#REF!</definedName>
    <definedName name="th_20">#REF!</definedName>
    <definedName name="th_25" localSheetId="11">#REF!</definedName>
    <definedName name="th_25" localSheetId="3">#REF!</definedName>
    <definedName name="th_25">#REF!</definedName>
    <definedName name="th_26" localSheetId="11">#REF!</definedName>
    <definedName name="th_26" localSheetId="3">#REF!</definedName>
    <definedName name="th_26">#REF!</definedName>
    <definedName name="Th_6_th_ng_1" localSheetId="11">#REF!</definedName>
    <definedName name="Th_6_th_ng_1" localSheetId="3">#REF!</definedName>
    <definedName name="Th_6_th_ng_1">#REF!</definedName>
    <definedName name="Th_6_th_ng_1_28" localSheetId="11">#REF!</definedName>
    <definedName name="Th_6_th_ng_1_28" localSheetId="3">#REF!</definedName>
    <definedName name="Th_6_th_ng_1_28">#REF!</definedName>
    <definedName name="Th_6_th_ng_2" localSheetId="11">#REF!</definedName>
    <definedName name="Th_6_th_ng_2" localSheetId="3">#REF!</definedName>
    <definedName name="Th_6_th_ng_2">#REF!</definedName>
    <definedName name="Th_6_th_ng_2_28" localSheetId="11">#REF!</definedName>
    <definedName name="Th_6_th_ng_2_28" localSheetId="3">#REF!</definedName>
    <definedName name="Th_6_th_ng_2_28">#REF!</definedName>
    <definedName name="Th_6_th_ng_3" localSheetId="11">#REF!</definedName>
    <definedName name="Th_6_th_ng_3" localSheetId="3">#REF!</definedName>
    <definedName name="Th_6_th_ng_3">#REF!</definedName>
    <definedName name="Th_6_th_ng_3_28" localSheetId="11">#REF!</definedName>
    <definedName name="Th_6_th_ng_3_28" localSheetId="3">#REF!</definedName>
    <definedName name="Th_6_th_ng_3_28">#REF!</definedName>
    <definedName name="Th_6_th_ng_4" localSheetId="11">#REF!</definedName>
    <definedName name="Th_6_th_ng_4" localSheetId="3">#REF!</definedName>
    <definedName name="Th_6_th_ng_4">#REF!</definedName>
    <definedName name="Th_6_th_ng_4_28" localSheetId="11">#REF!</definedName>
    <definedName name="Th_6_th_ng_4_28" localSheetId="3">#REF!</definedName>
    <definedName name="Th_6_th_ng_4_28">#REF!</definedName>
    <definedName name="Th_6_th_ng_5" localSheetId="11">#REF!</definedName>
    <definedName name="Th_6_th_ng_5" localSheetId="3">#REF!</definedName>
    <definedName name="Th_6_th_ng_5">#REF!</definedName>
    <definedName name="Th_6_th_ng_5_28" localSheetId="11">#REF!</definedName>
    <definedName name="Th_6_th_ng_5_28" localSheetId="3">#REF!</definedName>
    <definedName name="Th_6_th_ng_5_28">#REF!</definedName>
    <definedName name="Th_6_th_ng_6" localSheetId="11">#REF!</definedName>
    <definedName name="Th_6_th_ng_6" localSheetId="3">#REF!</definedName>
    <definedName name="Th_6_th_ng_6">#REF!</definedName>
    <definedName name="Th_6_th_ng_6_28" localSheetId="11">#REF!</definedName>
    <definedName name="Th_6_th_ng_6_28" localSheetId="3">#REF!</definedName>
    <definedName name="Th_6_th_ng_6_28">#REF!</definedName>
    <definedName name="Th_6_th_ng_7" localSheetId="11">#REF!</definedName>
    <definedName name="Th_6_th_ng_7" localSheetId="3">#REF!</definedName>
    <definedName name="Th_6_th_ng_7">#REF!</definedName>
    <definedName name="Th_6_th_ng_7_28" localSheetId="11">#REF!</definedName>
    <definedName name="Th_6_th_ng_7_28" localSheetId="3">#REF!</definedName>
    <definedName name="Th_6_th_ng_7_28">#REF!</definedName>
    <definedName name="Th_6th_ng_10" localSheetId="11">#REF!</definedName>
    <definedName name="Th_6th_ng_10" localSheetId="3">#REF!</definedName>
    <definedName name="Th_6th_ng_10">#REF!</definedName>
    <definedName name="Th_6th_ng_10_28" localSheetId="11">#REF!</definedName>
    <definedName name="Th_6th_ng_10_28" localSheetId="3">#REF!</definedName>
    <definedName name="Th_6th_ng_10_28">#REF!</definedName>
    <definedName name="Th_6th_ng_11" localSheetId="11">#REF!</definedName>
    <definedName name="Th_6th_ng_11" localSheetId="3">#REF!</definedName>
    <definedName name="Th_6th_ng_11">#REF!</definedName>
    <definedName name="Th_6th_ng_11_28" localSheetId="11">#REF!</definedName>
    <definedName name="Th_6th_ng_11_28" localSheetId="3">#REF!</definedName>
    <definedName name="Th_6th_ng_11_28">#REF!</definedName>
    <definedName name="Th_6th_ng_12" localSheetId="11">#REF!</definedName>
    <definedName name="Th_6th_ng_12" localSheetId="3">#REF!</definedName>
    <definedName name="Th_6th_ng_12">#REF!</definedName>
    <definedName name="Th_6th_ng_12_28" localSheetId="11">#REF!</definedName>
    <definedName name="Th_6th_ng_12_28" localSheetId="3">#REF!</definedName>
    <definedName name="Th_6th_ng_12_28">#REF!</definedName>
    <definedName name="Th_6th_ng_17" localSheetId="11">#REF!</definedName>
    <definedName name="Th_6th_ng_17" localSheetId="3">#REF!</definedName>
    <definedName name="Th_6th_ng_17">#REF!</definedName>
    <definedName name="Th_6th_ng_17_28" localSheetId="11">#REF!</definedName>
    <definedName name="Th_6th_ng_17_28" localSheetId="3">#REF!</definedName>
    <definedName name="Th_6th_ng_17_28">#REF!</definedName>
    <definedName name="Th_6th_ng_19" localSheetId="11">#REF!</definedName>
    <definedName name="Th_6th_ng_19" localSheetId="3">#REF!</definedName>
    <definedName name="Th_6th_ng_19">#REF!</definedName>
    <definedName name="Th_6th_ng_19_28" localSheetId="11">#REF!</definedName>
    <definedName name="Th_6th_ng_19_28" localSheetId="3">#REF!</definedName>
    <definedName name="Th_6th_ng_19_28">#REF!</definedName>
    <definedName name="Th_6th_ng_8" localSheetId="11">#REF!</definedName>
    <definedName name="Th_6th_ng_8" localSheetId="3">#REF!</definedName>
    <definedName name="Th_6th_ng_8">#REF!</definedName>
    <definedName name="Th_6th_ng_8_28" localSheetId="11">#REF!</definedName>
    <definedName name="Th_6th_ng_8_28" localSheetId="3">#REF!</definedName>
    <definedName name="Th_6th_ng_8_28">#REF!</definedName>
    <definedName name="Th_6th_ng_9" localSheetId="11">#REF!</definedName>
    <definedName name="Th_6th_ng_9" localSheetId="3">#REF!</definedName>
    <definedName name="Th_6th_ng_9">#REF!</definedName>
    <definedName name="Th_6th_ng_9_28" localSheetId="11">#REF!</definedName>
    <definedName name="Th_6th_ng_9_28" localSheetId="3">#REF!</definedName>
    <definedName name="Th_6th_ng_9_28">#REF!</definedName>
    <definedName name="TH1_20" localSheetId="11">#REF!</definedName>
    <definedName name="TH1_20" localSheetId="3">#REF!</definedName>
    <definedName name="TH1_20">#REF!</definedName>
    <definedName name="TH1_28" localSheetId="11">#REF!</definedName>
    <definedName name="TH1_28" localSheetId="3">#REF!</definedName>
    <definedName name="TH1_28">#REF!</definedName>
    <definedName name="th100_26" localSheetId="11">#REF!</definedName>
    <definedName name="th100_26" localSheetId="3">#REF!</definedName>
    <definedName name="th100_26">#REF!</definedName>
    <definedName name="th100_28" localSheetId="11">#REF!</definedName>
    <definedName name="th100_28" localSheetId="3">#REF!</definedName>
    <definedName name="th100_28">#REF!</definedName>
    <definedName name="th100_3">NA()</definedName>
    <definedName name="TH160_26" localSheetId="11">#REF!</definedName>
    <definedName name="TH160_26" localSheetId="3">#REF!</definedName>
    <definedName name="TH160_26">#REF!</definedName>
    <definedName name="TH160_28" localSheetId="11">#REF!</definedName>
    <definedName name="TH160_28" localSheetId="3">#REF!</definedName>
    <definedName name="TH160_28">#REF!</definedName>
    <definedName name="TH160_3">NA()</definedName>
    <definedName name="TH2_20" localSheetId="11">#REF!</definedName>
    <definedName name="TH2_20" localSheetId="3">#REF!</definedName>
    <definedName name="TH2_20">#REF!</definedName>
    <definedName name="TH2_28" localSheetId="11">#REF!</definedName>
    <definedName name="TH2_28" localSheetId="3">#REF!</definedName>
    <definedName name="TH2_28">#REF!</definedName>
    <definedName name="TH20_20" localSheetId="11">#REF!</definedName>
    <definedName name="TH20_20" localSheetId="3">#REF!</definedName>
    <definedName name="TH20_20">#REF!</definedName>
    <definedName name="TH3_20" localSheetId="11">#REF!</definedName>
    <definedName name="TH3_20" localSheetId="3">#REF!</definedName>
    <definedName name="TH3_20">#REF!</definedName>
    <definedName name="TH3_28" localSheetId="11">#REF!</definedName>
    <definedName name="TH3_28" localSheetId="3">#REF!</definedName>
    <definedName name="TH3_28">#REF!</definedName>
    <definedName name="th3x15">NA()</definedName>
    <definedName name="th3x15_26" localSheetId="11">#REF!</definedName>
    <definedName name="th3x15_26" localSheetId="3">#REF!</definedName>
    <definedName name="th3x15_26">#REF!</definedName>
    <definedName name="th3x15_28" localSheetId="11">#REF!</definedName>
    <definedName name="th3x15_28" localSheetId="3">#REF!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#REF!</definedName>
    <definedName name="Thainguyen" localSheetId="11">#REF!</definedName>
    <definedName name="Thainguyen" localSheetId="3">#REF!</definedName>
    <definedName name="Thainguyen">#REF!</definedName>
    <definedName name="Thainguyen_20" localSheetId="11">#REF!</definedName>
    <definedName name="Thainguyen_20" localSheetId="3">#REF!</definedName>
    <definedName name="Thainguyen_20">#REF!</definedName>
    <definedName name="Thainguyen_28" localSheetId="11">#REF!</definedName>
    <definedName name="Thainguyen_28" localSheetId="3">#REF!</definedName>
    <definedName name="Thainguyen_28">#REF!</definedName>
    <definedName name="thang" localSheetId="11">#REF!</definedName>
    <definedName name="thang" localSheetId="3">#REF!</definedName>
    <definedName name="thang">#REF!</definedName>
    <definedName name="Thang_Long" localSheetId="11">#REF!</definedName>
    <definedName name="Thang_Long" localSheetId="3">#REF!</definedName>
    <definedName name="Thang_Long">#REF!</definedName>
    <definedName name="Thang_Long_20" localSheetId="11">#REF!</definedName>
    <definedName name="Thang_Long_20" localSheetId="3">#REF!</definedName>
    <definedName name="Thang_Long_20">#REF!</definedName>
    <definedName name="Thang_Long_28" localSheetId="11">#REF!</definedName>
    <definedName name="Thang_Long_28" localSheetId="3">#REF!</definedName>
    <definedName name="Thang_Long_28">#REF!</definedName>
    <definedName name="Thang_Long_GT" localSheetId="11">#REF!</definedName>
    <definedName name="Thang_Long_GT" localSheetId="3">#REF!</definedName>
    <definedName name="Thang_Long_GT">#REF!</definedName>
    <definedName name="Thang_Long_GT_20" localSheetId="11">#REF!</definedName>
    <definedName name="Thang_Long_GT_20" localSheetId="3">#REF!</definedName>
    <definedName name="Thang_Long_GT_20">#REF!</definedName>
    <definedName name="Thang_Long_GT_28" localSheetId="11">#REF!</definedName>
    <definedName name="Thang_Long_GT_28" localSheetId="3">#REF!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#REF!</definedName>
    <definedName name="Thanh_LC_tayvin" localSheetId="11">#REF!</definedName>
    <definedName name="Thanh_LC_tayvin" localSheetId="3">#REF!</definedName>
    <definedName name="Thanh_LC_tayvin">#REF!</definedName>
    <definedName name="Thanh_LC_tayvin_20" localSheetId="11">#REF!</definedName>
    <definedName name="Thanh_LC_tayvin_20" localSheetId="3">#REF!</definedName>
    <definedName name="Thanh_LC_tayvin_20">#REF!</definedName>
    <definedName name="Thanh_LC_tayvin_28" localSheetId="11">#REF!</definedName>
    <definedName name="Thanh_LC_tayvin_28" localSheetId="3">#REF!</definedName>
    <definedName name="Thanh_LC_tayvin_28">#REF!</definedName>
    <definedName name="thanhdul" localSheetId="11">#REF!</definedName>
    <definedName name="thanhdul" localSheetId="3">#REF!</definedName>
    <definedName name="thanhdul">#REF!</definedName>
    <definedName name="thanhdul_20" localSheetId="11">#REF!</definedName>
    <definedName name="thanhdul_20" localSheetId="3">#REF!</definedName>
    <definedName name="thanhdul_20">#REF!</definedName>
    <definedName name="thanhdul_28" localSheetId="11">#REF!</definedName>
    <definedName name="thanhdul_28" localSheetId="3">#REF!</definedName>
    <definedName name="thanhdul_28">#REF!</definedName>
    <definedName name="THANHTIEN" localSheetId="11">#REF!</definedName>
    <definedName name="THANHTIEN" localSheetId="3">#REF!</definedName>
    <definedName name="THANHTIEN">#REF!</definedName>
    <definedName name="ThanhXuan110">NA()</definedName>
    <definedName name="ThanhXuan110_26" localSheetId="11">#REF!</definedName>
    <definedName name="ThanhXuan110_26" localSheetId="3">#REF!</definedName>
    <definedName name="ThanhXuan110_26">#REF!</definedName>
    <definedName name="ThanhXuan110_28" localSheetId="11">#REF!</definedName>
    <definedName name="ThanhXuan110_28" localSheetId="3">#REF!</definedName>
    <definedName name="ThanhXuan110_28">#REF!</definedName>
    <definedName name="THAØNH_TIEÀN" localSheetId="11">#REF!</definedName>
    <definedName name="THAØNH_TIEÀN" localSheetId="3">#REF!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#REF!</definedName>
    <definedName name="Thautinh_28" localSheetId="11">#REF!</definedName>
    <definedName name="Thautinh_28" localSheetId="3">#REF!</definedName>
    <definedName name="Thautinh_28">#REF!</definedName>
    <definedName name="Thautinh_3">"$#REF!.$A$1:$T$23"</definedName>
    <definedName name="THchon" localSheetId="11">#REF!</definedName>
    <definedName name="THchon" localSheetId="3">#REF!</definedName>
    <definedName name="THchon">#REF!</definedName>
    <definedName name="THchon_20" localSheetId="11">#REF!</definedName>
    <definedName name="THchon_20" localSheetId="3">#REF!</definedName>
    <definedName name="THchon_20">#REF!</definedName>
    <definedName name="THchon_28" localSheetId="11">#REF!</definedName>
    <definedName name="THchon_28" localSheetId="3">#REF!</definedName>
    <definedName name="THchon_28">#REF!</definedName>
    <definedName name="thdt">"$#REF!.$A$1:$E$13"</definedName>
    <definedName name="thdt_26" localSheetId="11">#REF!</definedName>
    <definedName name="thdt_26" localSheetId="3">#REF!</definedName>
    <definedName name="thdt_26">#REF!</definedName>
    <definedName name="thdt_28" localSheetId="11">#REF!</definedName>
    <definedName name="thdt_28" localSheetId="3">#REF!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#REF!</definedName>
    <definedName name="THDT_CT_XOM_NOI_28" localSheetId="11">#REF!</definedName>
    <definedName name="THDT_CT_XOM_NOI_28" localSheetId="3">#REF!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#REF!</definedName>
    <definedName name="THDT_HT_DAO_THUONG_28" localSheetId="11">#REF!</definedName>
    <definedName name="THDT_HT_DAO_THUONG_28" localSheetId="3">#REF!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#REF!</definedName>
    <definedName name="THDT_HT_XOM_NOI_28" localSheetId="11">#REF!</definedName>
    <definedName name="THDT_HT_XOM_NOI_28" localSheetId="3">#REF!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#REF!</definedName>
    <definedName name="THDT_NPP_XOM_NOI_28" localSheetId="11">#REF!</definedName>
    <definedName name="THDT_NPP_XOM_NOI_28" localSheetId="3">#REF!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#REF!</definedName>
    <definedName name="THDT_TBA_XOM_NOI_28" localSheetId="11">#REF!</definedName>
    <definedName name="THDT_TBA_XOM_NOI_28" localSheetId="3">#REF!</definedName>
    <definedName name="THDT_TBA_XOM_NOI_28">#REF!</definedName>
    <definedName name="THDT_TBA_XOM_NOI_3">"$#REF!.$L$1:$V$27"</definedName>
    <definedName name="Thep" localSheetId="11">#REF!</definedName>
    <definedName name="Thep" localSheetId="3">#REF!</definedName>
    <definedName name="Thep">#REF!</definedName>
    <definedName name="Thep_20" localSheetId="11">#REF!</definedName>
    <definedName name="Thep_20" localSheetId="3">#REF!</definedName>
    <definedName name="Thep_20">#REF!</definedName>
    <definedName name="THEP_D32" localSheetId="11">#REF!</definedName>
    <definedName name="THEP_D32" localSheetId="3">#REF!</definedName>
    <definedName name="THEP_D32">#REF!</definedName>
    <definedName name="thep10" localSheetId="11">#REF!</definedName>
    <definedName name="thep10" localSheetId="3">#REF!</definedName>
    <definedName name="thep10">#REF!</definedName>
    <definedName name="thep10_20" localSheetId="11">#REF!</definedName>
    <definedName name="thep10_20" localSheetId="3">#REF!</definedName>
    <definedName name="thep10_20">#REF!</definedName>
    <definedName name="thep10_28" localSheetId="11">#REF!</definedName>
    <definedName name="thep10_28" localSheetId="3">#REF!</definedName>
    <definedName name="thep10_28">#REF!</definedName>
    <definedName name="thep18" localSheetId="11">#REF!</definedName>
    <definedName name="thep18" localSheetId="3">#REF!</definedName>
    <definedName name="thep18">#REF!</definedName>
    <definedName name="thep18_28" localSheetId="11">#REF!</definedName>
    <definedName name="thep18_28" localSheetId="3">#REF!</definedName>
    <definedName name="thep18_28">#REF!</definedName>
    <definedName name="thep2025" localSheetId="11">#REF!</definedName>
    <definedName name="thep2025" localSheetId="3">#REF!</definedName>
    <definedName name="thep2025">#REF!</definedName>
    <definedName name="thep8" localSheetId="11">#REF!</definedName>
    <definedName name="thep8" localSheetId="3">#REF!</definedName>
    <definedName name="thep8">#REF!</definedName>
    <definedName name="thepA2" localSheetId="11">#REF!</definedName>
    <definedName name="thepA2" localSheetId="3">#REF!</definedName>
    <definedName name="thepA2">#REF!</definedName>
    <definedName name="thepA2_20" localSheetId="11">#REF!</definedName>
    <definedName name="thepA2_20" localSheetId="3">#REF!</definedName>
    <definedName name="thepA2_20">#REF!</definedName>
    <definedName name="thepA2_28" localSheetId="11">#REF!</definedName>
    <definedName name="thepA2_28" localSheetId="3">#REF!</definedName>
    <definedName name="thepA2_28">#REF!</definedName>
    <definedName name="thepban" localSheetId="11">#REF!</definedName>
    <definedName name="thepban" localSheetId="3">#REF!</definedName>
    <definedName name="thepban">#REF!</definedName>
    <definedName name="thepbuoc" localSheetId="11">#REF!</definedName>
    <definedName name="thepbuoc" localSheetId="3">#REF!</definedName>
    <definedName name="thepbuoc">#REF!</definedName>
    <definedName name="thepbuoc_20" localSheetId="11">#REF!</definedName>
    <definedName name="thepbuoc_20" localSheetId="3">#REF!</definedName>
    <definedName name="thepbuoc_20">#REF!</definedName>
    <definedName name="thepcong" localSheetId="11">#REF!</definedName>
    <definedName name="thepcong" localSheetId="3">#REF!</definedName>
    <definedName name="thepcong">#REF!</definedName>
    <definedName name="thepcong_28" localSheetId="11">#REF!</definedName>
    <definedName name="thepcong_28" localSheetId="3">#REF!</definedName>
    <definedName name="thepcong_28">#REF!</definedName>
    <definedName name="ThepCT5" localSheetId="11">#REF!</definedName>
    <definedName name="ThepCT5" localSheetId="3">#REF!</definedName>
    <definedName name="ThepCT5">#REF!</definedName>
    <definedName name="ThepDet32x3">NA()</definedName>
    <definedName name="ThepDet32x3_26" localSheetId="11">#REF!</definedName>
    <definedName name="ThepDet32x3_26" localSheetId="3">#REF!</definedName>
    <definedName name="ThepDet32x3_26">#REF!</definedName>
    <definedName name="ThepDet32x3_28" localSheetId="11">#REF!</definedName>
    <definedName name="ThepDet32x3_28" localSheetId="3">#REF!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#REF!</definedName>
    <definedName name="ThepDet35x3_28" localSheetId="11">#REF!</definedName>
    <definedName name="ThepDet35x3_28" localSheetId="3">#REF!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#REF!</definedName>
    <definedName name="ThepDet40x4_28" localSheetId="11">#REF!</definedName>
    <definedName name="ThepDet40x4_28" localSheetId="3">#REF!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#REF!</definedName>
    <definedName name="ThepDet45x4_28" localSheetId="11">#REF!</definedName>
    <definedName name="ThepDet45x4_28" localSheetId="3">#REF!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#REF!</definedName>
    <definedName name="ThepDet50x5_28" localSheetId="11">#REF!</definedName>
    <definedName name="ThepDet50x5_28" localSheetId="3">#REF!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#REF!</definedName>
    <definedName name="ThepDet63x6_28" localSheetId="11">#REF!</definedName>
    <definedName name="ThepDet63x6_28" localSheetId="3">#REF!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#REF!</definedName>
    <definedName name="ThepDet75x6_28" localSheetId="11">#REF!</definedName>
    <definedName name="ThepDet75x6_28" localSheetId="3">#REF!</definedName>
    <definedName name="ThepDet75x6_28">#REF!</definedName>
    <definedName name="ThepDet75x6_3">NA()</definedName>
    <definedName name="thepDet75x7" localSheetId="11">#REF!</definedName>
    <definedName name="thepDet75x7" localSheetId="3">#REF!</definedName>
    <definedName name="thepDet75x7">#REF!</definedName>
    <definedName name="thepDet75x7_1" localSheetId="11">#REF!</definedName>
    <definedName name="thepDet75x7_1" localSheetId="3">#REF!</definedName>
    <definedName name="thepDet75x7_1">#REF!</definedName>
    <definedName name="thepDet75x7_2" localSheetId="11">#REF!</definedName>
    <definedName name="thepDet75x7_2" localSheetId="3">#REF!</definedName>
    <definedName name="thepDet75x7_2">#REF!</definedName>
    <definedName name="thepDet75x7_20" localSheetId="11">#REF!</definedName>
    <definedName name="thepDet75x7_20" localSheetId="3">#REF!</definedName>
    <definedName name="thepDet75x7_20">#REF!</definedName>
    <definedName name="thepDet75x7_25" localSheetId="11">#REF!</definedName>
    <definedName name="thepDet75x7_25" localSheetId="3">#REF!</definedName>
    <definedName name="thepDet75x7_25">#REF!</definedName>
    <definedName name="thepDet75x7_26" localSheetId="11">#REF!</definedName>
    <definedName name="thepDet75x7_26" localSheetId="3">#REF!</definedName>
    <definedName name="thepDet75x7_26">#REF!</definedName>
    <definedName name="thepDet75x7_28" localSheetId="11">#REF!</definedName>
    <definedName name="thepDet75x7_28" localSheetId="3">#REF!</definedName>
    <definedName name="thepDet75x7_28">#REF!</definedName>
    <definedName name="thepDet75x7_3" localSheetId="11">#REF!</definedName>
    <definedName name="thepDet75x7_3" localSheetId="3">#REF!</definedName>
    <definedName name="thepDet75x7_3">#REF!</definedName>
    <definedName name="thepDet75x7_3_1" localSheetId="11">#REF!</definedName>
    <definedName name="thepDet75x7_3_1" localSheetId="3">#REF!</definedName>
    <definedName name="thepDet75x7_3_1">#REF!</definedName>
    <definedName name="thepDet75x7_3_2" localSheetId="11">#REF!</definedName>
    <definedName name="thepDet75x7_3_2" localSheetId="3">#REF!</definedName>
    <definedName name="thepDet75x7_3_2">#REF!</definedName>
    <definedName name="thepDet75x7_3_20" localSheetId="11">#REF!</definedName>
    <definedName name="thepDet75x7_3_20" localSheetId="3">#REF!</definedName>
    <definedName name="thepDet75x7_3_20">#REF!</definedName>
    <definedName name="thepDet75x7_3_25" localSheetId="11">#REF!</definedName>
    <definedName name="thepDet75x7_3_25" localSheetId="3">#REF!</definedName>
    <definedName name="thepDet75x7_3_25">#REF!</definedName>
    <definedName name="ThepDinh">"$#REF!.$B$50:$D$68"</definedName>
    <definedName name="ThepDinh_26" localSheetId="11">#REF!</definedName>
    <definedName name="ThepDinh_26" localSheetId="3">#REF!</definedName>
    <definedName name="ThepDinh_26">#REF!</definedName>
    <definedName name="ThepDinh_28" localSheetId="11">#REF!</definedName>
    <definedName name="ThepDinh_28" localSheetId="3">#REF!</definedName>
    <definedName name="ThepDinh_28">#REF!</definedName>
    <definedName name="ThepDinh_3">"$#REF!.$B$50:$D$68"</definedName>
    <definedName name="thepf6" localSheetId="11">#REF!</definedName>
    <definedName name="thepf6" localSheetId="3">#REF!</definedName>
    <definedName name="thepf6">#REF!</definedName>
    <definedName name="thepgoc" localSheetId="11">#REF!</definedName>
    <definedName name="thepgoc" localSheetId="3">#REF!</definedName>
    <definedName name="thepgoc">#REF!</definedName>
    <definedName name="thepgoc25_60">"$#REF!.$L$14"</definedName>
    <definedName name="thepgoc25_60_26" localSheetId="11">#REF!</definedName>
    <definedName name="thepgoc25_60_26" localSheetId="3">#REF!</definedName>
    <definedName name="thepgoc25_60_26">#REF!</definedName>
    <definedName name="thepgoc25_60_28" localSheetId="11">#REF!</definedName>
    <definedName name="thepgoc25_60_28" localSheetId="3">#REF!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#REF!</definedName>
    <definedName name="ThepGoc32x32x3_28" localSheetId="11">#REF!</definedName>
    <definedName name="ThepGoc32x32x3_28" localSheetId="3">#REF!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#REF!</definedName>
    <definedName name="ThepGoc35x35x3_28" localSheetId="11">#REF!</definedName>
    <definedName name="ThepGoc35x35x3_28" localSheetId="3">#REF!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#REF!</definedName>
    <definedName name="ThepGoc40x40x4_28" localSheetId="11">#REF!</definedName>
    <definedName name="ThepGoc40x40x4_28" localSheetId="3">#REF!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#REF!</definedName>
    <definedName name="ThepGoc45x45x4_28" localSheetId="11">#REF!</definedName>
    <definedName name="ThepGoc45x45x4_28" localSheetId="3">#REF!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#REF!</definedName>
    <definedName name="ThepGoc50x50x5_28" localSheetId="11">#REF!</definedName>
    <definedName name="ThepGoc50x50x5_28" localSheetId="3">#REF!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#REF!</definedName>
    <definedName name="thepgoc63_75_28" localSheetId="11">#REF!</definedName>
    <definedName name="thepgoc63_75_28" localSheetId="3">#REF!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#REF!</definedName>
    <definedName name="ThepGoc63x63x6_28" localSheetId="11">#REF!</definedName>
    <definedName name="ThepGoc63x63x6_28" localSheetId="3">#REF!</definedName>
    <definedName name="ThepGoc63x63x6_28">#REF!</definedName>
    <definedName name="ThepGoc63x63x6_3">NA()</definedName>
    <definedName name="ThepGoc75x6" localSheetId="11">#REF!</definedName>
    <definedName name="ThepGoc75x6" localSheetId="3">#REF!</definedName>
    <definedName name="ThepGoc75x6">#REF!</definedName>
    <definedName name="ThepGoc75x6_1" localSheetId="11">#REF!</definedName>
    <definedName name="ThepGoc75x6_1" localSheetId="3">#REF!</definedName>
    <definedName name="ThepGoc75x6_1">#REF!</definedName>
    <definedName name="ThepGoc75x6_2" localSheetId="11">#REF!</definedName>
    <definedName name="ThepGoc75x6_2" localSheetId="3">#REF!</definedName>
    <definedName name="ThepGoc75x6_2">#REF!</definedName>
    <definedName name="ThepGoc75x6_20" localSheetId="11">#REF!</definedName>
    <definedName name="ThepGoc75x6_20" localSheetId="3">#REF!</definedName>
    <definedName name="ThepGoc75x6_20">#REF!</definedName>
    <definedName name="ThepGoc75x6_25" localSheetId="11">#REF!</definedName>
    <definedName name="ThepGoc75x6_25" localSheetId="3">#REF!</definedName>
    <definedName name="ThepGoc75x6_25">#REF!</definedName>
    <definedName name="ThepGoc75x6_26" localSheetId="11">#REF!</definedName>
    <definedName name="ThepGoc75x6_26" localSheetId="3">#REF!</definedName>
    <definedName name="ThepGoc75x6_26">#REF!</definedName>
    <definedName name="ThepGoc75x6_28" localSheetId="11">#REF!</definedName>
    <definedName name="ThepGoc75x6_28" localSheetId="3">#REF!</definedName>
    <definedName name="ThepGoc75x6_28">#REF!</definedName>
    <definedName name="ThepGoc75x6_3" localSheetId="11">#REF!</definedName>
    <definedName name="ThepGoc75x6_3" localSheetId="3">#REF!</definedName>
    <definedName name="ThepGoc75x6_3">#REF!</definedName>
    <definedName name="ThepGoc75x6_3_1" localSheetId="11">#REF!</definedName>
    <definedName name="ThepGoc75x6_3_1" localSheetId="3">#REF!</definedName>
    <definedName name="ThepGoc75x6_3_1">#REF!</definedName>
    <definedName name="ThepGoc75x6_3_2" localSheetId="11">#REF!</definedName>
    <definedName name="ThepGoc75x6_3_2" localSheetId="3">#REF!</definedName>
    <definedName name="ThepGoc75x6_3_2">#REF!</definedName>
    <definedName name="ThepGoc75x6_3_20" localSheetId="11">#REF!</definedName>
    <definedName name="ThepGoc75x6_3_20" localSheetId="3">#REF!</definedName>
    <definedName name="ThepGoc75x6_3_20">#REF!</definedName>
    <definedName name="ThepGoc75x6_3_25" localSheetId="11">#REF!</definedName>
    <definedName name="ThepGoc75x6_3_25" localSheetId="3">#REF!</definedName>
    <definedName name="ThepGoc75x6_3_25">#REF!</definedName>
    <definedName name="ThepGoc75x75x6">NA()</definedName>
    <definedName name="ThepGoc75x75x6_26" localSheetId="11">#REF!</definedName>
    <definedName name="ThepGoc75x75x6_26" localSheetId="3">#REF!</definedName>
    <definedName name="ThepGoc75x75x6_26">#REF!</definedName>
    <definedName name="ThepGoc75x75x6_28" localSheetId="11">#REF!</definedName>
    <definedName name="ThepGoc75x75x6_28" localSheetId="3">#REF!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#REF!</definedName>
    <definedName name="thepgoc80_100_28" localSheetId="11">#REF!</definedName>
    <definedName name="thepgoc80_100_28" localSheetId="3">#REF!</definedName>
    <definedName name="thepgoc80_100_28">#REF!</definedName>
    <definedName name="thepgoc80_100_3">"$#REF!.$L$16"</definedName>
    <definedName name="thephinh" localSheetId="11">#REF!</definedName>
    <definedName name="thephinh" localSheetId="3">#REF!</definedName>
    <definedName name="thephinh">#REF!</definedName>
    <definedName name="thephinh_20" localSheetId="11">#REF!</definedName>
    <definedName name="thephinh_20" localSheetId="3">#REF!</definedName>
    <definedName name="thephinh_20">#REF!</definedName>
    <definedName name="thephinhmk" localSheetId="11">#REF!</definedName>
    <definedName name="thephinhmk" localSheetId="3">#REF!</definedName>
    <definedName name="thephinhmk">#REF!</definedName>
    <definedName name="thephinhmk_20" localSheetId="11">#REF!</definedName>
    <definedName name="thephinhmk_20" localSheetId="3">#REF!</definedName>
    <definedName name="thephinhmk_20">#REF!</definedName>
    <definedName name="thephinhmk_28" localSheetId="11">#REF!</definedName>
    <definedName name="thephinhmk_28" localSheetId="3">#REF!</definedName>
    <definedName name="thephinhmk_28">#REF!</definedName>
    <definedName name="thepmakem" localSheetId="11">#REF!</definedName>
    <definedName name="thepmakem" localSheetId="3">#REF!</definedName>
    <definedName name="thepmakem">#REF!</definedName>
    <definedName name="thepmoi" localSheetId="11">#REF!</definedName>
    <definedName name="thepmoi" localSheetId="3">#REF!</definedName>
    <definedName name="thepmoi">#REF!</definedName>
    <definedName name="theptam" localSheetId="11">#REF!</definedName>
    <definedName name="theptam" localSheetId="3">#REF!</definedName>
    <definedName name="theptam">#REF!</definedName>
    <definedName name="theptam_20" localSheetId="11">#REF!</definedName>
    <definedName name="theptam_20" localSheetId="3">#REF!</definedName>
    <definedName name="theptam_20">#REF!</definedName>
    <definedName name="theptb" localSheetId="11">#REF!</definedName>
    <definedName name="theptb" localSheetId="3">#REF!</definedName>
    <definedName name="theptb">#REF!</definedName>
    <definedName name="theptron" localSheetId="11">#REF!</definedName>
    <definedName name="theptron" localSheetId="3">#REF!</definedName>
    <definedName name="theptron">#REF!</definedName>
    <definedName name="theptron_20" localSheetId="11">#REF!</definedName>
    <definedName name="theptron_20" localSheetId="3">#REF!</definedName>
    <definedName name="theptron_20">#REF!</definedName>
    <definedName name="theptron_28" localSheetId="11">#REF!</definedName>
    <definedName name="theptron_28" localSheetId="3">#REF!</definedName>
    <definedName name="theptron_28">#REF!</definedName>
    <definedName name="theptron12">"$#REF!.$L$11"</definedName>
    <definedName name="theptron12_26" localSheetId="11">#REF!</definedName>
    <definedName name="theptron12_26" localSheetId="3">#REF!</definedName>
    <definedName name="theptron12_26">#REF!</definedName>
    <definedName name="theptron12_28" localSheetId="11">#REF!</definedName>
    <definedName name="theptron12_28" localSheetId="3">#REF!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#REF!</definedName>
    <definedName name="theptron14_22_28" localSheetId="11">#REF!</definedName>
    <definedName name="theptron14_22_28" localSheetId="3">#REF!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#REF!</definedName>
    <definedName name="theptron6_8_28" localSheetId="11">#REF!</definedName>
    <definedName name="theptron6_8_28" localSheetId="3">#REF!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#REF!</definedName>
    <definedName name="ThepTronD10D18_28" localSheetId="11">#REF!</definedName>
    <definedName name="ThepTronD10D18_28" localSheetId="3">#REF!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#REF!</definedName>
    <definedName name="ThepTronD6D8_28" localSheetId="11">#REF!</definedName>
    <definedName name="ThepTronD6D8_28" localSheetId="3">#REF!</definedName>
    <definedName name="ThepTronD6D8_28">#REF!</definedName>
    <definedName name="ThepTronD6D8_3">NA()</definedName>
    <definedName name="thepU" localSheetId="11">#REF!</definedName>
    <definedName name="thepU" localSheetId="3">#REF!</definedName>
    <definedName name="thepU">#REF!</definedName>
    <definedName name="thepU_28" localSheetId="11">#REF!</definedName>
    <definedName name="thepU_28" localSheetId="3">#REF!</definedName>
    <definedName name="thepU_28">#REF!</definedName>
    <definedName name="thepxa" localSheetId="11">#REF!</definedName>
    <definedName name="thepxa" localSheetId="3">#REF!</definedName>
    <definedName name="thepxa">#REF!</definedName>
    <definedName name="thgian_bq" localSheetId="11">#REF!</definedName>
    <definedName name="thgian_bq" localSheetId="3">#REF!</definedName>
    <definedName name="thgian_bq">#REF!</definedName>
    <definedName name="thgian_bv" localSheetId="11">#REF!</definedName>
    <definedName name="thgian_bv" localSheetId="3">#REF!</definedName>
    <definedName name="thgian_bv">#REF!</definedName>
    <definedName name="thgian_ck" localSheetId="11">#REF!</definedName>
    <definedName name="thgian_ck" localSheetId="3">#REF!</definedName>
    <definedName name="thgian_ck">#REF!</definedName>
    <definedName name="thgian_d1" localSheetId="11">#REF!</definedName>
    <definedName name="thgian_d1" localSheetId="3">#REF!</definedName>
    <definedName name="thgian_d1">#REF!</definedName>
    <definedName name="thgian_d2" localSheetId="11">#REF!</definedName>
    <definedName name="thgian_d2" localSheetId="3">#REF!</definedName>
    <definedName name="thgian_d2">#REF!</definedName>
    <definedName name="thgian_d3" localSheetId="11">#REF!</definedName>
    <definedName name="thgian_d3" localSheetId="3">#REF!</definedName>
    <definedName name="thgian_d3">#REF!</definedName>
    <definedName name="thgian_dl" localSheetId="11">#REF!</definedName>
    <definedName name="thgian_dl" localSheetId="3">#REF!</definedName>
    <definedName name="thgian_dl">#REF!</definedName>
    <definedName name="thgian_kcs" localSheetId="11">#REF!</definedName>
    <definedName name="thgian_kcs" localSheetId="3">#REF!</definedName>
    <definedName name="thgian_kcs">#REF!</definedName>
    <definedName name="thgian_nb" localSheetId="11">#REF!</definedName>
    <definedName name="thgian_nb" localSheetId="3">#REF!</definedName>
    <definedName name="thgian_nb">#REF!</definedName>
    <definedName name="thgian_ngio" localSheetId="11">#REF!</definedName>
    <definedName name="thgian_ngio" localSheetId="3">#REF!</definedName>
    <definedName name="thgian_ngio">#REF!</definedName>
    <definedName name="thgian_nv" localSheetId="11">#REF!</definedName>
    <definedName name="thgian_nv" localSheetId="3">#REF!</definedName>
    <definedName name="thgian_nv">#REF!</definedName>
    <definedName name="thgian_t3" localSheetId="11">#REF!</definedName>
    <definedName name="thgian_t3" localSheetId="3">#REF!</definedName>
    <definedName name="thgian_t3">#REF!</definedName>
    <definedName name="thgian_t4" localSheetId="11">#REF!</definedName>
    <definedName name="thgian_t4" localSheetId="3">#REF!</definedName>
    <definedName name="thgian_t4">#REF!</definedName>
    <definedName name="thgian_t5" localSheetId="11">#REF!</definedName>
    <definedName name="thgian_t5" localSheetId="3">#REF!</definedName>
    <definedName name="thgian_t5">#REF!</definedName>
    <definedName name="thgian_t6" localSheetId="11">#REF!</definedName>
    <definedName name="thgian_t6" localSheetId="3">#REF!</definedName>
    <definedName name="thgian_t6">#REF!</definedName>
    <definedName name="thgian_tc" localSheetId="11">#REF!</definedName>
    <definedName name="thgian_tc" localSheetId="3">#REF!</definedName>
    <definedName name="thgian_tc">#REF!</definedName>
    <definedName name="thgian_tm" localSheetId="11">#REF!</definedName>
    <definedName name="thgian_tm" localSheetId="3">#REF!</definedName>
    <definedName name="thgian_tm">#REF!</definedName>
    <definedName name="thgian_vs" localSheetId="11">#REF!</definedName>
    <definedName name="thgian_vs" localSheetId="3">#REF!</definedName>
    <definedName name="thgian_vs">#REF!</definedName>
    <definedName name="thgian_xh" localSheetId="11">#REF!</definedName>
    <definedName name="thgian_xh" localSheetId="3">#REF!</definedName>
    <definedName name="thgian_xh">#REF!</definedName>
    <definedName name="thgio_bq" localSheetId="11">#REF!</definedName>
    <definedName name="thgio_bq" localSheetId="3">#REF!</definedName>
    <definedName name="thgio_bq">#REF!</definedName>
    <definedName name="thgio_bv" localSheetId="11">#REF!</definedName>
    <definedName name="thgio_bv" localSheetId="3">#REF!</definedName>
    <definedName name="thgio_bv">#REF!</definedName>
    <definedName name="thgio_ck" localSheetId="11">#REF!</definedName>
    <definedName name="thgio_ck" localSheetId="3">#REF!</definedName>
    <definedName name="thgio_ck">#REF!</definedName>
    <definedName name="thgio_d1" localSheetId="11">#REF!</definedName>
    <definedName name="thgio_d1" localSheetId="3">#REF!</definedName>
    <definedName name="thgio_d1">#REF!</definedName>
    <definedName name="thgio_d2" localSheetId="11">#REF!</definedName>
    <definedName name="thgio_d2" localSheetId="3">#REF!</definedName>
    <definedName name="thgio_d2">#REF!</definedName>
    <definedName name="thgio_d3" localSheetId="11">#REF!</definedName>
    <definedName name="thgio_d3" localSheetId="3">#REF!</definedName>
    <definedName name="thgio_d3">#REF!</definedName>
    <definedName name="thgio_dl" localSheetId="11">#REF!</definedName>
    <definedName name="thgio_dl" localSheetId="3">#REF!</definedName>
    <definedName name="thgio_dl">#REF!</definedName>
    <definedName name="thgio_kcs" localSheetId="11">#REF!</definedName>
    <definedName name="thgio_kcs" localSheetId="3">#REF!</definedName>
    <definedName name="thgio_kcs">#REF!</definedName>
    <definedName name="thgio_nb" localSheetId="11">#REF!</definedName>
    <definedName name="thgio_nb" localSheetId="3">#REF!</definedName>
    <definedName name="thgio_nb">#REF!</definedName>
    <definedName name="thgio_ngio" localSheetId="11">#REF!</definedName>
    <definedName name="thgio_ngio" localSheetId="3">#REF!</definedName>
    <definedName name="thgio_ngio">#REF!</definedName>
    <definedName name="thgio_nv" localSheetId="11">#REF!</definedName>
    <definedName name="thgio_nv" localSheetId="3">#REF!</definedName>
    <definedName name="thgio_nv">#REF!</definedName>
    <definedName name="thgio_t3" localSheetId="11">#REF!</definedName>
    <definedName name="thgio_t3" localSheetId="3">#REF!</definedName>
    <definedName name="thgio_t3">#REF!</definedName>
    <definedName name="thgio_t4" localSheetId="11">#REF!</definedName>
    <definedName name="thgio_t4" localSheetId="3">#REF!</definedName>
    <definedName name="thgio_t4">#REF!</definedName>
    <definedName name="thgio_t5" localSheetId="11">#REF!</definedName>
    <definedName name="thgio_t5" localSheetId="3">#REF!</definedName>
    <definedName name="thgio_t5">#REF!</definedName>
    <definedName name="thgio_t6" localSheetId="11">#REF!</definedName>
    <definedName name="thgio_t6" localSheetId="3">#REF!</definedName>
    <definedName name="thgio_t6">#REF!</definedName>
    <definedName name="thgio_tc" localSheetId="11">#REF!</definedName>
    <definedName name="thgio_tc" localSheetId="3">#REF!</definedName>
    <definedName name="thgio_tc">#REF!</definedName>
    <definedName name="thgio_tm" localSheetId="11">#REF!</definedName>
    <definedName name="thgio_tm" localSheetId="3">#REF!</definedName>
    <definedName name="thgio_tm">#REF!</definedName>
    <definedName name="thgio_vs" localSheetId="11">#REF!</definedName>
    <definedName name="thgio_vs" localSheetId="3">#REF!</definedName>
    <definedName name="thgio_vs">#REF!</definedName>
    <definedName name="thgio_xh" localSheetId="11">#REF!</definedName>
    <definedName name="thgio_xh" localSheetId="3">#REF!</definedName>
    <definedName name="thgio_xh">#REF!</definedName>
    <definedName name="THGO1pnc">"$#REF!.$F$6"</definedName>
    <definedName name="THGO1pnc_26" localSheetId="11">#REF!</definedName>
    <definedName name="THGO1pnc_26" localSheetId="3">#REF!</definedName>
    <definedName name="THGO1pnc_26">#REF!</definedName>
    <definedName name="THGO1pnc_28" localSheetId="11">#REF!</definedName>
    <definedName name="THGO1pnc_28" localSheetId="3">#REF!</definedName>
    <definedName name="THGO1pnc_28">#REF!</definedName>
    <definedName name="THGO1pnc_3">"$#REF!.$F$6"</definedName>
    <definedName name="thht">"$#REF!.$A$36:$D$61"</definedName>
    <definedName name="thht_26" localSheetId="11">#REF!</definedName>
    <definedName name="thht_26" localSheetId="3">#REF!</definedName>
    <definedName name="thht_26">#REF!</definedName>
    <definedName name="thht_28" localSheetId="11">#REF!</definedName>
    <definedName name="thht_28" localSheetId="3">#REF!</definedName>
    <definedName name="thht_28">#REF!</definedName>
    <definedName name="thht_3">"$#REF!.$A$36:$D$61"</definedName>
    <definedName name="THI">"$#REF!.$B$8:$C$42"</definedName>
    <definedName name="THI_26" localSheetId="11">#REF!</definedName>
    <definedName name="THI_26" localSheetId="3">#REF!</definedName>
    <definedName name="THI_26">#REF!</definedName>
    <definedName name="thi_28" localSheetId="11">#REF!</definedName>
    <definedName name="thi_28" localSheetId="3">#REF!</definedName>
    <definedName name="thi_28">#REF!</definedName>
    <definedName name="THI_3">"$#REF!.$B$8:$C$42"</definedName>
    <definedName name="THIETBI" localSheetId="11">#REF!</definedName>
    <definedName name="THIETBI" localSheetId="3">#REF!</definedName>
    <definedName name="THIETBI">#REF!</definedName>
    <definedName name="thietbiYHK10A" localSheetId="11">#REF!</definedName>
    <definedName name="thietbiYHK10A" localSheetId="3">#REF!</definedName>
    <definedName name="thietbiYHK10A">#REF!</definedName>
    <definedName name="thietbiYHK10A_20" localSheetId="11">#REF!</definedName>
    <definedName name="thietbiYHK10A_20" localSheetId="3">#REF!</definedName>
    <definedName name="thietbiYHK10A_20">#REF!</definedName>
    <definedName name="thinh" localSheetId="11">#REF!</definedName>
    <definedName name="thinh" localSheetId="3">#REF!</definedName>
    <definedName name="thinh">#REF!</definedName>
    <definedName name="ThiÕt_bÞ_phun_cat" localSheetId="11">#REF!</definedName>
    <definedName name="ThiÕt_bÞ_phun_cat" localSheetId="3">#REF!</definedName>
    <definedName name="ThiÕt_bÞ_phun_cat">#REF!</definedName>
    <definedName name="ThiÕt_bÞ_phun_cat_20" localSheetId="11">#REF!</definedName>
    <definedName name="ThiÕt_bÞ_phun_cat_20" localSheetId="3">#REF!</definedName>
    <definedName name="ThiÕt_bÞ_phun_cat_20">#REF!</definedName>
    <definedName name="ThiÕt_bÞ_phun_cat_28" localSheetId="11">#REF!</definedName>
    <definedName name="ThiÕt_bÞ_phun_cat_28" localSheetId="3">#REF!</definedName>
    <definedName name="ThiÕt_bÞ_phun_cat_28">#REF!</definedName>
    <definedName name="THK">NA()</definedName>
    <definedName name="THK_26" localSheetId="11">#REF!</definedName>
    <definedName name="THK_26" localSheetId="3">#REF!</definedName>
    <definedName name="THK_26">#REF!</definedName>
    <definedName name="THK_28" localSheetId="11">#REF!</definedName>
    <definedName name="THK_28" localSheetId="3">#REF!</definedName>
    <definedName name="THK_28">#REF!</definedName>
    <definedName name="THKP160">NA()</definedName>
    <definedName name="THKP160_26" localSheetId="11">#REF!</definedName>
    <definedName name="THKP160_26" localSheetId="3">#REF!</definedName>
    <definedName name="THKP160_26">#REF!</definedName>
    <definedName name="THKP160_28" localSheetId="11">#REF!</definedName>
    <definedName name="THKP160_28" localSheetId="3">#REF!</definedName>
    <definedName name="THKP160_28">#REF!</definedName>
    <definedName name="THKP160_3">NA()</definedName>
    <definedName name="thkp3">"$#REF!.$#REF!$#REF!:$#REF!$#REF!"</definedName>
    <definedName name="thkp3_26" localSheetId="11">#REF!</definedName>
    <definedName name="thkp3_26" localSheetId="3">#REF!</definedName>
    <definedName name="thkp3_26">#REF!</definedName>
    <definedName name="thkp3_28" localSheetId="11">#REF!</definedName>
    <definedName name="thkp3_28" localSheetId="3">#REF!</definedName>
    <definedName name="thkp3_28">#REF!</definedName>
    <definedName name="thkp3_3">"$#REF!.$#REF!$#REF!:$#REF!$#REF!"</definedName>
    <definedName name="THKSTK" localSheetId="11">#REF!</definedName>
    <definedName name="THKSTK" localSheetId="3">#REF!</definedName>
    <definedName name="THKSTK">#REF!</definedName>
    <definedName name="THKSTK_20" localSheetId="11">#REF!</definedName>
    <definedName name="THKSTK_20" localSheetId="3">#REF!</definedName>
    <definedName name="THKSTK_20">#REF!</definedName>
    <definedName name="THKSTK_28" localSheetId="11">#REF!</definedName>
    <definedName name="THKSTK_28" localSheetId="3">#REF!</definedName>
    <definedName name="THKSTK_28">#REF!</definedName>
    <definedName name="Thnghiem" localSheetId="11">#REF!</definedName>
    <definedName name="Thnghiem" localSheetId="3">#REF!</definedName>
    <definedName name="Thnghiem">#REF!</definedName>
    <definedName name="Thnghiem_28" localSheetId="11">#REF!</definedName>
    <definedName name="Thnghiem_28" localSheetId="3">#REF!</definedName>
    <definedName name="Thnghiem_28">#REF!</definedName>
    <definedName name="ThongKeCau" localSheetId="11">#REF!</definedName>
    <definedName name="ThongKeCau" localSheetId="3">#REF!</definedName>
    <definedName name="ThongKeCau">#REF!</definedName>
    <definedName name="ThongKeCau_20" localSheetId="11">#REF!</definedName>
    <definedName name="ThongKeCau_20" localSheetId="3">#REF!</definedName>
    <definedName name="ThongKeCau_20">#REF!</definedName>
    <definedName name="thongso" localSheetId="11">#REF!</definedName>
    <definedName name="thongso" localSheetId="3">#REF!</definedName>
    <definedName name="thongso">#REF!</definedName>
    <definedName name="thongso_20" localSheetId="11">#REF!</definedName>
    <definedName name="thongso_20" localSheetId="3">#REF!</definedName>
    <definedName name="thongso_20">#REF!</definedName>
    <definedName name="thongso_28" localSheetId="11">#REF!</definedName>
    <definedName name="thongso_28" localSheetId="3">#REF!</definedName>
    <definedName name="thongso_28">#REF!</definedName>
    <definedName name="thop" localSheetId="11">#REF!</definedName>
    <definedName name="thop" localSheetId="3">#REF!</definedName>
    <definedName name="thop">#REF!</definedName>
    <definedName name="thop_20" localSheetId="11">#REF!</definedName>
    <definedName name="thop_20" localSheetId="3">#REF!</definedName>
    <definedName name="thop_20">#REF!</definedName>
    <definedName name="thop_28" localSheetId="11">#REF!</definedName>
    <definedName name="thop_28" localSheetId="3">#REF!</definedName>
    <definedName name="thop_28">#REF!</definedName>
    <definedName name="THop2" localSheetId="11">#REF!</definedName>
    <definedName name="THop2" localSheetId="3">#REF!</definedName>
    <definedName name="THop2">#REF!</definedName>
    <definedName name="THop2_20" localSheetId="11">#REF!</definedName>
    <definedName name="THop2_20" localSheetId="3">#REF!</definedName>
    <definedName name="THop2_20">#REF!</definedName>
    <definedName name="THQT" localSheetId="11">#REF!</definedName>
    <definedName name="THQT" localSheetId="3">#REF!</definedName>
    <definedName name="THQT">#REF!</definedName>
    <definedName name="THQT_28" localSheetId="11">#REF!</definedName>
    <definedName name="THQT_28" localSheetId="3">#REF!</definedName>
    <definedName name="THQT_28">#REF!</definedName>
    <definedName name="THT" localSheetId="11">#REF!</definedName>
    <definedName name="THT" localSheetId="3">#REF!</definedName>
    <definedName name="THT">#REF!</definedName>
    <definedName name="THT_20" localSheetId="11">#REF!</definedName>
    <definedName name="THT_20" localSheetId="3">#REF!</definedName>
    <definedName name="THT_20">#REF!</definedName>
    <definedName name="THT_28" localSheetId="11">#REF!</definedName>
    <definedName name="THT_28" localSheetId="3">#REF!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#REF!</definedName>
    <definedName name="THTLMcap_20" localSheetId="11">#REF!</definedName>
    <definedName name="THTLMcap_20" localSheetId="3">#REF!</definedName>
    <definedName name="THTLMcap_20">#REF!</definedName>
    <definedName name="THTLMcap_28" localSheetId="11">#REF!</definedName>
    <definedName name="THTLMcap_28" localSheetId="3">#REF!</definedName>
    <definedName name="THTLMcap_28">#REF!</definedName>
    <definedName name="THToanBo" localSheetId="11">#REF!</definedName>
    <definedName name="THToanBo" localSheetId="3">#REF!</definedName>
    <definedName name="THToanBo">#REF!</definedName>
    <definedName name="thtr15">NA()</definedName>
    <definedName name="thtr15_26" localSheetId="11">#REF!</definedName>
    <definedName name="thtr15_26" localSheetId="3">#REF!</definedName>
    <definedName name="thtr15_26">#REF!</definedName>
    <definedName name="thtr15_28" localSheetId="11">#REF!</definedName>
    <definedName name="thtr15_28" localSheetId="3">#REF!</definedName>
    <definedName name="thtr15_28">#REF!</definedName>
    <definedName name="thtr15_3">NA()</definedName>
    <definedName name="thtt">"$#REF!.$A$2:$D$20"</definedName>
    <definedName name="thtt_26" localSheetId="11">#REF!</definedName>
    <definedName name="thtt_26" localSheetId="3">#REF!</definedName>
    <definedName name="thtt_26">#REF!</definedName>
    <definedName name="thtt_28" localSheetId="11">#REF!</definedName>
    <definedName name="thtt_28" localSheetId="3">#REF!</definedName>
    <definedName name="thtt_28">#REF!</definedName>
    <definedName name="thtt_3">"$#REF!.$A$2:$D$20"</definedName>
    <definedName name="thtu" localSheetId="11">#REF!</definedName>
    <definedName name="thtu" localSheetId="3">#REF!</definedName>
    <definedName name="thtu">#REF!</definedName>
    <definedName name="thtu_28" localSheetId="11">#REF!</definedName>
    <definedName name="thtu_28" localSheetId="3">#REF!</definedName>
    <definedName name="thtu_28">#REF!</definedName>
    <definedName name="THU">NA()</definedName>
    <definedName name="THU_26" localSheetId="11">#REF!</definedName>
    <definedName name="THU_26" localSheetId="3">#REF!</definedName>
    <definedName name="THU_26">#REF!</definedName>
    <definedName name="THU_3">NA()</definedName>
    <definedName name="thucthanh" localSheetId="11">#REF!</definedName>
    <definedName name="thucthanh" localSheetId="3">#REF!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#REF!</definedName>
    <definedName name="thvl" localSheetId="11">#REF!</definedName>
    <definedName name="thvl" localSheetId="3">#REF!</definedName>
    <definedName name="thvl">#REF!</definedName>
    <definedName name="THvon" localSheetId="11">#REF!</definedName>
    <definedName name="THvon" localSheetId="3">#REF!</definedName>
    <definedName name="THvon">#REF!</definedName>
    <definedName name="THvon_20" localSheetId="11">#REF!</definedName>
    <definedName name="THvon_20" localSheetId="3">#REF!</definedName>
    <definedName name="THvon_20">#REF!</definedName>
    <definedName name="THvon_28" localSheetId="11">#REF!</definedName>
    <definedName name="THvon_28" localSheetId="3">#REF!</definedName>
    <definedName name="THvon_28">#REF!</definedName>
    <definedName name="TI" localSheetId="11">#REF!</definedName>
    <definedName name="TI" localSheetId="3">#REF!</definedName>
    <definedName name="TI">#REF!</definedName>
    <definedName name="TI_20" localSheetId="11">#REF!</definedName>
    <definedName name="TI_20" localSheetId="3">#REF!</definedName>
    <definedName name="TI_20">#REF!</definedName>
    <definedName name="TI_28" localSheetId="11">#REF!</definedName>
    <definedName name="TI_28" localSheetId="3">#REF!</definedName>
    <definedName name="TI_28">#REF!</definedName>
    <definedName name="Tien" localSheetId="11">#REF!</definedName>
    <definedName name="Tien" localSheetId="3">#REF!</definedName>
    <definedName name="Tien">#REF!</definedName>
    <definedName name="Tien_20" localSheetId="11">#REF!</definedName>
    <definedName name="Tien_20" localSheetId="3">#REF!</definedName>
    <definedName name="Tien_20">#REF!</definedName>
    <definedName name="Tien_do" localSheetId="11">#REF!</definedName>
    <definedName name="Tien_do" localSheetId="3">#REF!</definedName>
    <definedName name="Tien_do">#REF!</definedName>
    <definedName name="TIENLUONG" localSheetId="11">#REF!</definedName>
    <definedName name="TIENLUONG" localSheetId="3">#REF!</definedName>
    <definedName name="TIENLUONG">#REF!</definedName>
    <definedName name="TIENLUONG_20" localSheetId="11">#REF!</definedName>
    <definedName name="TIENLUONG_20" localSheetId="3">#REF!</definedName>
    <definedName name="TIENLUONG_20">#REF!</definedName>
    <definedName name="TIENLUONG_28" localSheetId="11">#REF!</definedName>
    <definedName name="TIENLUONG_28" localSheetId="3">#REF!</definedName>
    <definedName name="TIENLUONG_28">#REF!</definedName>
    <definedName name="TienUSD" localSheetId="11">#REF!</definedName>
    <definedName name="TienUSD" localSheetId="3">#REF!</definedName>
    <definedName name="TienUSD">#REF!</definedName>
    <definedName name="Tiep_dia">NA()</definedName>
    <definedName name="Tiep_dia_26" localSheetId="11">#REF!</definedName>
    <definedName name="Tiep_dia_26" localSheetId="3">#REF!</definedName>
    <definedName name="Tiep_dia_26">#REF!</definedName>
    <definedName name="Tiep_dia_28" localSheetId="11">#REF!</definedName>
    <definedName name="Tiep_dia_28" localSheetId="3">#REF!</definedName>
    <definedName name="Tiep_dia_28">#REF!</definedName>
    <definedName name="Tiepdia">"'file:///X:/DZ500kV/Tong_ke_DD-G36.xls'#$Tiepdia.$A$1:$AMJ$65536"</definedName>
    <definedName name="Tiepdia_26" localSheetId="11">#REF!</definedName>
    <definedName name="Tiepdia_26" localSheetId="3">#REF!</definedName>
    <definedName name="Tiepdia_26">#REF!</definedName>
    <definedName name="Tiepdia_28" localSheetId="11">#REF!</definedName>
    <definedName name="Tiepdia_28" localSheetId="3">#REF!</definedName>
    <definedName name="Tiepdia_28">#REF!</definedName>
    <definedName name="tieu" localSheetId="11">#REF!</definedName>
    <definedName name="tieu" localSheetId="3">#REF!</definedName>
    <definedName name="tieu">#REF!</definedName>
    <definedName name="tieu_20" localSheetId="11">#REF!</definedName>
    <definedName name="tieu_20" localSheetId="3">#REF!</definedName>
    <definedName name="tieu_20">#REF!</definedName>
    <definedName name="TileStone" localSheetId="11">#REF!</definedName>
    <definedName name="TileStone" localSheetId="3">#REF!</definedName>
    <definedName name="TileStone">#REF!</definedName>
    <definedName name="TileStone_28" localSheetId="11">#REF!</definedName>
    <definedName name="TileStone_28" localSheetId="3">#REF!</definedName>
    <definedName name="TileStone_28">#REF!</definedName>
    <definedName name="Tim_cong" localSheetId="11">#REF!</definedName>
    <definedName name="Tim_cong" localSheetId="3">#REF!</definedName>
    <definedName name="Tim_cong">#REF!</definedName>
    <definedName name="Tim_lan_xuat_hien" localSheetId="11">#REF!</definedName>
    <definedName name="Tim_lan_xuat_hien" localSheetId="3">#REF!</definedName>
    <definedName name="Tim_lan_xuat_hien">#REF!</definedName>
    <definedName name="Tim_lan_xuat_hien_cong" localSheetId="11">#REF!</definedName>
    <definedName name="Tim_lan_xuat_hien_cong" localSheetId="3">#REF!</definedName>
    <definedName name="Tim_lan_xuat_hien_cong">#REF!</definedName>
    <definedName name="Tim_lan_xuat_hien_duong" localSheetId="11">#REF!</definedName>
    <definedName name="Tim_lan_xuat_hien_duong" localSheetId="3">#REF!</definedName>
    <definedName name="Tim_lan_xuat_hien_duong">#REF!</definedName>
    <definedName name="Tim_lan_xuat_hien_duong_20" localSheetId="11">#REF!</definedName>
    <definedName name="Tim_lan_xuat_hien_duong_20" localSheetId="3">#REF!</definedName>
    <definedName name="Tim_lan_xuat_hien_duong_20">#REF!</definedName>
    <definedName name="tim_tam" localSheetId="11">#REF!</definedName>
    <definedName name="tim_tam" localSheetId="3">#REF!</definedName>
    <definedName name="tim_tam">#REF!</definedName>
    <definedName name="tim_xuat_hien" localSheetId="11">#REF!</definedName>
    <definedName name="tim_xuat_hien" localSheetId="3">#REF!</definedName>
    <definedName name="tim_xuat_hien">#REF!</definedName>
    <definedName name="tim_xuat_hien_20" localSheetId="11">#REF!</definedName>
    <definedName name="tim_xuat_hien_20" localSheetId="3">#REF!</definedName>
    <definedName name="tim_xuat_hien_20">#REF!</definedName>
    <definedName name="tim_xuat_hien_28" localSheetId="11">#REF!</definedName>
    <definedName name="tim_xuat_hien_28" localSheetId="3">#REF!</definedName>
    <definedName name="tim_xuat_hien_28">#REF!</definedName>
    <definedName name="time" localSheetId="11">#REF!</definedName>
    <definedName name="time" localSheetId="3">#REF!</definedName>
    <definedName name="time">#REF!</definedName>
    <definedName name="tinh" localSheetId="11">#REF!</definedName>
    <definedName name="tinh" localSheetId="3">#REF!</definedName>
    <definedName name="tinh">#REF!</definedName>
    <definedName name="Tinh_hinh_ngan_hang" localSheetId="11">#REF!</definedName>
    <definedName name="Tinh_hinh_ngan_hang" localSheetId="3">#REF!</definedName>
    <definedName name="Tinh_hinh_ngan_hang">#REF!</definedName>
    <definedName name="TinhHangCr_" localSheetId="11">#REF!</definedName>
    <definedName name="TinhHangCr_" localSheetId="3">#REF!</definedName>
    <definedName name="TinhHangCr_">#REF!</definedName>
    <definedName name="TinhHangCr__20" localSheetId="11">#REF!</definedName>
    <definedName name="TinhHangCr__20" localSheetId="3">#REF!</definedName>
    <definedName name="TinhHangCr__20">#REF!</definedName>
    <definedName name="TinhHangCr__28" localSheetId="11">#REF!</definedName>
    <definedName name="TinhHangCr__28" localSheetId="3">#REF!</definedName>
    <definedName name="TinhHangCr__28">#REF!</definedName>
    <definedName name="tinhqd" localSheetId="11">#REF!</definedName>
    <definedName name="tinhqd" localSheetId="3">#REF!</definedName>
    <definedName name="tinhqd">#REF!</definedName>
    <definedName name="tinhqd_20" localSheetId="11">#REF!</definedName>
    <definedName name="tinhqd_20" localSheetId="3">#REF!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OFFSET(#REF!,COUNTIF(#REF!,"&lt;&gt;0")-1,0,1)</definedName>
    <definedName name="TiÒn" localSheetId="11">#REF!</definedName>
    <definedName name="TiÒn" localSheetId="3">#REF!</definedName>
    <definedName name="TiÒn">#REF!</definedName>
    <definedName name="TIT">"$#REF!.$A$2:$I$4"</definedName>
    <definedName name="TIT_26" localSheetId="11">#REF!</definedName>
    <definedName name="TIT_26" localSheetId="3">#REF!</definedName>
    <definedName name="TIT_26">#REF!</definedName>
    <definedName name="TIT_28" localSheetId="11">#REF!</definedName>
    <definedName name="TIT_28" localSheetId="3">#REF!</definedName>
    <definedName name="TIT_28">#REF!</definedName>
    <definedName name="TIT_3">"$#REF!.$A$2:$I$4"</definedName>
    <definedName name="TITAN">"$#REF!.$A$14:$CE$116"</definedName>
    <definedName name="TITAN_26" localSheetId="11">#REF!</definedName>
    <definedName name="TITAN_26" localSheetId="3">#REF!</definedName>
    <definedName name="TITAN_26">#REF!</definedName>
    <definedName name="TITAN_28" localSheetId="11">#REF!</definedName>
    <definedName name="TITAN_28" localSheetId="3">#REF!</definedName>
    <definedName name="TITAN_28">#REF!</definedName>
    <definedName name="TK" localSheetId="11">#REF!</definedName>
    <definedName name="TK" localSheetId="3">#REF!</definedName>
    <definedName name="TK">#REF!</definedName>
    <definedName name="TK_20" localSheetId="11">#REF!</definedName>
    <definedName name="TK_20" localSheetId="3">#REF!</definedName>
    <definedName name="TK_20">#REF!</definedName>
    <definedName name="TK_28" localSheetId="11">#REF!</definedName>
    <definedName name="TK_28" localSheetId="3">#REF!</definedName>
    <definedName name="TK_28">#REF!</definedName>
    <definedName name="TK_MT4" localSheetId="11">#REF!</definedName>
    <definedName name="TK_MT4" localSheetId="3">#REF!</definedName>
    <definedName name="TK_MT4">#REF!</definedName>
    <definedName name="TK_MT4_28" localSheetId="11">#REF!</definedName>
    <definedName name="TK_MT4_28" localSheetId="3">#REF!</definedName>
    <definedName name="TK_MT4_28">#REF!</definedName>
    <definedName name="TK_X1" localSheetId="11">#REF!</definedName>
    <definedName name="TK_X1" localSheetId="3">#REF!</definedName>
    <definedName name="TK_X1">#REF!</definedName>
    <definedName name="TK_X1_20" localSheetId="11">#REF!</definedName>
    <definedName name="TK_X1_20" localSheetId="3">#REF!</definedName>
    <definedName name="TK_X1_20">#REF!</definedName>
    <definedName name="TK_X1_28" localSheetId="11">#REF!</definedName>
    <definedName name="TK_X1_28" localSheetId="3">#REF!</definedName>
    <definedName name="TK_X1_28">#REF!</definedName>
    <definedName name="TKCO_NK_TB" localSheetId="11">#REF!</definedName>
    <definedName name="TKCO_NK_TB" localSheetId="3">#REF!</definedName>
    <definedName name="TKCO_NK_TB">#REF!</definedName>
    <definedName name="TKCOÙ" localSheetId="11">#REF!</definedName>
    <definedName name="TKCOÙ" localSheetId="3">#REF!</definedName>
    <definedName name="TKCOÙ">#REF!</definedName>
    <definedName name="TKCOÙ_20" localSheetId="11">#REF!</definedName>
    <definedName name="TKCOÙ_20" localSheetId="3">#REF!</definedName>
    <definedName name="TKCOÙ_20">#REF!</definedName>
    <definedName name="TKCOÙ_28" localSheetId="11">#REF!</definedName>
    <definedName name="TKCOÙ_28" localSheetId="3">#REF!</definedName>
    <definedName name="TKCOÙ_28">#REF!</definedName>
    <definedName name="TKNO_NK_TB" localSheetId="11">#REF!</definedName>
    <definedName name="TKNO_NK_TB" localSheetId="3">#REF!</definedName>
    <definedName name="TKNO_NK_TB">#REF!</definedName>
    <definedName name="TKNÔÏ" localSheetId="11">#REF!</definedName>
    <definedName name="TKNÔÏ" localSheetId="3">#REF!</definedName>
    <definedName name="TKNÔÏ">#REF!</definedName>
    <definedName name="TKNÔÏ_20" localSheetId="11">#REF!</definedName>
    <definedName name="TKNÔÏ_20" localSheetId="3">#REF!</definedName>
    <definedName name="TKNÔÏ_20">#REF!</definedName>
    <definedName name="TKNÔÏ_28" localSheetId="11">#REF!</definedName>
    <definedName name="TKNÔÏ_28" localSheetId="3">#REF!</definedName>
    <definedName name="TKNÔÏ_28">#REF!</definedName>
    <definedName name="TKP" localSheetId="11">#REF!</definedName>
    <definedName name="TKP" localSheetId="3">#REF!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duong_20</definedName>
    <definedName name="TL" localSheetId="11">#REF!</definedName>
    <definedName name="TL" localSheetId="0">#REF!</definedName>
    <definedName name="TL" localSheetId="3">#REF!</definedName>
    <definedName name="TL">#REF!</definedName>
    <definedName name="TL_28" localSheetId="11">#REF!</definedName>
    <definedName name="TL_28" localSheetId="0">#REF!</definedName>
    <definedName name="TL_28" localSheetId="3">#REF!</definedName>
    <definedName name="TL_28">#REF!</definedName>
    <definedName name="TL1_26" localSheetId="11">#REF!</definedName>
    <definedName name="TL1_26" localSheetId="0">#REF!</definedName>
    <definedName name="TL1_26" localSheetId="3">#REF!</definedName>
    <definedName name="TL1_26">#REF!</definedName>
    <definedName name="TL1_28" localSheetId="11">#REF!</definedName>
    <definedName name="TL1_28" localSheetId="3">#REF!</definedName>
    <definedName name="TL1_28">#REF!</definedName>
    <definedName name="TL1_3">"$#REF!.$C$6"</definedName>
    <definedName name="TL2_26" localSheetId="11">#REF!</definedName>
    <definedName name="TL2_26" localSheetId="3">#REF!</definedName>
    <definedName name="TL2_26">#REF!</definedName>
    <definedName name="TL2_28" localSheetId="11">#REF!</definedName>
    <definedName name="TL2_28" localSheetId="3">#REF!</definedName>
    <definedName name="TL2_28">#REF!</definedName>
    <definedName name="TL2_3">"$#REF!.$D$6"</definedName>
    <definedName name="TL3_26" localSheetId="11">#REF!</definedName>
    <definedName name="TL3_26" localSheetId="3">#REF!</definedName>
    <definedName name="TL3_26">#REF!</definedName>
    <definedName name="TL3_28" localSheetId="11">#REF!</definedName>
    <definedName name="TL3_28" localSheetId="3">#REF!</definedName>
    <definedName name="TL3_28">#REF!</definedName>
    <definedName name="TL3_3">"$#REF!.$#REF!$#REF!"</definedName>
    <definedName name="TLA120_26" localSheetId="11">#REF!</definedName>
    <definedName name="TLA120_26" localSheetId="3">#REF!</definedName>
    <definedName name="TLA120_26">#REF!</definedName>
    <definedName name="TLA120_28" localSheetId="11">#REF!</definedName>
    <definedName name="TLA120_28" localSheetId="3">#REF!</definedName>
    <definedName name="TLA120_28">#REF!</definedName>
    <definedName name="TLA120_3">"$#REF!.$B$23"</definedName>
    <definedName name="TLA35_26" localSheetId="11">#REF!</definedName>
    <definedName name="TLA35_26" localSheetId="3">#REF!</definedName>
    <definedName name="TLA35_26">#REF!</definedName>
    <definedName name="TLA35_28" localSheetId="11">#REF!</definedName>
    <definedName name="TLA35_28" localSheetId="3">#REF!</definedName>
    <definedName name="TLA35_28">#REF!</definedName>
    <definedName name="TLA35_3">"$#REF!.$B$27"</definedName>
    <definedName name="TLA50_26" localSheetId="11">#REF!</definedName>
    <definedName name="TLA50_26" localSheetId="3">#REF!</definedName>
    <definedName name="TLA50_26">#REF!</definedName>
    <definedName name="TLA50_28" localSheetId="11">#REF!</definedName>
    <definedName name="TLA50_28" localSheetId="3">#REF!</definedName>
    <definedName name="TLA50_28">#REF!</definedName>
    <definedName name="TLA50_3">"$#REF!.$B$26"</definedName>
    <definedName name="TLA70_26" localSheetId="11">#REF!</definedName>
    <definedName name="TLA70_26" localSheetId="3">#REF!</definedName>
    <definedName name="TLA70_26">#REF!</definedName>
    <definedName name="TLA70_28" localSheetId="11">#REF!</definedName>
    <definedName name="TLA70_28" localSheetId="3">#REF!</definedName>
    <definedName name="TLA70_28">#REF!</definedName>
    <definedName name="TLA70_3">"$#REF!.$B$25"</definedName>
    <definedName name="TLA95_26" localSheetId="11">#REF!</definedName>
    <definedName name="TLA95_26" localSheetId="3">#REF!</definedName>
    <definedName name="TLA95_26">#REF!</definedName>
    <definedName name="TLA95_28" localSheetId="11">#REF!</definedName>
    <definedName name="TLA95_28" localSheetId="3">#REF!</definedName>
    <definedName name="TLA95_28">#REF!</definedName>
    <definedName name="TLA95_3">"$#REF!.$B$24"</definedName>
    <definedName name="TLAC120">"$#REF!.$B$32"</definedName>
    <definedName name="TLAC120_26" localSheetId="11">#REF!</definedName>
    <definedName name="TLAC120_26" localSheetId="3">#REF!</definedName>
    <definedName name="TLAC120_26">#REF!</definedName>
    <definedName name="TLAC120_28" localSheetId="11">#REF!</definedName>
    <definedName name="TLAC120_28" localSheetId="3">#REF!</definedName>
    <definedName name="TLAC120_28">#REF!</definedName>
    <definedName name="TLAC120_3">"$#REF!.$B$32"</definedName>
    <definedName name="TLAC35">"$#REF!.$B$28"</definedName>
    <definedName name="TLAC35_26" localSheetId="11">#REF!</definedName>
    <definedName name="TLAC35_26" localSheetId="3">#REF!</definedName>
    <definedName name="TLAC35_26">#REF!</definedName>
    <definedName name="TLAC35_28" localSheetId="11">#REF!</definedName>
    <definedName name="TLAC35_28" localSheetId="3">#REF!</definedName>
    <definedName name="TLAC35_28">#REF!</definedName>
    <definedName name="TLAC35_3">"$#REF!.$B$28"</definedName>
    <definedName name="TLAC50">"$#REF!.$B$29"</definedName>
    <definedName name="TLAC50_26" localSheetId="11">#REF!</definedName>
    <definedName name="TLAC50_26" localSheetId="3">#REF!</definedName>
    <definedName name="TLAC50_26">#REF!</definedName>
    <definedName name="TLAC50_28" localSheetId="11">#REF!</definedName>
    <definedName name="TLAC50_28" localSheetId="3">#REF!</definedName>
    <definedName name="TLAC50_28">#REF!</definedName>
    <definedName name="TLAC50_3">"$#REF!.$B$29"</definedName>
    <definedName name="TLAC70">"$#REF!.$B$30"</definedName>
    <definedName name="TLAC70_26" localSheetId="11">#REF!</definedName>
    <definedName name="TLAC70_26" localSheetId="3">#REF!</definedName>
    <definedName name="TLAC70_26">#REF!</definedName>
    <definedName name="TLAC70_28" localSheetId="11">#REF!</definedName>
    <definedName name="TLAC70_28" localSheetId="3">#REF!</definedName>
    <definedName name="TLAC70_28">#REF!</definedName>
    <definedName name="TLAC70_3">"$#REF!.$B$30"</definedName>
    <definedName name="TLAC95">"$#REF!.$B$31"</definedName>
    <definedName name="TLAC95_26" localSheetId="11">#REF!</definedName>
    <definedName name="TLAC95_26" localSheetId="3">#REF!</definedName>
    <definedName name="TLAC95_26">#REF!</definedName>
    <definedName name="TLAC95_28" localSheetId="11">#REF!</definedName>
    <definedName name="TLAC95_28" localSheetId="3">#REF!</definedName>
    <definedName name="TLAC95_28">#REF!</definedName>
    <definedName name="TLAC95_3">"$#REF!.$B$31"</definedName>
    <definedName name="TLD" localSheetId="11">#REF!</definedName>
    <definedName name="TLD" localSheetId="3">#REF!</definedName>
    <definedName name="TLD">#REF!</definedName>
    <definedName name="TLDa">NA()</definedName>
    <definedName name="TLDa_26" localSheetId="11">#REF!</definedName>
    <definedName name="TLDa_26" localSheetId="3">#REF!</definedName>
    <definedName name="TLDa_26">#REF!</definedName>
    <definedName name="TLDa_28" localSheetId="11">#REF!</definedName>
    <definedName name="TLDa_28" localSheetId="3">#REF!</definedName>
    <definedName name="TLDa_28">#REF!</definedName>
    <definedName name="TLdat">NA()</definedName>
    <definedName name="TLdat_26" localSheetId="11">#REF!</definedName>
    <definedName name="TLdat_26" localSheetId="3">#REF!</definedName>
    <definedName name="TLdat_26">#REF!</definedName>
    <definedName name="TLdat_28" localSheetId="11">#REF!</definedName>
    <definedName name="TLdat_28" localSheetId="3">#REF!</definedName>
    <definedName name="TLdat_28">#REF!</definedName>
    <definedName name="TLDM">NA()</definedName>
    <definedName name="TLDM_26" localSheetId="11">#REF!</definedName>
    <definedName name="TLDM_26" localSheetId="3">#REF!</definedName>
    <definedName name="TLDM_26">#REF!</definedName>
    <definedName name="TLDM_28" localSheetId="11">#REF!</definedName>
    <definedName name="TLDM_28" localSheetId="3">#REF!</definedName>
    <definedName name="TLDM_28">#REF!</definedName>
    <definedName name="Tle" localSheetId="11">#REF!</definedName>
    <definedName name="Tle" localSheetId="3">#REF!</definedName>
    <definedName name="Tle">#REF!</definedName>
    <definedName name="Tle_20" localSheetId="11">#REF!</definedName>
    <definedName name="Tle_20" localSheetId="3">#REF!</definedName>
    <definedName name="Tle_20">#REF!</definedName>
    <definedName name="tlon18" localSheetId="11">#REF!</definedName>
    <definedName name="tlon18" localSheetId="3">#REF!</definedName>
    <definedName name="tlon18">#REF!</definedName>
    <definedName name="TLR" localSheetId="11">#REF!</definedName>
    <definedName name="TLR" localSheetId="3">#REF!</definedName>
    <definedName name="TLR">#REF!</definedName>
    <definedName name="TLR_20" localSheetId="11">#REF!</definedName>
    <definedName name="TLR_20" localSheetId="3">#REF!</definedName>
    <definedName name="TLR_20">#REF!</definedName>
    <definedName name="tlrieng" localSheetId="11">#REF!</definedName>
    <definedName name="tlrieng" localSheetId="3">#REF!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dx</definedName>
    <definedName name="tluong" localSheetId="11">#REF!</definedName>
    <definedName name="tluong" localSheetId="0">#REF!</definedName>
    <definedName name="tluong" localSheetId="3">#REF!</definedName>
    <definedName name="tluong">#REF!</definedName>
    <definedName name="tluong_20" localSheetId="11">#REF!</definedName>
    <definedName name="tluong_20" localSheetId="0">#REF!</definedName>
    <definedName name="tluong_20" localSheetId="3">#REF!</definedName>
    <definedName name="tluong_20">#REF!</definedName>
    <definedName name="tluong_28" localSheetId="11">#REF!</definedName>
    <definedName name="tluong_28" localSheetId="0">#REF!</definedName>
    <definedName name="tluong_28" localSheetId="3">#REF!</definedName>
    <definedName name="tluong_28">#REF!</definedName>
    <definedName name="TLY" localSheetId="11">#REF!</definedName>
    <definedName name="TLY" localSheetId="3">#REF!</definedName>
    <definedName name="TLY">#REF!</definedName>
    <definedName name="TM" localSheetId="11">#REF!</definedName>
    <definedName name="TM" localSheetId="3">#REF!</definedName>
    <definedName name="TM">#REF!</definedName>
    <definedName name="TM_20" localSheetId="11">#REF!</definedName>
    <definedName name="TM_20" localSheetId="3">#REF!</definedName>
    <definedName name="TM_20">#REF!</definedName>
    <definedName name="TM_28" localSheetId="11">#REF!</definedName>
    <definedName name="TM_28" localSheetId="3">#REF!</definedName>
    <definedName name="TM_28">#REF!</definedName>
    <definedName name="TMDT1" localSheetId="11">#REF!</definedName>
    <definedName name="TMDT1" localSheetId="3">#REF!</definedName>
    <definedName name="TMDT1">#REF!</definedName>
    <definedName name="TMDT1_20" localSheetId="11">#REF!</definedName>
    <definedName name="TMDT1_20" localSheetId="3">#REF!</definedName>
    <definedName name="TMDT1_20">#REF!</definedName>
    <definedName name="TMDT1_28" localSheetId="11">#REF!</definedName>
    <definedName name="TMDT1_28" localSheetId="3">#REF!</definedName>
    <definedName name="TMDT1_28">#REF!</definedName>
    <definedName name="TMDT2" localSheetId="11">#REF!</definedName>
    <definedName name="TMDT2" localSheetId="3">#REF!</definedName>
    <definedName name="TMDT2">#REF!</definedName>
    <definedName name="TMDT2_20" localSheetId="11">#REF!</definedName>
    <definedName name="TMDT2_20" localSheetId="3">#REF!</definedName>
    <definedName name="TMDT2_20">#REF!</definedName>
    <definedName name="TMDT2_28" localSheetId="11">#REF!</definedName>
    <definedName name="TMDT2_28" localSheetId="3">#REF!</definedName>
    <definedName name="TMDT2_28">#REF!</definedName>
    <definedName name="TMDTmoi" localSheetId="11">#REF!</definedName>
    <definedName name="TMDTmoi" localSheetId="3">#REF!</definedName>
    <definedName name="TMDTmoi">#REF!</definedName>
    <definedName name="TMDTmoi_20" localSheetId="11">#REF!</definedName>
    <definedName name="TMDTmoi_20" localSheetId="3">#REF!</definedName>
    <definedName name="TMDTmoi_20">#REF!</definedName>
    <definedName name="TMDTmoi_28" localSheetId="11">#REF!</definedName>
    <definedName name="TMDTmoi_28" localSheetId="3">#REF!</definedName>
    <definedName name="TMDTmoi_28">#REF!</definedName>
    <definedName name="tmm1.5" localSheetId="11">#REF!</definedName>
    <definedName name="tmm1.5" localSheetId="3">#REF!</definedName>
    <definedName name="tmm1.5">#REF!</definedName>
    <definedName name="tmm1.5_20" localSheetId="11">#REF!</definedName>
    <definedName name="tmm1.5_20" localSheetId="3">#REF!</definedName>
    <definedName name="tmm1.5_20">#REF!</definedName>
    <definedName name="tmmg" localSheetId="11">#REF!</definedName>
    <definedName name="tmmg" localSheetId="3">#REF!</definedName>
    <definedName name="tmmg">#REF!</definedName>
    <definedName name="tmmg_20" localSheetId="11">#REF!</definedName>
    <definedName name="tmmg_20" localSheetId="3">#REF!</definedName>
    <definedName name="tmmg_20">#REF!</definedName>
    <definedName name="TMProtection" localSheetId="11">#REF!</definedName>
    <definedName name="TMProtection" localSheetId="3">#REF!</definedName>
    <definedName name="TMProtection">#REF!</definedName>
    <definedName name="TMProtection_28" localSheetId="11">#REF!</definedName>
    <definedName name="TMProtection_28" localSheetId="3">#REF!</definedName>
    <definedName name="TMProtection_28">#REF!</definedName>
    <definedName name="TN" localSheetId="11">#REF!</definedName>
    <definedName name="TN" localSheetId="3">#REF!</definedName>
    <definedName name="TN">#REF!</definedName>
    <definedName name="TN_20" localSheetId="11">#REF!</definedName>
    <definedName name="TN_20" localSheetId="3">#REF!</definedName>
    <definedName name="TN_20">#REF!</definedName>
    <definedName name="TN_28" localSheetId="11">#REF!</definedName>
    <definedName name="TN_28" localSheetId="3">#REF!</definedName>
    <definedName name="TN_28">#REF!</definedName>
    <definedName name="TN_b_qu_n" localSheetId="11">#REF!</definedName>
    <definedName name="TN_b_qu_n" localSheetId="3">#REF!</definedName>
    <definedName name="TN_b_qu_n">#REF!</definedName>
    <definedName name="TN_CTO" localSheetId="11">#REF!</definedName>
    <definedName name="TN_CTO" localSheetId="3">#REF!</definedName>
    <definedName name="TN_CTO">#REF!</definedName>
    <definedName name="tn1pinnc">NA()</definedName>
    <definedName name="tn1pinnc_26" localSheetId="11">#REF!</definedName>
    <definedName name="tn1pinnc_26" localSheetId="3">#REF!</definedName>
    <definedName name="tn1pinnc_26">#REF!</definedName>
    <definedName name="tn1pinnc_28" localSheetId="11">#REF!</definedName>
    <definedName name="tn1pinnc_28" localSheetId="3">#REF!</definedName>
    <definedName name="tn1pinnc_28">#REF!</definedName>
    <definedName name="tn1pinnc_3">NA()</definedName>
    <definedName name="tn2mhnnc">NA()</definedName>
    <definedName name="tn2mhnnc_26" localSheetId="11">#REF!</definedName>
    <definedName name="tn2mhnnc_26" localSheetId="3">#REF!</definedName>
    <definedName name="tn2mhnnc_26">#REF!</definedName>
    <definedName name="tn2mhnnc_28" localSheetId="11">#REF!</definedName>
    <definedName name="tn2mhnnc_28" localSheetId="3">#REF!</definedName>
    <definedName name="tn2mhnnc_28">#REF!</definedName>
    <definedName name="tn2mhnnc_3">NA()</definedName>
    <definedName name="TNCM">NA()</definedName>
    <definedName name="TNCM_26" localSheetId="11">#REF!</definedName>
    <definedName name="TNCM_26" localSheetId="3">#REF!</definedName>
    <definedName name="TNCM_26">#REF!</definedName>
    <definedName name="TNCM_28" localSheetId="11">#REF!</definedName>
    <definedName name="TNCM_28" localSheetId="3">#REF!</definedName>
    <definedName name="TNCM_28">#REF!</definedName>
    <definedName name="TNCM_3">NA()</definedName>
    <definedName name="TNCTtinhtruoc" localSheetId="11">#REF!</definedName>
    <definedName name="TNCTtinhtruoc" localSheetId="3">#REF!</definedName>
    <definedName name="TNCTtinhtruoc">#REF!</definedName>
    <definedName name="tnh_bq" localSheetId="11">#REF!</definedName>
    <definedName name="tnh_bq" localSheetId="3">#REF!</definedName>
    <definedName name="tnh_bq">#REF!</definedName>
    <definedName name="tnh_bv" localSheetId="11">#REF!</definedName>
    <definedName name="tnh_bv" localSheetId="3">#REF!</definedName>
    <definedName name="tnh_bv">#REF!</definedName>
    <definedName name="tnh_ck" localSheetId="11">#REF!</definedName>
    <definedName name="tnh_ck" localSheetId="3">#REF!</definedName>
    <definedName name="tnh_ck">#REF!</definedName>
    <definedName name="tnh_d1" localSheetId="11">#REF!</definedName>
    <definedName name="tnh_d1" localSheetId="3">#REF!</definedName>
    <definedName name="tnh_d1">#REF!</definedName>
    <definedName name="tnh_d2" localSheetId="11">#REF!</definedName>
    <definedName name="tnh_d2" localSheetId="3">#REF!</definedName>
    <definedName name="tnh_d2">#REF!</definedName>
    <definedName name="tnh_d3" localSheetId="11">#REF!</definedName>
    <definedName name="tnh_d3" localSheetId="3">#REF!</definedName>
    <definedName name="tnh_d3">#REF!</definedName>
    <definedName name="tnh_dl" localSheetId="11">#REF!</definedName>
    <definedName name="tnh_dl" localSheetId="3">#REF!</definedName>
    <definedName name="tnh_dl">#REF!</definedName>
    <definedName name="tnh_kcs" localSheetId="11">#REF!</definedName>
    <definedName name="tnh_kcs" localSheetId="3">#REF!</definedName>
    <definedName name="tnh_kcs">#REF!</definedName>
    <definedName name="tnh_nb" localSheetId="11">#REF!</definedName>
    <definedName name="tnh_nb" localSheetId="3">#REF!</definedName>
    <definedName name="tnh_nb">#REF!</definedName>
    <definedName name="tnh_ngio" localSheetId="11">#REF!</definedName>
    <definedName name="tnh_ngio" localSheetId="3">#REF!</definedName>
    <definedName name="tnh_ngio">#REF!</definedName>
    <definedName name="tnh_nv" localSheetId="11">#REF!</definedName>
    <definedName name="tnh_nv" localSheetId="3">#REF!</definedName>
    <definedName name="tnh_nv">#REF!</definedName>
    <definedName name="tnh_t3" localSheetId="11">#REF!</definedName>
    <definedName name="tnh_t3" localSheetId="3">#REF!</definedName>
    <definedName name="tnh_t3">#REF!</definedName>
    <definedName name="tnh_t4" localSheetId="11">#REF!</definedName>
    <definedName name="tnh_t4" localSheetId="3">#REF!</definedName>
    <definedName name="tnh_t4">#REF!</definedName>
    <definedName name="tnh_t5" localSheetId="11">#REF!</definedName>
    <definedName name="tnh_t5" localSheetId="3">#REF!</definedName>
    <definedName name="tnh_t5">#REF!</definedName>
    <definedName name="tnh_t6" localSheetId="11">#REF!</definedName>
    <definedName name="tnh_t6" localSheetId="3">#REF!</definedName>
    <definedName name="tnh_t6">#REF!</definedName>
    <definedName name="tnh_tc" localSheetId="11">#REF!</definedName>
    <definedName name="tnh_tc" localSheetId="3">#REF!</definedName>
    <definedName name="tnh_tc">#REF!</definedName>
    <definedName name="tnh_tm" localSheetId="11">#REF!</definedName>
    <definedName name="tnh_tm" localSheetId="3">#REF!</definedName>
    <definedName name="tnh_tm">#REF!</definedName>
    <definedName name="tnh_vs" localSheetId="11">#REF!</definedName>
    <definedName name="tnh_vs" localSheetId="3">#REF!</definedName>
    <definedName name="tnh_vs">#REF!</definedName>
    <definedName name="tnh_xh" localSheetId="11">#REF!</definedName>
    <definedName name="tnh_xh" localSheetId="3">#REF!</definedName>
    <definedName name="tnh_xh">#REF!</definedName>
    <definedName name="tnhnnc">NA()</definedName>
    <definedName name="tnhnnc_26" localSheetId="11">#REF!</definedName>
    <definedName name="tnhnnc_26" localSheetId="3">#REF!</definedName>
    <definedName name="tnhnnc_26">#REF!</definedName>
    <definedName name="tnhnnc_28" localSheetId="11">#REF!</definedName>
    <definedName name="tnhnnc_28" localSheetId="3">#REF!</definedName>
    <definedName name="tnhnnc_28">#REF!</definedName>
    <definedName name="tnhnnc_3">NA()</definedName>
    <definedName name="tnho10" localSheetId="11">#REF!</definedName>
    <definedName name="tnho10" localSheetId="3">#REF!</definedName>
    <definedName name="tnho10">#REF!</definedName>
    <definedName name="tnho18" localSheetId="11">#REF!</definedName>
    <definedName name="tnho18" localSheetId="3">#REF!</definedName>
    <definedName name="tnho18">#REF!</definedName>
    <definedName name="tnignc">NA()</definedName>
    <definedName name="tnignc_26" localSheetId="11">#REF!</definedName>
    <definedName name="tnignc_26" localSheetId="3">#REF!</definedName>
    <definedName name="tnignc_26">#REF!</definedName>
    <definedName name="tnignc_28" localSheetId="11">#REF!</definedName>
    <definedName name="tnignc_28" localSheetId="3">#REF!</definedName>
    <definedName name="tnignc_28">#REF!</definedName>
    <definedName name="tnignc_3">NA()</definedName>
    <definedName name="tnin190nc">NA()</definedName>
    <definedName name="tnin190nc_26" localSheetId="11">#REF!</definedName>
    <definedName name="tnin190nc_26" localSheetId="3">#REF!</definedName>
    <definedName name="tnin190nc_26">#REF!</definedName>
    <definedName name="tnin190nc_28" localSheetId="11">#REF!</definedName>
    <definedName name="tnin190nc_28" localSheetId="3">#REF!</definedName>
    <definedName name="tnin190nc_28">#REF!</definedName>
    <definedName name="tnin190nc_3">NA()</definedName>
    <definedName name="tnlnc">NA()</definedName>
    <definedName name="tnlnc_26" localSheetId="11">#REF!</definedName>
    <definedName name="tnlnc_26" localSheetId="3">#REF!</definedName>
    <definedName name="tnlnc_26">#REF!</definedName>
    <definedName name="tnlnc_28" localSheetId="11">#REF!</definedName>
    <definedName name="tnlnc_28" localSheetId="3">#REF!</definedName>
    <definedName name="tnlnc_28">#REF!</definedName>
    <definedName name="tnlnc_3">NA()</definedName>
    <definedName name="tnnnc">NA()</definedName>
    <definedName name="tnnnc_26" localSheetId="11">#REF!</definedName>
    <definedName name="tnnnc_26" localSheetId="3">#REF!</definedName>
    <definedName name="tnnnc_26">#REF!</definedName>
    <definedName name="tnnnc_28" localSheetId="11">#REF!</definedName>
    <definedName name="tnnnc_28" localSheetId="3">#REF!</definedName>
    <definedName name="tnnnc_28">#REF!</definedName>
    <definedName name="tnnnc_3">NA()</definedName>
    <definedName name="TNNT" localSheetId="11">#REF!</definedName>
    <definedName name="TNNT" localSheetId="3">#REF!</definedName>
    <definedName name="TNNT">#REF!</definedName>
    <definedName name="tno" localSheetId="11">#REF!</definedName>
    <definedName name="tno" localSheetId="3">#REF!</definedName>
    <definedName name="tno">#REF!</definedName>
    <definedName name="tno_1" localSheetId="11">#REF!</definedName>
    <definedName name="tno_1" localSheetId="3">#REF!</definedName>
    <definedName name="tno_1">#REF!</definedName>
    <definedName name="tno_2" localSheetId="11">#REF!</definedName>
    <definedName name="tno_2" localSheetId="3">#REF!</definedName>
    <definedName name="tno_2">#REF!</definedName>
    <definedName name="tno_20" localSheetId="11">#REF!</definedName>
    <definedName name="tno_20" localSheetId="3">#REF!</definedName>
    <definedName name="tno_20">#REF!</definedName>
    <definedName name="tno_25" localSheetId="11">#REF!</definedName>
    <definedName name="tno_25" localSheetId="3">#REF!</definedName>
    <definedName name="tno_25">#REF!</definedName>
    <definedName name="tno_28" localSheetId="11">#REF!</definedName>
    <definedName name="tno_28" localSheetId="3">#REF!</definedName>
    <definedName name="tno_28">#REF!</definedName>
    <definedName name="to" localSheetId="11">#REF!</definedName>
    <definedName name="to" localSheetId="3">#REF!</definedName>
    <definedName name="to">#REF!</definedName>
    <definedName name="to_28" localSheetId="11">#REF!</definedName>
    <definedName name="to_28" localSheetId="3">#REF!</definedName>
    <definedName name="to_28">#REF!</definedName>
    <definedName name="toadocap" localSheetId="11">#REF!</definedName>
    <definedName name="toadocap" localSheetId="3">#REF!</definedName>
    <definedName name="toadocap">#REF!</definedName>
    <definedName name="toadocap_20" localSheetId="11">#REF!</definedName>
    <definedName name="toadocap_20" localSheetId="3">#REF!</definedName>
    <definedName name="toadocap_20">#REF!</definedName>
    <definedName name="Toanbo">"$#REF!.$A$3:$AD$388"</definedName>
    <definedName name="Toanbo_26" localSheetId="11">#REF!</definedName>
    <definedName name="Toanbo_26" localSheetId="3">#REF!</definedName>
    <definedName name="Toanbo_26">#REF!</definedName>
    <definedName name="Toanbo_28" localSheetId="11">#REF!</definedName>
    <definedName name="Toanbo_28" localSheetId="3">#REF!</definedName>
    <definedName name="Toanbo_28">#REF!</definedName>
    <definedName name="Toanbo_3">"$#REF!.$A$3:$AD$388"</definedName>
    <definedName name="toi3_20" localSheetId="11">#REF!</definedName>
    <definedName name="toi3_20" localSheetId="3">#REF!</definedName>
    <definedName name="toi3_20">#REF!</definedName>
    <definedName name="toi3_28" localSheetId="11">#REF!</definedName>
    <definedName name="toi3_28" localSheetId="3">#REF!</definedName>
    <definedName name="toi3_28">#REF!</definedName>
    <definedName name="toi5_20" localSheetId="11">#REF!</definedName>
    <definedName name="toi5_20" localSheetId="3">#REF!</definedName>
    <definedName name="toi5_20">#REF!</definedName>
    <definedName name="toi5_28" localSheetId="11">#REF!</definedName>
    <definedName name="toi5_28" localSheetId="3">#REF!</definedName>
    <definedName name="toi5_28">#REF!</definedName>
    <definedName name="toi5t" localSheetId="11">#REF!</definedName>
    <definedName name="toi5t" localSheetId="3">#REF!</definedName>
    <definedName name="toi5t">#REF!</definedName>
    <definedName name="toi5t_20" localSheetId="11">#REF!</definedName>
    <definedName name="toi5t_20" localSheetId="3">#REF!</definedName>
    <definedName name="toi5t_20">#REF!</definedName>
    <definedName name="toi5t_28" localSheetId="11">#REF!</definedName>
    <definedName name="toi5t_28" localSheetId="3">#REF!</definedName>
    <definedName name="toi5t_28">#REF!</definedName>
    <definedName name="ton" localSheetId="11">#REF!</definedName>
    <definedName name="ton" localSheetId="3">#REF!</definedName>
    <definedName name="ton">#REF!</definedName>
    <definedName name="TONDAU" localSheetId="11">#REF!</definedName>
    <definedName name="TONDAU" localSheetId="3">#REF!</definedName>
    <definedName name="TONDAU">#REF!</definedName>
    <definedName name="Tong">"$#REF!.$A$2:$F$23"</definedName>
    <definedName name="Tong_26" localSheetId="11">#REF!</definedName>
    <definedName name="Tong_26" localSheetId="3">#REF!</definedName>
    <definedName name="Tong_26">#REF!</definedName>
    <definedName name="tong_28" localSheetId="11">#REF!</definedName>
    <definedName name="tong_28" localSheetId="3">#REF!</definedName>
    <definedName name="tong_28">#REF!</definedName>
    <definedName name="Tong_3">"$#REF!.$A$2:$F$23"</definedName>
    <definedName name="TONG_DU_TOAN" localSheetId="11">#REF!</definedName>
    <definedName name="TONG_DU_TOAN" localSheetId="3">#REF!</definedName>
    <definedName name="TONG_DU_TOAN">#REF!</definedName>
    <definedName name="TONG_DU_TOAN_20" localSheetId="11">#REF!</definedName>
    <definedName name="TONG_DU_TOAN_20" localSheetId="3">#REF!</definedName>
    <definedName name="TONG_DU_TOAN_20">#REF!</definedName>
    <definedName name="TONG_DU_TOAN_28" localSheetId="11">#REF!</definedName>
    <definedName name="TONG_DU_TOAN_28" localSheetId="3">#REF!</definedName>
    <definedName name="TONG_DU_TOAN_28">#REF!</definedName>
    <definedName name="tongdt" localSheetId="11">#REF!</definedName>
    <definedName name="tongdt" localSheetId="3">#REF!</definedName>
    <definedName name="tongdt">#REF!</definedName>
    <definedName name="tongdt_28" localSheetId="11">#REF!</definedName>
    <definedName name="tongdt_28" localSheetId="3">#REF!</definedName>
    <definedName name="tongdt_28">#REF!</definedName>
    <definedName name="TONGDUTOAN" localSheetId="11">#REF!</definedName>
    <definedName name="TONGDUTOAN" localSheetId="3">#REF!</definedName>
    <definedName name="TONGDUTOAN">#REF!</definedName>
    <definedName name="TONGDUTOAN_20" localSheetId="11">#REF!</definedName>
    <definedName name="TONGDUTOAN_20" localSheetId="3">#REF!</definedName>
    <definedName name="TONGDUTOAN_20">#REF!</definedName>
    <definedName name="TONGDUTOAN_28" localSheetId="11">#REF!</definedName>
    <definedName name="TONGDUTOAN_28" localSheetId="3">#REF!</definedName>
    <definedName name="TONGDUTOAN_28">#REF!</definedName>
    <definedName name="tØnho" localSheetId="11">#REF!</definedName>
    <definedName name="tØnho" localSheetId="3">#REF!</definedName>
    <definedName name="tØnho">#REF!</definedName>
    <definedName name="tØnho_20" localSheetId="11">#REF!</definedName>
    <definedName name="tØnho_20" localSheetId="3">#REF!</definedName>
    <definedName name="tØnho_20">#REF!</definedName>
    <definedName name="tØnho_28" localSheetId="11">#REF!</definedName>
    <definedName name="tØnho_28" localSheetId="3">#REF!</definedName>
    <definedName name="tØnho_28">#REF!</definedName>
    <definedName name="TONKHO" localSheetId="11">#REF!</definedName>
    <definedName name="TONKHO" localSheetId="3">#REF!</definedName>
    <definedName name="TONKHO">#REF!</definedName>
    <definedName name="Tonmai" localSheetId="11">#REF!</definedName>
    <definedName name="Tonmai" localSheetId="3">#REF!</definedName>
    <definedName name="Tonmai">#REF!</definedName>
    <definedName name="Tonmai_20" localSheetId="11">#REF!</definedName>
    <definedName name="Tonmai_20" localSheetId="3">#REF!</definedName>
    <definedName name="Tonmai_20">#REF!</definedName>
    <definedName name="Tonmai_28" localSheetId="11">#REF!</definedName>
    <definedName name="Tonmai_28" localSheetId="3">#REF!</definedName>
    <definedName name="Tonmai_28">#REF!</definedName>
    <definedName name="tonmui" localSheetId="11">#REF!</definedName>
    <definedName name="tonmui" localSheetId="3">#REF!</definedName>
    <definedName name="tonmui">#REF!</definedName>
    <definedName name="tonmui_20" localSheetId="11">#REF!</definedName>
    <definedName name="tonmui_20" localSheetId="3">#REF!</definedName>
    <definedName name="tonmui_20">#REF!</definedName>
    <definedName name="tonmui_28" localSheetId="11">#REF!</definedName>
    <definedName name="tonmui_28" localSheetId="3">#REF!</definedName>
    <definedName name="tonmui_28">#REF!</definedName>
    <definedName name="tonnoc" localSheetId="11">#REF!</definedName>
    <definedName name="tonnoc" localSheetId="3">#REF!</definedName>
    <definedName name="tonnoc">#REF!</definedName>
    <definedName name="tonnoc_20" localSheetId="11">#REF!</definedName>
    <definedName name="tonnoc_20" localSheetId="3">#REF!</definedName>
    <definedName name="tonnoc_20">#REF!</definedName>
    <definedName name="tonnoc_28" localSheetId="11">#REF!</definedName>
    <definedName name="tonnoc_28" localSheetId="3">#REF!</definedName>
    <definedName name="tonnoc_28">#REF!</definedName>
    <definedName name="Top" localSheetId="11">#REF!</definedName>
    <definedName name="Top" localSheetId="3">#REF!</definedName>
    <definedName name="Top">#REF!</definedName>
    <definedName name="TOSHIBA" localSheetId="11">#REF!</definedName>
    <definedName name="TOSHIBA" localSheetId="3">#REF!</definedName>
    <definedName name="TOSHIBA">#REF!</definedName>
    <definedName name="TOSHIBA_20" localSheetId="11">#REF!</definedName>
    <definedName name="TOSHIBA_20" localSheetId="3">#REF!</definedName>
    <definedName name="TOSHIBA_20">#REF!</definedName>
    <definedName name="TOSHIBA_28" localSheetId="11">#REF!</definedName>
    <definedName name="TOSHIBA_28" localSheetId="3">#REF!</definedName>
    <definedName name="TOSHIBA_28">#REF!</definedName>
    <definedName name="TOTAL" localSheetId="11">#REF!</definedName>
    <definedName name="TOTAL" localSheetId="3">#REF!</definedName>
    <definedName name="TOTAL">#REF!</definedName>
    <definedName name="TOTAL_20" localSheetId="11">#REF!</definedName>
    <definedName name="TOTAL_20" localSheetId="3">#REF!</definedName>
    <definedName name="TOTAL_20">#REF!</definedName>
    <definedName name="TOTAL_28" localSheetId="11">#REF!</definedName>
    <definedName name="TOTAL_28" localSheetId="3">#REF!</definedName>
    <definedName name="TOTAL_28">#REF!</definedName>
    <definedName name="totb" localSheetId="11">#REF!</definedName>
    <definedName name="totb" localSheetId="3">#REF!</definedName>
    <definedName name="totb">#REF!</definedName>
    <definedName name="totb1" localSheetId="11">#REF!</definedName>
    <definedName name="totb1" localSheetId="3">#REF!</definedName>
    <definedName name="totb1">#REF!</definedName>
    <definedName name="totb2" localSheetId="11">#REF!</definedName>
    <definedName name="totb2" localSheetId="3">#REF!</definedName>
    <definedName name="totb2">#REF!</definedName>
    <definedName name="totb3" localSheetId="11">#REF!</definedName>
    <definedName name="totb3" localSheetId="3">#REF!</definedName>
    <definedName name="totb3">#REF!</definedName>
    <definedName name="totb4" localSheetId="11">#REF!</definedName>
    <definedName name="totb4" localSheetId="3">#REF!</definedName>
    <definedName name="totb4">#REF!</definedName>
    <definedName name="totb5" localSheetId="11">#REF!</definedName>
    <definedName name="totb5" localSheetId="3">#REF!</definedName>
    <definedName name="totb5">#REF!</definedName>
    <definedName name="totb6" localSheetId="11">#REF!</definedName>
    <definedName name="totb6" localSheetId="3">#REF!</definedName>
    <definedName name="totb6">#REF!</definedName>
    <definedName name="totbtoi" localSheetId="11">#REF!</definedName>
    <definedName name="totbtoi" localSheetId="3">#REF!</definedName>
    <definedName name="totbtoi">#REF!</definedName>
    <definedName name="totbtoi_20" localSheetId="11">#REF!</definedName>
    <definedName name="totbtoi_20" localSheetId="3">#REF!</definedName>
    <definedName name="totbtoi_20">#REF!</definedName>
    <definedName name="totbtoi_28" localSheetId="11">#REF!</definedName>
    <definedName name="totbtoi_28" localSheetId="3">#REF!</definedName>
    <definedName name="totbtoi_28">#REF!</definedName>
    <definedName name="totsur" localSheetId="11">#REF!</definedName>
    <definedName name="totsur" localSheetId="3">#REF!</definedName>
    <definedName name="totsur">#REF!</definedName>
    <definedName name="totsur_20" localSheetId="11">#REF!</definedName>
    <definedName name="totsur_20" localSheetId="3">#REF!</definedName>
    <definedName name="totsur_20">#REF!</definedName>
    <definedName name="totsur_28" localSheetId="11">#REF!</definedName>
    <definedName name="totsur_28" localSheetId="3">#REF!</definedName>
    <definedName name="totsur_28">#REF!</definedName>
    <definedName name="tp" localSheetId="11">#REF!</definedName>
    <definedName name="tp" localSheetId="3">#REF!</definedName>
    <definedName name="tp">#REF!</definedName>
    <definedName name="tp_20" localSheetId="11">#REF!</definedName>
    <definedName name="tp_20" localSheetId="3">#REF!</definedName>
    <definedName name="tp_20">#REF!</definedName>
    <definedName name="tp_28" localSheetId="11">#REF!</definedName>
    <definedName name="tp_28" localSheetId="3">#REF!</definedName>
    <definedName name="tp_28">#REF!</definedName>
    <definedName name="tp2_20" localSheetId="11">#REF!</definedName>
    <definedName name="tp2_20" localSheetId="3">#REF!</definedName>
    <definedName name="tp2_20">#REF!</definedName>
    <definedName name="tp2_28" localSheetId="11">#REF!</definedName>
    <definedName name="tp2_28" localSheetId="3">#REF!</definedName>
    <definedName name="tp2_28">#REF!</definedName>
    <definedName name="TPcaphe">NA()</definedName>
    <definedName name="TPcaphe_26" localSheetId="11">#REF!</definedName>
    <definedName name="TPcaphe_26" localSheetId="3">#REF!</definedName>
    <definedName name="TPcaphe_26">#REF!</definedName>
    <definedName name="TPcaphe_28" localSheetId="11">#REF!</definedName>
    <definedName name="TPcaphe_28" localSheetId="3">#REF!</definedName>
    <definedName name="TPcaphe_28">#REF!</definedName>
    <definedName name="TPCP" localSheetId="11">#REF!</definedName>
    <definedName name="TPCP" localSheetId="3">#REF!</definedName>
    <definedName name="TPCP">#REF!</definedName>
    <definedName name="Tph" localSheetId="11">#REF!</definedName>
    <definedName name="Tph" localSheetId="3">#REF!</definedName>
    <definedName name="Tph">#REF!</definedName>
    <definedName name="Tph_20" localSheetId="11">#REF!</definedName>
    <definedName name="Tph_20" localSheetId="3">#REF!</definedName>
    <definedName name="Tph_20">#REF!</definedName>
    <definedName name="Tph_28" localSheetId="11">#REF!</definedName>
    <definedName name="Tph_28" localSheetId="3">#REF!</definedName>
    <definedName name="Tph_28">#REF!</definedName>
    <definedName name="TPLRP">"$#REF!.$C$7:$BM$160"</definedName>
    <definedName name="TPLRP_26" localSheetId="11">#REF!</definedName>
    <definedName name="TPLRP_26" localSheetId="3">#REF!</definedName>
    <definedName name="TPLRP_26">#REF!</definedName>
    <definedName name="TPLRP_28" localSheetId="11">#REF!</definedName>
    <definedName name="TPLRP_28" localSheetId="3">#REF!</definedName>
    <definedName name="TPLRP_28">#REF!</definedName>
    <definedName name="TPLRP_3">"$#REF!.$C$7:$BM$160"</definedName>
    <definedName name="tpngoaite" localSheetId="11">#REF!</definedName>
    <definedName name="tpngoaite" localSheetId="3">#REF!</definedName>
    <definedName name="tpngoaite">#REF!</definedName>
    <definedName name="tr" localSheetId="11">#REF!</definedName>
    <definedName name="tr" localSheetId="3">#REF!</definedName>
    <definedName name="tr">#REF!</definedName>
    <definedName name="tr_" localSheetId="11">#REF!</definedName>
    <definedName name="tr_" localSheetId="3">#REF!</definedName>
    <definedName name="tr_">#REF!</definedName>
    <definedName name="tr__20" localSheetId="11">#REF!</definedName>
    <definedName name="tr__20" localSheetId="3">#REF!</definedName>
    <definedName name="tr__20">#REF!</definedName>
    <definedName name="tr__28" localSheetId="11">#REF!</definedName>
    <definedName name="tr__28" localSheetId="3">#REF!</definedName>
    <definedName name="tr__28">#REF!</definedName>
    <definedName name="TR15HT">NA()</definedName>
    <definedName name="TR15HT_26" localSheetId="11">#REF!</definedName>
    <definedName name="TR15HT_26" localSheetId="3">#REF!</definedName>
    <definedName name="TR15HT_26">#REF!</definedName>
    <definedName name="TR15HT_28" localSheetId="11">#REF!</definedName>
    <definedName name="TR15HT_28" localSheetId="3">#REF!</definedName>
    <definedName name="TR15HT_28">#REF!</definedName>
    <definedName name="TR15HT_3">NA()</definedName>
    <definedName name="TR16HT">NA()</definedName>
    <definedName name="TR16HT_26" localSheetId="11">#REF!</definedName>
    <definedName name="TR16HT_26" localSheetId="3">#REF!</definedName>
    <definedName name="TR16HT_26">#REF!</definedName>
    <definedName name="TR16HT_28" localSheetId="11">#REF!</definedName>
    <definedName name="TR16HT_28" localSheetId="3">#REF!</definedName>
    <definedName name="TR16HT_28">#REF!</definedName>
    <definedName name="TR16HT_3">NA()</definedName>
    <definedName name="TR19HT">NA()</definedName>
    <definedName name="TR19HT_26" localSheetId="11">#REF!</definedName>
    <definedName name="TR19HT_26" localSheetId="3">#REF!</definedName>
    <definedName name="TR19HT_26">#REF!</definedName>
    <definedName name="TR19HT_28" localSheetId="11">#REF!</definedName>
    <definedName name="TR19HT_28" localSheetId="3">#REF!</definedName>
    <definedName name="TR19HT_28">#REF!</definedName>
    <definedName name="TR19HT_3">NA()</definedName>
    <definedName name="tr1x15">NA()</definedName>
    <definedName name="tr1x15_26" localSheetId="11">#REF!</definedName>
    <definedName name="tr1x15_26" localSheetId="3">#REF!</definedName>
    <definedName name="tr1x15_26">#REF!</definedName>
    <definedName name="tr1x15_28" localSheetId="11">#REF!</definedName>
    <definedName name="tr1x15_28" localSheetId="3">#REF!</definedName>
    <definedName name="tr1x15_28">#REF!</definedName>
    <definedName name="tr1x15_3">NA()</definedName>
    <definedName name="TR20HT">NA()</definedName>
    <definedName name="TR20HT_26" localSheetId="11">#REF!</definedName>
    <definedName name="TR20HT_26" localSheetId="3">#REF!</definedName>
    <definedName name="TR20HT_26">#REF!</definedName>
    <definedName name="TR20HT_28" localSheetId="11">#REF!</definedName>
    <definedName name="TR20HT_28" localSheetId="3">#REF!</definedName>
    <definedName name="TR20HT_28">#REF!</definedName>
    <definedName name="TR20HT_3">NA()</definedName>
    <definedName name="TR250_26" localSheetId="11">#REF!</definedName>
    <definedName name="TR250_26" localSheetId="3">#REF!</definedName>
    <definedName name="TR250_26">#REF!</definedName>
    <definedName name="TR250_28" localSheetId="11">#REF!</definedName>
    <definedName name="TR250_28" localSheetId="3">#REF!</definedName>
    <definedName name="TR250_28">#REF!</definedName>
    <definedName name="TR250_3">NA()</definedName>
    <definedName name="tr375_26" localSheetId="11">#REF!</definedName>
    <definedName name="tr375_26" localSheetId="3">#REF!</definedName>
    <definedName name="tr375_26">#REF!</definedName>
    <definedName name="tr375_28" localSheetId="11">#REF!</definedName>
    <definedName name="tr375_28" localSheetId="3">#REF!</definedName>
    <definedName name="tr375_28">#REF!</definedName>
    <definedName name="tr375_3">NA()</definedName>
    <definedName name="tr3x100">NA()</definedName>
    <definedName name="tr3x100_26" localSheetId="11">#REF!</definedName>
    <definedName name="tr3x100_26" localSheetId="3">#REF!</definedName>
    <definedName name="tr3x100_26">#REF!</definedName>
    <definedName name="tr3x100_28" localSheetId="11">#REF!</definedName>
    <definedName name="tr3x100_28" localSheetId="3">#REF!</definedName>
    <definedName name="tr3x100_28">#REF!</definedName>
    <definedName name="tr3x100_3">NA()</definedName>
    <definedName name="Tra_BTN" localSheetId="11">#REF!</definedName>
    <definedName name="Tra_BTN" localSheetId="3">#REF!</definedName>
    <definedName name="Tra_BTN">#REF!</definedName>
    <definedName name="Tra_BTN_20" localSheetId="11">#REF!</definedName>
    <definedName name="Tra_BTN_20" localSheetId="3">#REF!</definedName>
    <definedName name="Tra_BTN_20">#REF!</definedName>
    <definedName name="Tra_BTN_28" localSheetId="11">#REF!</definedName>
    <definedName name="Tra_BTN_28" localSheetId="3">#REF!</definedName>
    <definedName name="Tra_BTN_28">#REF!</definedName>
    <definedName name="Tra_Cot" localSheetId="11">#REF!</definedName>
    <definedName name="Tra_Cot" localSheetId="3">#REF!</definedName>
    <definedName name="Tra_Cot">#REF!</definedName>
    <definedName name="Tra_Cot_20" localSheetId="11">#REF!</definedName>
    <definedName name="Tra_Cot_20" localSheetId="3">#REF!</definedName>
    <definedName name="Tra_Cot_20">#REF!</definedName>
    <definedName name="Tra_Cot_28" localSheetId="11">#REF!</definedName>
    <definedName name="Tra_Cot_28" localSheetId="3">#REF!</definedName>
    <definedName name="Tra_Cot_28">#REF!</definedName>
    <definedName name="Tra_dgia_KS" localSheetId="11">#REF!</definedName>
    <definedName name="Tra_dgia_KS" localSheetId="3">#REF!</definedName>
    <definedName name="Tra_dgia_KS">#REF!</definedName>
    <definedName name="Tra_dgia_KS_20" localSheetId="11">#REF!</definedName>
    <definedName name="Tra_dgia_KS_20" localSheetId="3">#REF!</definedName>
    <definedName name="Tra_dgia_KS_20">#REF!</definedName>
    <definedName name="Tra_DM_su_dung" localSheetId="11">#REF!</definedName>
    <definedName name="Tra_DM_su_dung" localSheetId="3">#REF!</definedName>
    <definedName name="Tra_DM_su_dung">#REF!</definedName>
    <definedName name="Tra_DM_su_dung_20" localSheetId="11">#REF!</definedName>
    <definedName name="Tra_DM_su_dung_20" localSheetId="3">#REF!</definedName>
    <definedName name="Tra_DM_su_dung_20">#REF!</definedName>
    <definedName name="Tra_DM_su_dung_cau" localSheetId="11">#REF!</definedName>
    <definedName name="Tra_DM_su_dung_cau" localSheetId="3">#REF!</definedName>
    <definedName name="Tra_DM_su_dung_cau">#REF!</definedName>
    <definedName name="tra_don_gia" localSheetId="11">#REF!</definedName>
    <definedName name="tra_don_gia" localSheetId="3">#REF!</definedName>
    <definedName name="tra_don_gia">#REF!</definedName>
    <definedName name="Tra_don_gia_KS" localSheetId="11">#REF!</definedName>
    <definedName name="Tra_don_gia_KS" localSheetId="3">#REF!</definedName>
    <definedName name="Tra_don_gia_KS">#REF!</definedName>
    <definedName name="Tra_don_gia_KS_20" localSheetId="11">#REF!</definedName>
    <definedName name="Tra_don_gia_KS_20" localSheetId="3">#REF!</definedName>
    <definedName name="Tra_don_gia_KS_20">#REF!</definedName>
    <definedName name="Tra_DTCT" localSheetId="11">#REF!</definedName>
    <definedName name="Tra_DTCT" localSheetId="3">#REF!</definedName>
    <definedName name="Tra_DTCT">#REF!</definedName>
    <definedName name="Tra_DTCT_20" localSheetId="11">#REF!</definedName>
    <definedName name="Tra_DTCT_20" localSheetId="3">#REF!</definedName>
    <definedName name="Tra_DTCT_20">#REF!</definedName>
    <definedName name="Tra_gia" localSheetId="11">#REF!</definedName>
    <definedName name="Tra_gia" localSheetId="3">#REF!</definedName>
    <definedName name="Tra_gia">#REF!</definedName>
    <definedName name="Tra_gia_20" localSheetId="11">#REF!</definedName>
    <definedName name="Tra_gia_20" localSheetId="3">#REF!</definedName>
    <definedName name="Tra_gia_20">#REF!</definedName>
    <definedName name="Tra_gia_28" localSheetId="11">#REF!</definedName>
    <definedName name="Tra_gia_28" localSheetId="3">#REF!</definedName>
    <definedName name="Tra_gia_28">#REF!</definedName>
    <definedName name="Tra_gia_KS" localSheetId="11">#REF!</definedName>
    <definedName name="Tra_gia_KS" localSheetId="3">#REF!</definedName>
    <definedName name="Tra_gia_KS">#REF!</definedName>
    <definedName name="Tra_gia_VLKS" localSheetId="11">#REF!</definedName>
    <definedName name="Tra_gia_VLKS" localSheetId="3">#REF!</definedName>
    <definedName name="Tra_gia_VLKS">#REF!</definedName>
    <definedName name="Tra_gia_VLKS_20" localSheetId="11">#REF!</definedName>
    <definedName name="Tra_gia_VLKS_20" localSheetId="3">#REF!</definedName>
    <definedName name="Tra_gia_VLKS_20">#REF!</definedName>
    <definedName name="Tra_gtxl_cong" localSheetId="11">#REF!</definedName>
    <definedName name="Tra_gtxl_cong" localSheetId="3">#REF!</definedName>
    <definedName name="Tra_gtxl_cong">#REF!</definedName>
    <definedName name="Tra_GTXLST" localSheetId="11">#REF!</definedName>
    <definedName name="Tra_GTXLST" localSheetId="3">#REF!</definedName>
    <definedName name="Tra_GTXLST">#REF!</definedName>
    <definedName name="Tra_lÆn" localSheetId="11">#REF!</definedName>
    <definedName name="Tra_lÆn" localSheetId="3">#REF!</definedName>
    <definedName name="Tra_lÆn">#REF!</definedName>
    <definedName name="Tra_lÆn_20" localSheetId="11">#REF!</definedName>
    <definedName name="Tra_lÆn_20" localSheetId="3">#REF!</definedName>
    <definedName name="Tra_lÆn_20">#REF!</definedName>
    <definedName name="Tra_lÆn_28" localSheetId="11">#REF!</definedName>
    <definedName name="Tra_lÆn_28" localSheetId="3">#REF!</definedName>
    <definedName name="Tra_lÆn_28">#REF!</definedName>
    <definedName name="Tra_phan_tram" localSheetId="11">#REF!</definedName>
    <definedName name="Tra_phan_tram" localSheetId="3">#REF!</definedName>
    <definedName name="Tra_phan_tram">#REF!</definedName>
    <definedName name="Tra_phan_tram_28" localSheetId="11">#REF!</definedName>
    <definedName name="Tra_phan_tram_28" localSheetId="3">#REF!</definedName>
    <definedName name="Tra_phan_tram_28">#REF!</definedName>
    <definedName name="Tra_ten_cong" localSheetId="11">#REF!</definedName>
    <definedName name="Tra_ten_cong" localSheetId="3">#REF!</definedName>
    <definedName name="Tra_ten_cong">#REF!</definedName>
    <definedName name="Tra_ten_cong_20" localSheetId="11">#REF!</definedName>
    <definedName name="Tra_ten_cong_20" localSheetId="3">#REF!</definedName>
    <definedName name="Tra_ten_cong_20">#REF!</definedName>
    <definedName name="Tra_ten_cong_28" localSheetId="11">#REF!</definedName>
    <definedName name="Tra_ten_cong_28" localSheetId="3">#REF!</definedName>
    <definedName name="Tra_ten_cong_28">#REF!</definedName>
    <definedName name="Tra_tim_hang_mucPT_trung" localSheetId="11">#REF!</definedName>
    <definedName name="Tra_tim_hang_mucPT_trung" localSheetId="3">#REF!</definedName>
    <definedName name="Tra_tim_hang_mucPT_trung">#REF!</definedName>
    <definedName name="Tra_tim_hang_mucPT_trung_20" localSheetId="11">#REF!</definedName>
    <definedName name="Tra_tim_hang_mucPT_trung_20" localSheetId="3">#REF!</definedName>
    <definedName name="Tra_tim_hang_mucPT_trung_20">#REF!</definedName>
    <definedName name="Tra_TL" localSheetId="11">#REF!</definedName>
    <definedName name="Tra_TL" localSheetId="3">#REF!</definedName>
    <definedName name="Tra_TL">#REF!</definedName>
    <definedName name="Tra_TL_20" localSheetId="11">#REF!</definedName>
    <definedName name="Tra_TL_20" localSheetId="3">#REF!</definedName>
    <definedName name="Tra_TL_20">#REF!</definedName>
    <definedName name="Tra_TT" localSheetId="11">#REF!</definedName>
    <definedName name="Tra_TT" localSheetId="3">#REF!</definedName>
    <definedName name="Tra_TT">#REF!</definedName>
    <definedName name="Tra_ty_le" localSheetId="11">#REF!</definedName>
    <definedName name="Tra_ty_le" localSheetId="3">#REF!</definedName>
    <definedName name="Tra_ty_le">#REF!</definedName>
    <definedName name="Tra_ty_le_20" localSheetId="11">#REF!</definedName>
    <definedName name="Tra_ty_le_20" localSheetId="3">#REF!</definedName>
    <definedName name="Tra_ty_le_20">#REF!</definedName>
    <definedName name="Tra_ty_le_28" localSheetId="11">#REF!</definedName>
    <definedName name="Tra_ty_le_28" localSheetId="3">#REF!</definedName>
    <definedName name="Tra_ty_le_28">#REF!</definedName>
    <definedName name="Tra_ty_le2" localSheetId="11">#REF!</definedName>
    <definedName name="Tra_ty_le2" localSheetId="3">#REF!</definedName>
    <definedName name="Tra_ty_le2">#REF!</definedName>
    <definedName name="Tra_ty_le2_20" localSheetId="11">#REF!</definedName>
    <definedName name="Tra_ty_le2_20" localSheetId="3">#REF!</definedName>
    <definedName name="Tra_ty_le2_20">#REF!</definedName>
    <definedName name="Tra_ty_le3" localSheetId="11">#REF!</definedName>
    <definedName name="Tra_ty_le3" localSheetId="3">#REF!</definedName>
    <definedName name="Tra_ty_le3">#REF!</definedName>
    <definedName name="Tra_ty_le3_20" localSheetId="11">#REF!</definedName>
    <definedName name="Tra_ty_le3_20" localSheetId="3">#REF!</definedName>
    <definedName name="Tra_ty_le3_20">#REF!</definedName>
    <definedName name="Tra_ty_le4" localSheetId="11">#REF!</definedName>
    <definedName name="Tra_ty_le4" localSheetId="3">#REF!</definedName>
    <definedName name="Tra_ty_le4">#REF!</definedName>
    <definedName name="Tra_ty_le4_20" localSheetId="11">#REF!</definedName>
    <definedName name="Tra_ty_le4_20" localSheetId="3">#REF!</definedName>
    <definedName name="Tra_ty_le4_20">#REF!</definedName>
    <definedName name="Tra_ty_le5" localSheetId="11">#REF!</definedName>
    <definedName name="Tra_ty_le5" localSheetId="3">#REF!</definedName>
    <definedName name="Tra_ty_le5">#REF!</definedName>
    <definedName name="Tra_ty_le5_20" localSheetId="11">#REF!</definedName>
    <definedName name="Tra_ty_le5_20" localSheetId="3">#REF!</definedName>
    <definedName name="Tra_ty_le5_20">#REF!</definedName>
    <definedName name="TRA_VAT_LIEU" localSheetId="11">#REF!</definedName>
    <definedName name="TRA_VAT_LIEU" localSheetId="3">#REF!</definedName>
    <definedName name="TRA_VAT_LIEU">#REF!</definedName>
    <definedName name="TRA_VAT_LIEU_20" localSheetId="11">#REF!</definedName>
    <definedName name="TRA_VAT_LIEU_20" localSheetId="3">#REF!</definedName>
    <definedName name="TRA_VAT_LIEU_20">#REF!</definedName>
    <definedName name="TRA_VAT_LIEU_28" localSheetId="11">#REF!</definedName>
    <definedName name="TRA_VAT_LIEU_28" localSheetId="3">#REF!</definedName>
    <definedName name="TRA_VAT_LIEU_28">#REF!</definedName>
    <definedName name="Tra_vat_lieu_duyet" localSheetId="11">#REF!</definedName>
    <definedName name="Tra_vat_lieu_duyet" localSheetId="3">#REF!</definedName>
    <definedName name="Tra_vat_lieu_duyet">#REF!</definedName>
    <definedName name="tra_vat_lieu1" localSheetId="11">#REF!</definedName>
    <definedName name="tra_vat_lieu1" localSheetId="3">#REF!</definedName>
    <definedName name="tra_vat_lieu1">#REF!</definedName>
    <definedName name="TRA_VL" localSheetId="11">#REF!</definedName>
    <definedName name="TRA_VL" localSheetId="3">#REF!</definedName>
    <definedName name="TRA_VL">#REF!</definedName>
    <definedName name="tra_VL_1" localSheetId="11">#REF!</definedName>
    <definedName name="tra_VL_1" localSheetId="3">#REF!</definedName>
    <definedName name="tra_VL_1">#REF!</definedName>
    <definedName name="Tra_xl_BTN" localSheetId="11">#REF!</definedName>
    <definedName name="Tra_xl_BTN" localSheetId="3">#REF!</definedName>
    <definedName name="Tra_xl_BTN">#REF!</definedName>
    <definedName name="Tra_xl_BTN_20" localSheetId="11">#REF!</definedName>
    <definedName name="Tra_xl_BTN_20" localSheetId="3">#REF!</definedName>
    <definedName name="Tra_xl_BTN_20">#REF!</definedName>
    <definedName name="Tra_xl_BTN_28" localSheetId="11">#REF!</definedName>
    <definedName name="Tra_xl_BTN_28" localSheetId="3">#REF!</definedName>
    <definedName name="Tra_xl_BTN_28">#REF!</definedName>
    <definedName name="tra_xlbtn" localSheetId="11">#REF!</definedName>
    <definedName name="tra_xlbtn" localSheetId="3">#REF!</definedName>
    <definedName name="tra_xlbtn">#REF!</definedName>
    <definedName name="tra_xlbtn_20" localSheetId="11">#REF!</definedName>
    <definedName name="tra_xlbtn_20" localSheetId="3">#REF!</definedName>
    <definedName name="tra_xlbtn_20">#REF!</definedName>
    <definedName name="tra_xlbtn_28" localSheetId="11">#REF!</definedName>
    <definedName name="tra_xlbtn_28" localSheetId="3">#REF!</definedName>
    <definedName name="tra_xlbtn_28">#REF!</definedName>
    <definedName name="traA103" localSheetId="11">#REF!</definedName>
    <definedName name="traA103" localSheetId="3">#REF!</definedName>
    <definedName name="traA103">#REF!</definedName>
    <definedName name="trab" localSheetId="11">#REF!</definedName>
    <definedName name="trab" localSheetId="3">#REF!</definedName>
    <definedName name="trab">#REF!</definedName>
    <definedName name="trabtn" localSheetId="11">#REF!</definedName>
    <definedName name="trabtn" localSheetId="3">#REF!</definedName>
    <definedName name="trabtn">#REF!</definedName>
    <definedName name="trabtn_20" localSheetId="11">#REF!</definedName>
    <definedName name="trabtn_20" localSheetId="3">#REF!</definedName>
    <definedName name="trabtn_20">#REF!</definedName>
    <definedName name="trabtn_28" localSheetId="11">#REF!</definedName>
    <definedName name="trabtn_28" localSheetId="3">#REF!</definedName>
    <definedName name="trabtn_28">#REF!</definedName>
    <definedName name="TraDAH_H" localSheetId="11">#REF!</definedName>
    <definedName name="TraDAH_H" localSheetId="3">#REF!</definedName>
    <definedName name="TraDAH_H">#REF!</definedName>
    <definedName name="TraDAH_H_20" localSheetId="11">#REF!</definedName>
    <definedName name="TraDAH_H_20" localSheetId="3">#REF!</definedName>
    <definedName name="TraDAH_H_20">#REF!</definedName>
    <definedName name="TraDAH_H_28" localSheetId="11">#REF!</definedName>
    <definedName name="TraDAH_H_28" localSheetId="3">#REF!</definedName>
    <definedName name="TraDAH_H_28">#REF!</definedName>
    <definedName name="TRADE2">"$#REF!.$F$36:$H$38"</definedName>
    <definedName name="TRADE2_26" localSheetId="11">#REF!</definedName>
    <definedName name="TRADE2_26" localSheetId="3">#REF!</definedName>
    <definedName name="TRADE2_26">#REF!</definedName>
    <definedName name="TRADE2_28" localSheetId="11">#REF!</definedName>
    <definedName name="TRADE2_28" localSheetId="3">#REF!</definedName>
    <definedName name="TRADE2_28">#REF!</definedName>
    <definedName name="TRADE2_3">"$#REF!.$F$36:$H$38"</definedName>
    <definedName name="tragiacuoc" localSheetId="11">#REF!</definedName>
    <definedName name="tragiacuoc" localSheetId="3">#REF!</definedName>
    <definedName name="tragiacuoc">#REF!</definedName>
    <definedName name="tragiacuoc_20" localSheetId="11">#REF!</definedName>
    <definedName name="tragiacuoc_20" localSheetId="3">#REF!</definedName>
    <definedName name="tragiacuoc_20">#REF!</definedName>
    <definedName name="tragiacuoc_28" localSheetId="11">#REF!</definedName>
    <definedName name="tragiacuoc_28" localSheetId="3">#REF!</definedName>
    <definedName name="tragiacuoc_28">#REF!</definedName>
    <definedName name="tram" localSheetId="11">#REF!</definedName>
    <definedName name="tram" localSheetId="3">#REF!</definedName>
    <definedName name="tram">#REF!</definedName>
    <definedName name="tram_28" localSheetId="11">#REF!</definedName>
    <definedName name="tram_28" localSheetId="3">#REF!</definedName>
    <definedName name="tram_28">#REF!</definedName>
    <definedName name="tram100">NA()</definedName>
    <definedName name="tram100_26" localSheetId="11">#REF!</definedName>
    <definedName name="tram100_26" localSheetId="3">#REF!</definedName>
    <definedName name="tram100_26">#REF!</definedName>
    <definedName name="tram100_28" localSheetId="11">#REF!</definedName>
    <definedName name="tram100_28" localSheetId="3">#REF!</definedName>
    <definedName name="tram100_28">#REF!</definedName>
    <definedName name="tram100_3">NA()</definedName>
    <definedName name="tram1x25">NA()</definedName>
    <definedName name="tram1x25_26" localSheetId="11">#REF!</definedName>
    <definedName name="tram1x25_26" localSheetId="3">#REF!</definedName>
    <definedName name="tram1x25_26">#REF!</definedName>
    <definedName name="tram1x25_28" localSheetId="11">#REF!</definedName>
    <definedName name="tram1x25_28" localSheetId="3">#REF!</definedName>
    <definedName name="tram1x25_28">#REF!</definedName>
    <definedName name="tram1x25_3">NA()</definedName>
    <definedName name="tram20" localSheetId="11">#REF!</definedName>
    <definedName name="tram20" localSheetId="3">#REF!</definedName>
    <definedName name="tram20">#REF!</definedName>
    <definedName name="tram22" localSheetId="11">#REF!</definedName>
    <definedName name="tram22" localSheetId="3">#REF!</definedName>
    <definedName name="tram22">#REF!</definedName>
    <definedName name="tram30" localSheetId="11">#REF!</definedName>
    <definedName name="tram30" localSheetId="3">#REF!</definedName>
    <definedName name="tram30">#REF!</definedName>
    <definedName name="tram30_20" localSheetId="11">#REF!</definedName>
    <definedName name="tram30_20" localSheetId="3">#REF!</definedName>
    <definedName name="tram30_20">#REF!</definedName>
    <definedName name="tram30_28" localSheetId="11">#REF!</definedName>
    <definedName name="tram30_28" localSheetId="3">#REF!</definedName>
    <definedName name="tram30_28">#REF!</definedName>
    <definedName name="tram45" localSheetId="11">#REF!</definedName>
    <definedName name="tram45" localSheetId="3">#REF!</definedName>
    <definedName name="tram45">#REF!</definedName>
    <definedName name="tram45_20" localSheetId="11">#REF!</definedName>
    <definedName name="tram45_20" localSheetId="3">#REF!</definedName>
    <definedName name="tram45_20">#REF!</definedName>
    <definedName name="tram45_28" localSheetId="11">#REF!</definedName>
    <definedName name="tram45_28" localSheetId="3">#REF!</definedName>
    <definedName name="tram45_28">#REF!</definedName>
    <definedName name="tram60" localSheetId="11">#REF!</definedName>
    <definedName name="tram60" localSheetId="3">#REF!</definedName>
    <definedName name="tram60">#REF!</definedName>
    <definedName name="tram60_20" localSheetId="11">#REF!</definedName>
    <definedName name="tram60_20" localSheetId="3">#REF!</definedName>
    <definedName name="tram60_20">#REF!</definedName>
    <definedName name="tram60_28" localSheetId="11">#REF!</definedName>
    <definedName name="tram60_28" localSheetId="3">#REF!</definedName>
    <definedName name="tram60_28">#REF!</definedName>
    <definedName name="tram80" localSheetId="11">#REF!</definedName>
    <definedName name="tram80" localSheetId="3">#REF!</definedName>
    <definedName name="tram80">#REF!</definedName>
    <definedName name="tram80_20" localSheetId="11">#REF!</definedName>
    <definedName name="tram80_20" localSheetId="3">#REF!</definedName>
    <definedName name="tram80_20">#REF!</definedName>
    <definedName name="tram80_28" localSheetId="11">#REF!</definedName>
    <definedName name="tram80_28" localSheetId="3">#REF!</definedName>
    <definedName name="tram80_28">#REF!</definedName>
    <definedName name="tramAC80" localSheetId="11">#REF!</definedName>
    <definedName name="tramAC80" localSheetId="3">#REF!</definedName>
    <definedName name="tramAC80">#REF!</definedName>
    <definedName name="tramatcong1" localSheetId="11">#REF!</definedName>
    <definedName name="tramatcong1" localSheetId="3">#REF!</definedName>
    <definedName name="tramatcong1">#REF!</definedName>
    <definedName name="tramatcong2" localSheetId="11">#REF!</definedName>
    <definedName name="tramatcong2" localSheetId="3">#REF!</definedName>
    <definedName name="tramatcong2">#REF!</definedName>
    <definedName name="trambitum" localSheetId="11">#REF!</definedName>
    <definedName name="trambitum" localSheetId="3">#REF!</definedName>
    <definedName name="trambitum">#REF!</definedName>
    <definedName name="trambitum_20" localSheetId="11">#REF!</definedName>
    <definedName name="trambitum_20" localSheetId="3">#REF!</definedName>
    <definedName name="trambitum_20">#REF!</definedName>
    <definedName name="trambitum_28" localSheetId="11">#REF!</definedName>
    <definedName name="trambitum_28" localSheetId="3">#REF!</definedName>
    <definedName name="trambitum_28">#REF!</definedName>
    <definedName name="trambt60" localSheetId="11">#REF!</definedName>
    <definedName name="trambt60" localSheetId="3">#REF!</definedName>
    <definedName name="trambt60">#REF!</definedName>
    <definedName name="trambt60_20" localSheetId="11">#REF!</definedName>
    <definedName name="trambt60_20" localSheetId="3">#REF!</definedName>
    <definedName name="trambt60_20">#REF!</definedName>
    <definedName name="trambt60_28" localSheetId="11">#REF!</definedName>
    <definedName name="trambt60_28" localSheetId="3">#REF!</definedName>
    <definedName name="trambt60_28">#REF!</definedName>
    <definedName name="tranhietdo" localSheetId="11">#REF!</definedName>
    <definedName name="tranhietdo" localSheetId="3">#REF!</definedName>
    <definedName name="tranhietdo">#REF!</definedName>
    <definedName name="TRANSFORMER">NA()</definedName>
    <definedName name="TRANSFORMER_26" localSheetId="11">#REF!</definedName>
    <definedName name="TRANSFORMER_26" localSheetId="3">#REF!</definedName>
    <definedName name="TRANSFORMER_26">#REF!</definedName>
    <definedName name="TRANSFORMER_28" localSheetId="11">#REF!</definedName>
    <definedName name="TRANSFORMER_28" localSheetId="3">#REF!</definedName>
    <definedName name="TRANSFORMER_28">#REF!</definedName>
    <definedName name="TRANSFORMER_3">NA()</definedName>
    <definedName name="TraQ" localSheetId="11">#REF!</definedName>
    <definedName name="TraQ" localSheetId="3">#REF!</definedName>
    <definedName name="TraQ">#REF!</definedName>
    <definedName name="TRaRu">NA()</definedName>
    <definedName name="TRaRu_26" localSheetId="11">#REF!</definedName>
    <definedName name="TRaRu_26" localSheetId="3">#REF!</definedName>
    <definedName name="TRaRu_26">#REF!</definedName>
    <definedName name="TRaRu_28" localSheetId="11">#REF!</definedName>
    <definedName name="TRaRu_28" localSheetId="3">#REF!</definedName>
    <definedName name="TRaRu_28">#REF!</definedName>
    <definedName name="TraTH" localSheetId="11">#REF!</definedName>
    <definedName name="TraTH" localSheetId="3">#REF!</definedName>
    <definedName name="TraTH">#REF!</definedName>
    <definedName name="Trave" localSheetId="11">#REF!</definedName>
    <definedName name="Trave" localSheetId="3">#REF!</definedName>
    <definedName name="Trave">#REF!</definedName>
    <definedName name="TRAvH" localSheetId="11">#REF!</definedName>
    <definedName name="TRAvH" localSheetId="3">#REF!</definedName>
    <definedName name="TRAvH">#REF!</definedName>
    <definedName name="TRAvH_20" localSheetId="11">#REF!</definedName>
    <definedName name="TRAvH_20" localSheetId="3">#REF!</definedName>
    <definedName name="TRAvH_20">#REF!</definedName>
    <definedName name="TRAvH_28" localSheetId="11">#REF!</definedName>
    <definedName name="TRAvH_28" localSheetId="3">#REF!</definedName>
    <definedName name="TRAvH_28">#REF!</definedName>
    <definedName name="TRAVL" localSheetId="11">#REF!</definedName>
    <definedName name="TRAVL" localSheetId="3">#REF!</definedName>
    <definedName name="TRAVL">#REF!</definedName>
    <definedName name="TRAVL_20" localSheetId="11">#REF!</definedName>
    <definedName name="TRAVL_20" localSheetId="3">#REF!</definedName>
    <definedName name="TRAVL_20">#REF!</definedName>
    <definedName name="TRAVL_28" localSheetId="11">#REF!</definedName>
    <definedName name="TRAVL_28" localSheetId="3">#REF!</definedName>
    <definedName name="TRAVL_28">#REF!</definedName>
    <definedName name="trc">NA()</definedName>
    <definedName name="trc_26" localSheetId="11">#REF!</definedName>
    <definedName name="trc_26" localSheetId="3">#REF!</definedName>
    <definedName name="trc_26">#REF!</definedName>
    <definedName name="trc_28" localSheetId="11">#REF!</definedName>
    <definedName name="trc_28" localSheetId="3">#REF!</definedName>
    <definedName name="trc_28">#REF!</definedName>
    <definedName name="trc_3">NA()</definedName>
    <definedName name="TrÇn_V_n_Minh" localSheetId="11">#REF!</definedName>
    <definedName name="TrÇn_V_n_Minh" localSheetId="3">#REF!</definedName>
    <definedName name="TrÇn_V_n_Minh">#REF!</definedName>
    <definedName name="tre" localSheetId="11">#REF!</definedName>
    <definedName name="tre" localSheetId="3">#REF!</definedName>
    <definedName name="tre">#REF!</definedName>
    <definedName name="tre_28" localSheetId="11">#REF!</definedName>
    <definedName name="tre_28" localSheetId="3">#REF!</definedName>
    <definedName name="tre_28">#REF!</definedName>
    <definedName name="treoducbt" localSheetId="11">#REF!</definedName>
    <definedName name="treoducbt" localSheetId="3">#REF!</definedName>
    <definedName name="treoducbt">#REF!</definedName>
    <definedName name="treoducbt_20" localSheetId="11">#REF!</definedName>
    <definedName name="treoducbt_20" localSheetId="3">#REF!</definedName>
    <definedName name="treoducbt_20">#REF!</definedName>
    <definedName name="treoducbt_28" localSheetId="11">#REF!</definedName>
    <definedName name="treoducbt_28" localSheetId="3">#REF!</definedName>
    <definedName name="treoducbt_28">#REF!</definedName>
    <definedName name="TRÒ_GIAÙ" localSheetId="11">#REF!</definedName>
    <definedName name="TRÒ_GIAÙ" localSheetId="3">#REF!</definedName>
    <definedName name="TRÒ_GIAÙ">#REF!</definedName>
    <definedName name="TRÒ_GIAÙ__VAT_" localSheetId="11">#REF!</definedName>
    <definedName name="TRÒ_GIAÙ__VAT_" localSheetId="3">#REF!</definedName>
    <definedName name="TRÒ_GIAÙ__VAT_">#REF!</definedName>
    <definedName name="Trô_P1" localSheetId="11">#REF!</definedName>
    <definedName name="Trô_P1" localSheetId="3">#REF!</definedName>
    <definedName name="Trô_P1">#REF!</definedName>
    <definedName name="Trô_P1_20" localSheetId="11">#REF!</definedName>
    <definedName name="Trô_P1_20" localSheetId="3">#REF!</definedName>
    <definedName name="Trô_P1_20">#REF!</definedName>
    <definedName name="Trô_P1_28" localSheetId="11">#REF!</definedName>
    <definedName name="Trô_P1_28" localSheetId="3">#REF!</definedName>
    <definedName name="Trô_P1_28">#REF!</definedName>
    <definedName name="Trô_P10" localSheetId="11">#REF!</definedName>
    <definedName name="Trô_P10" localSheetId="3">#REF!</definedName>
    <definedName name="Trô_P10">#REF!</definedName>
    <definedName name="Trô_P10_20" localSheetId="11">#REF!</definedName>
    <definedName name="Trô_P10_20" localSheetId="3">#REF!</definedName>
    <definedName name="Trô_P10_20">#REF!</definedName>
    <definedName name="Trô_P10_28" localSheetId="11">#REF!</definedName>
    <definedName name="Trô_P10_28" localSheetId="3">#REF!</definedName>
    <definedName name="Trô_P10_28">#REF!</definedName>
    <definedName name="Trô_P11" localSheetId="11">#REF!</definedName>
    <definedName name="Trô_P11" localSheetId="3">#REF!</definedName>
    <definedName name="Trô_P11">#REF!</definedName>
    <definedName name="Trô_P11_20" localSheetId="11">#REF!</definedName>
    <definedName name="Trô_P11_20" localSheetId="3">#REF!</definedName>
    <definedName name="Trô_P11_20">#REF!</definedName>
    <definedName name="Trô_P11_28" localSheetId="11">#REF!</definedName>
    <definedName name="Trô_P11_28" localSheetId="3">#REF!</definedName>
    <definedName name="Trô_P11_28">#REF!</definedName>
    <definedName name="Trô_P2" localSheetId="11">#REF!</definedName>
    <definedName name="Trô_P2" localSheetId="3">#REF!</definedName>
    <definedName name="Trô_P2">#REF!</definedName>
    <definedName name="Trô_P2_20" localSheetId="11">#REF!</definedName>
    <definedName name="Trô_P2_20" localSheetId="3">#REF!</definedName>
    <definedName name="Trô_P2_20">#REF!</definedName>
    <definedName name="Trô_P2_28" localSheetId="11">#REF!</definedName>
    <definedName name="Trô_P2_28" localSheetId="3">#REF!</definedName>
    <definedName name="Trô_P2_28">#REF!</definedName>
    <definedName name="Trô_P3" localSheetId="11">#REF!</definedName>
    <definedName name="Trô_P3" localSheetId="3">#REF!</definedName>
    <definedName name="Trô_P3">#REF!</definedName>
    <definedName name="Trô_P3_20" localSheetId="11">#REF!</definedName>
    <definedName name="Trô_P3_20" localSheetId="3">#REF!</definedName>
    <definedName name="Trô_P3_20">#REF!</definedName>
    <definedName name="Trô_P3_28" localSheetId="11">#REF!</definedName>
    <definedName name="Trô_P3_28" localSheetId="3">#REF!</definedName>
    <definedName name="Trô_P3_28">#REF!</definedName>
    <definedName name="Trô_P4" localSheetId="11">#REF!</definedName>
    <definedName name="Trô_P4" localSheetId="3">#REF!</definedName>
    <definedName name="Trô_P4">#REF!</definedName>
    <definedName name="Trô_P4_20" localSheetId="11">#REF!</definedName>
    <definedName name="Trô_P4_20" localSheetId="3">#REF!</definedName>
    <definedName name="Trô_P4_20">#REF!</definedName>
    <definedName name="Trô_P4_28" localSheetId="11">#REF!</definedName>
    <definedName name="Trô_P4_28" localSheetId="3">#REF!</definedName>
    <definedName name="Trô_P4_28">#REF!</definedName>
    <definedName name="Trô_P5" localSheetId="11">#REF!</definedName>
    <definedName name="Trô_P5" localSheetId="3">#REF!</definedName>
    <definedName name="Trô_P5">#REF!</definedName>
    <definedName name="Trô_P5_20" localSheetId="11">#REF!</definedName>
    <definedName name="Trô_P5_20" localSheetId="3">#REF!</definedName>
    <definedName name="Trô_P5_20">#REF!</definedName>
    <definedName name="Trô_P5_28" localSheetId="11">#REF!</definedName>
    <definedName name="Trô_P5_28" localSheetId="3">#REF!</definedName>
    <definedName name="Trô_P5_28">#REF!</definedName>
    <definedName name="Trô_P6" localSheetId="11">#REF!</definedName>
    <definedName name="Trô_P6" localSheetId="3">#REF!</definedName>
    <definedName name="Trô_P6">#REF!</definedName>
    <definedName name="Trô_P6_20" localSheetId="11">#REF!</definedName>
    <definedName name="Trô_P6_20" localSheetId="3">#REF!</definedName>
    <definedName name="Trô_P6_20">#REF!</definedName>
    <definedName name="Trô_P6_28" localSheetId="11">#REF!</definedName>
    <definedName name="Trô_P6_28" localSheetId="3">#REF!</definedName>
    <definedName name="Trô_P6_28">#REF!</definedName>
    <definedName name="Trô_P7" localSheetId="11">#REF!</definedName>
    <definedName name="Trô_P7" localSheetId="3">#REF!</definedName>
    <definedName name="Trô_P7">#REF!</definedName>
    <definedName name="Trô_P7_20" localSheetId="11">#REF!</definedName>
    <definedName name="Trô_P7_20" localSheetId="3">#REF!</definedName>
    <definedName name="Trô_P7_20">#REF!</definedName>
    <definedName name="Trô_P7_28" localSheetId="11">#REF!</definedName>
    <definedName name="Trô_P7_28" localSheetId="3">#REF!</definedName>
    <definedName name="Trô_P7_28">#REF!</definedName>
    <definedName name="Trô_P8" localSheetId="11">#REF!</definedName>
    <definedName name="Trô_P8" localSheetId="3">#REF!</definedName>
    <definedName name="Trô_P8">#REF!</definedName>
    <definedName name="Trô_P8_20" localSheetId="11">#REF!</definedName>
    <definedName name="Trô_P8_20" localSheetId="3">#REF!</definedName>
    <definedName name="Trô_P8_20">#REF!</definedName>
    <definedName name="Trô_P8_28" localSheetId="11">#REF!</definedName>
    <definedName name="Trô_P8_28" localSheetId="3">#REF!</definedName>
    <definedName name="Trô_P8_28">#REF!</definedName>
    <definedName name="Trô_P9" localSheetId="11">#REF!</definedName>
    <definedName name="Trô_P9" localSheetId="3">#REF!</definedName>
    <definedName name="Trô_P9">#REF!</definedName>
    <definedName name="Trô_P9_20" localSheetId="11">#REF!</definedName>
    <definedName name="Trô_P9_20" localSheetId="3">#REF!</definedName>
    <definedName name="Trô_P9_20">#REF!</definedName>
    <definedName name="Trô_P9_28" localSheetId="11">#REF!</definedName>
    <definedName name="Trô_P9_28" localSheetId="3">#REF!</definedName>
    <definedName name="Trô_P9_28">#REF!</definedName>
    <definedName name="tron" localSheetId="11">#REF!</definedName>
    <definedName name="tron" localSheetId="3">#REF!</definedName>
    <definedName name="tron">#REF!</definedName>
    <definedName name="tron_28" localSheetId="11">#REF!</definedName>
    <definedName name="tron_28" localSheetId="3">#REF!</definedName>
    <definedName name="tron_28">#REF!</definedName>
    <definedName name="tron250" localSheetId="11">#REF!</definedName>
    <definedName name="tron250" localSheetId="3">#REF!</definedName>
    <definedName name="tron250">#REF!</definedName>
    <definedName name="tron80" localSheetId="11">#REF!</definedName>
    <definedName name="tron80" localSheetId="3">#REF!</definedName>
    <definedName name="tron80">#REF!</definedName>
    <definedName name="tron80_28" localSheetId="11">#REF!</definedName>
    <definedName name="tron80_28" localSheetId="3">#REF!</definedName>
    <definedName name="tron80_28">#REF!</definedName>
    <definedName name="tronbentonit" localSheetId="11">#REF!</definedName>
    <definedName name="tronbentonit" localSheetId="3">#REF!</definedName>
    <definedName name="tronbentonit">#REF!</definedName>
    <definedName name="tronbentonit_20" localSheetId="11">#REF!</definedName>
    <definedName name="tronbentonit_20" localSheetId="3">#REF!</definedName>
    <definedName name="tronbentonit_20">#REF!</definedName>
    <definedName name="tronbentonit_28" localSheetId="11">#REF!</definedName>
    <definedName name="tronbentonit_28" localSheetId="3">#REF!</definedName>
    <definedName name="tronbentonit_28">#REF!</definedName>
    <definedName name="tronbentonite" localSheetId="11">#REF!</definedName>
    <definedName name="tronbentonite" localSheetId="3">#REF!</definedName>
    <definedName name="tronbentonite">#REF!</definedName>
    <definedName name="tronbentonite_20" localSheetId="11">#REF!</definedName>
    <definedName name="tronbentonite_20" localSheetId="3">#REF!</definedName>
    <definedName name="tronbentonite_20">#REF!</definedName>
    <definedName name="tronbentonite_28" localSheetId="11">#REF!</definedName>
    <definedName name="tronbentonite_28" localSheetId="3">#REF!</definedName>
    <definedName name="tronbentonite_28">#REF!</definedName>
    <definedName name="tronbt250" localSheetId="11">#REF!</definedName>
    <definedName name="tronbt250" localSheetId="3">#REF!</definedName>
    <definedName name="tronbt250">#REF!</definedName>
    <definedName name="tronbt250_20" localSheetId="11">#REF!</definedName>
    <definedName name="tronbt250_20" localSheetId="3">#REF!</definedName>
    <definedName name="tronbt250_20">#REF!</definedName>
    <definedName name="tronbt250_28" localSheetId="11">#REF!</definedName>
    <definedName name="tronbt250_28" localSheetId="3">#REF!</definedName>
    <definedName name="tronbt250_28">#REF!</definedName>
    <definedName name="TronD10D18" localSheetId="11">#REF!</definedName>
    <definedName name="TronD10D18" localSheetId="3">#REF!</definedName>
    <definedName name="TronD10D18">#REF!</definedName>
    <definedName name="TronD10D18_1" localSheetId="11">#REF!</definedName>
    <definedName name="TronD10D18_1" localSheetId="3">#REF!</definedName>
    <definedName name="TronD10D18_1">#REF!</definedName>
    <definedName name="TronD10D18_2" localSheetId="11">#REF!</definedName>
    <definedName name="TronD10D18_2" localSheetId="3">#REF!</definedName>
    <definedName name="TronD10D18_2">#REF!</definedName>
    <definedName name="TronD10D18_20" localSheetId="11">#REF!</definedName>
    <definedName name="TronD10D18_20" localSheetId="3">#REF!</definedName>
    <definedName name="TronD10D18_20">#REF!</definedName>
    <definedName name="TronD10D18_25" localSheetId="11">#REF!</definedName>
    <definedName name="TronD10D18_25" localSheetId="3">#REF!</definedName>
    <definedName name="TronD10D18_25">#REF!</definedName>
    <definedName name="TronD10D18_26" localSheetId="11">#REF!</definedName>
    <definedName name="TronD10D18_26" localSheetId="3">#REF!</definedName>
    <definedName name="TronD10D18_26">#REF!</definedName>
    <definedName name="TronD10D18_28" localSheetId="11">#REF!</definedName>
    <definedName name="TronD10D18_28" localSheetId="3">#REF!</definedName>
    <definedName name="TronD10D18_28">#REF!</definedName>
    <definedName name="TronD10D18_3" localSheetId="11">#REF!</definedName>
    <definedName name="TronD10D18_3" localSheetId="3">#REF!</definedName>
    <definedName name="TronD10D18_3">#REF!</definedName>
    <definedName name="TronD10D18_3_1" localSheetId="11">#REF!</definedName>
    <definedName name="TronD10D18_3_1" localSheetId="3">#REF!</definedName>
    <definedName name="TronD10D18_3_1">#REF!</definedName>
    <definedName name="TronD10D18_3_2" localSheetId="11">#REF!</definedName>
    <definedName name="TronD10D18_3_2" localSheetId="3">#REF!</definedName>
    <definedName name="TronD10D18_3_2">#REF!</definedName>
    <definedName name="TronD10D18_3_20" localSheetId="11">#REF!</definedName>
    <definedName name="TronD10D18_3_20" localSheetId="3">#REF!</definedName>
    <definedName name="TronD10D18_3_20">#REF!</definedName>
    <definedName name="TronD10D18_3_25" localSheetId="11">#REF!</definedName>
    <definedName name="TronD10D18_3_25" localSheetId="3">#REF!</definedName>
    <definedName name="TronD10D18_3_25">#REF!</definedName>
    <definedName name="TronD6D8" localSheetId="11">#REF!</definedName>
    <definedName name="TronD6D8" localSheetId="3">#REF!</definedName>
    <definedName name="TronD6D8">#REF!</definedName>
    <definedName name="TronD6D8_1" localSheetId="11">#REF!</definedName>
    <definedName name="TronD6D8_1" localSheetId="3">#REF!</definedName>
    <definedName name="TronD6D8_1">#REF!</definedName>
    <definedName name="TronD6D8_2" localSheetId="11">#REF!</definedName>
    <definedName name="TronD6D8_2" localSheetId="3">#REF!</definedName>
    <definedName name="TronD6D8_2">#REF!</definedName>
    <definedName name="TronD6D8_20" localSheetId="11">#REF!</definedName>
    <definedName name="TronD6D8_20" localSheetId="3">#REF!</definedName>
    <definedName name="TronD6D8_20">#REF!</definedName>
    <definedName name="TronD6D8_25" localSheetId="11">#REF!</definedName>
    <definedName name="TronD6D8_25" localSheetId="3">#REF!</definedName>
    <definedName name="TronD6D8_25">#REF!</definedName>
    <definedName name="TronD6D8_26" localSheetId="11">#REF!</definedName>
    <definedName name="TronD6D8_26" localSheetId="3">#REF!</definedName>
    <definedName name="TronD6D8_26">#REF!</definedName>
    <definedName name="TronD6D8_28" localSheetId="11">#REF!</definedName>
    <definedName name="TronD6D8_28" localSheetId="3">#REF!</definedName>
    <definedName name="TronD6D8_28">#REF!</definedName>
    <definedName name="TronD6D8_3" localSheetId="11">#REF!</definedName>
    <definedName name="TronD6D8_3" localSheetId="3">#REF!</definedName>
    <definedName name="TronD6D8_3">#REF!</definedName>
    <definedName name="TronD6D8_3_1" localSheetId="11">#REF!</definedName>
    <definedName name="TronD6D8_3_1" localSheetId="3">#REF!</definedName>
    <definedName name="TronD6D8_3_1">#REF!</definedName>
    <definedName name="TronD6D8_3_2" localSheetId="11">#REF!</definedName>
    <definedName name="TronD6D8_3_2" localSheetId="3">#REF!</definedName>
    <definedName name="TronD6D8_3_2">#REF!</definedName>
    <definedName name="TronD6D8_3_20" localSheetId="11">#REF!</definedName>
    <definedName name="TronD6D8_3_20" localSheetId="3">#REF!</definedName>
    <definedName name="TronD6D8_3_20">#REF!</definedName>
    <definedName name="TronD6D8_3_25" localSheetId="11">#REF!</definedName>
    <definedName name="TronD6D8_3_25" localSheetId="3">#REF!</definedName>
    <definedName name="TronD6D8_3_25">#REF!</definedName>
    <definedName name="tronv80" localSheetId="11">#REF!</definedName>
    <definedName name="tronv80" localSheetId="3">#REF!</definedName>
    <definedName name="tronv80">#REF!</definedName>
    <definedName name="tronvua" localSheetId="11">#REF!</definedName>
    <definedName name="tronvua" localSheetId="3">#REF!</definedName>
    <definedName name="tronvua">#REF!</definedName>
    <definedName name="tronvua250" localSheetId="11">#REF!</definedName>
    <definedName name="tronvua250" localSheetId="3">#REF!</definedName>
    <definedName name="tronvua250">#REF!</definedName>
    <definedName name="tronvua250_20" localSheetId="11">#REF!</definedName>
    <definedName name="tronvua250_20" localSheetId="3">#REF!</definedName>
    <definedName name="tronvua250_20">#REF!</definedName>
    <definedName name="tronvua250_28" localSheetId="11">#REF!</definedName>
    <definedName name="tronvua250_28" localSheetId="3">#REF!</definedName>
    <definedName name="tronvua250_28">#REF!</definedName>
    <definedName name="tronvua80" localSheetId="11">#REF!</definedName>
    <definedName name="tronvua80" localSheetId="3">#REF!</definedName>
    <definedName name="tronvua80">#REF!</definedName>
    <definedName name="tronvua80_20" localSheetId="11">#REF!</definedName>
    <definedName name="tronvua80_20" localSheetId="3">#REF!</definedName>
    <definedName name="tronvua80_20">#REF!</definedName>
    <definedName name="tronvua80_28" localSheetId="11">#REF!</definedName>
    <definedName name="tronvua80_28" localSheetId="3">#REF!</definedName>
    <definedName name="tronvua80_28">#REF!</definedName>
    <definedName name="trt" localSheetId="11">#REF!</definedName>
    <definedName name="trt" localSheetId="3">#REF!</definedName>
    <definedName name="trt">#REF!</definedName>
    <definedName name="trt_20" localSheetId="11">#REF!</definedName>
    <definedName name="trt_20" localSheetId="3">#REF!</definedName>
    <definedName name="trt_20">#REF!</definedName>
    <definedName name="trt_28" localSheetId="11">#REF!</definedName>
    <definedName name="trt_28" localSheetId="3">#REF!</definedName>
    <definedName name="trt_28">#REF!</definedName>
    <definedName name="tru" localSheetId="11">#REF!</definedName>
    <definedName name="tru" localSheetId="3">#REF!</definedName>
    <definedName name="tru">#REF!</definedName>
    <definedName name="tru_28" localSheetId="11">#REF!</definedName>
    <definedName name="tru_28" localSheetId="3">#REF!</definedName>
    <definedName name="tru_28">#REF!</definedName>
    <definedName name="tru_can" localSheetId="11">#REF!</definedName>
    <definedName name="tru_can" localSheetId="3">#REF!</definedName>
    <definedName name="tru_can">#REF!</definedName>
    <definedName name="tru_can_20" localSheetId="11">#REF!</definedName>
    <definedName name="tru_can_20" localSheetId="3">#REF!</definedName>
    <definedName name="tru_can_20">#REF!</definedName>
    <definedName name="tru_can_28" localSheetId="11">#REF!</definedName>
    <definedName name="tru_can_28" localSheetId="3">#REF!</definedName>
    <definedName name="tru_can_28">#REF!</definedName>
    <definedName name="tru10mtc">NA()</definedName>
    <definedName name="tru10mtc_26" localSheetId="11">#REF!</definedName>
    <definedName name="tru10mtc_26" localSheetId="3">#REF!</definedName>
    <definedName name="tru10mtc_26">#REF!</definedName>
    <definedName name="tru10mtc_28" localSheetId="11">#REF!</definedName>
    <definedName name="tru10mtc_28" localSheetId="3">#REF!</definedName>
    <definedName name="tru10mtc_28">#REF!</definedName>
    <definedName name="Tru4_Bdien" localSheetId="11">#REF!</definedName>
    <definedName name="Tru4_Bdien" localSheetId="3">#REF!</definedName>
    <definedName name="Tru4_Bdien">#REF!</definedName>
    <definedName name="tru8mtc">NA()</definedName>
    <definedName name="tru8mtc_26" localSheetId="11">#REF!</definedName>
    <definedName name="tru8mtc_26" localSheetId="3">#REF!</definedName>
    <definedName name="tru8mtc_26">#REF!</definedName>
    <definedName name="tru8mtc_28" localSheetId="11">#REF!</definedName>
    <definedName name="tru8mtc_28" localSheetId="3">#REF!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#REF!</definedName>
    <definedName name="TruT2" localSheetId="11">#REF!</definedName>
    <definedName name="TruT2" localSheetId="3">#REF!</definedName>
    <definedName name="TruT2">#REF!</definedName>
    <definedName name="TruT3" localSheetId="11">#REF!</definedName>
    <definedName name="TruT3" localSheetId="3">#REF!</definedName>
    <definedName name="TruT3">#REF!</definedName>
    <definedName name="TruT5" localSheetId="11">#REF!</definedName>
    <definedName name="TruT5" localSheetId="3">#REF!</definedName>
    <definedName name="TruT5">#REF!</definedName>
    <definedName name="TruT6" localSheetId="11">#REF!</definedName>
    <definedName name="TruT6" localSheetId="3">#REF!</definedName>
    <definedName name="TruT6">#REF!</definedName>
    <definedName name="TruT7" localSheetId="11">#REF!</definedName>
    <definedName name="TruT7" localSheetId="3">#REF!</definedName>
    <definedName name="TruT7">#REF!</definedName>
    <definedName name="TruT8" localSheetId="11">#REF!</definedName>
    <definedName name="TruT8" localSheetId="3">#REF!</definedName>
    <definedName name="TruT8">#REF!</definedName>
    <definedName name="TruT9" localSheetId="11">#REF!</definedName>
    <definedName name="TruT9" localSheetId="3">#REF!</definedName>
    <definedName name="TruT9">#REF!</definedName>
    <definedName name="ts" localSheetId="11">#REF!</definedName>
    <definedName name="ts" localSheetId="3">#REF!</definedName>
    <definedName name="ts">#REF!</definedName>
    <definedName name="ts_20" localSheetId="11">#REF!</definedName>
    <definedName name="ts_20" localSheetId="3">#REF!</definedName>
    <definedName name="ts_20">#REF!</definedName>
    <definedName name="tsI" localSheetId="11">#REF!</definedName>
    <definedName name="tsI" localSheetId="3">#REF!</definedName>
    <definedName name="tsI">#REF!</definedName>
    <definedName name="tsI_20" localSheetId="11">#REF!</definedName>
    <definedName name="tsI_20" localSheetId="3">#REF!</definedName>
    <definedName name="tsI_20">#REF!</definedName>
    <definedName name="TT" localSheetId="11">#REF!</definedName>
    <definedName name="TT" localSheetId="3">#REF!</definedName>
    <definedName name="TT">#REF!</definedName>
    <definedName name="TT_1P">"$#REF!.$E$4:$AH$18"</definedName>
    <definedName name="TT_1P_26" localSheetId="11">#REF!</definedName>
    <definedName name="TT_1P_26" localSheetId="3">#REF!</definedName>
    <definedName name="TT_1P_26">#REF!</definedName>
    <definedName name="TT_1P_28" localSheetId="11">#REF!</definedName>
    <definedName name="TT_1P_28" localSheetId="3">#REF!</definedName>
    <definedName name="TT_1P_28">#REF!</definedName>
    <definedName name="TT_1P_3">"$#REF!.$E$4:$AH$18"</definedName>
    <definedName name="TT_3p">"$#REF!.$E$4:$AG$15"</definedName>
    <definedName name="TT_3p_26" localSheetId="11">#REF!</definedName>
    <definedName name="TT_3p_26" localSheetId="3">#REF!</definedName>
    <definedName name="TT_3p_26">#REF!</definedName>
    <definedName name="TT_3p_28" localSheetId="11">#REF!</definedName>
    <definedName name="TT_3p_28" localSheetId="3">#REF!</definedName>
    <definedName name="TT_3p_28">#REF!</definedName>
    <definedName name="TT_3p_3">"$#REF!.$E$4:$AG$15"</definedName>
    <definedName name="TT_cot" localSheetId="11">#REF!</definedName>
    <definedName name="TT_cot" localSheetId="3">#REF!</definedName>
    <definedName name="TT_cot">#REF!</definedName>
    <definedName name="tt10_20" localSheetId="11">#REF!</definedName>
    <definedName name="tt10_20" localSheetId="3">#REF!</definedName>
    <definedName name="tt10_20">#REF!</definedName>
    <definedName name="tt1pnc">NA()</definedName>
    <definedName name="tt1pnc_26" localSheetId="11">#REF!</definedName>
    <definedName name="tt1pnc_26" localSheetId="3">#REF!</definedName>
    <definedName name="tt1pnc_26">#REF!</definedName>
    <definedName name="tt1pnc_28" localSheetId="11">#REF!</definedName>
    <definedName name="tt1pnc_28" localSheetId="3">#REF!</definedName>
    <definedName name="tt1pnc_28">#REF!</definedName>
    <definedName name="tt1pnc_3">NA()</definedName>
    <definedName name="tt1pvl">NA()</definedName>
    <definedName name="tt1pvl_26" localSheetId="11">#REF!</definedName>
    <definedName name="tt1pvl_26" localSheetId="3">#REF!</definedName>
    <definedName name="tt1pvl_26">#REF!</definedName>
    <definedName name="tt1pvl_28" localSheetId="11">#REF!</definedName>
    <definedName name="tt1pvl_28" localSheetId="3">#REF!</definedName>
    <definedName name="tt1pvl_28">#REF!</definedName>
    <definedName name="tt1pvl_3">NA()</definedName>
    <definedName name="tt22_28" localSheetId="11">#REF!</definedName>
    <definedName name="tt22_28" localSheetId="3">#REF!</definedName>
    <definedName name="tt22_28">#REF!</definedName>
    <definedName name="tt3pnc">NA()</definedName>
    <definedName name="tt3pnc_26" localSheetId="11">#REF!</definedName>
    <definedName name="tt3pnc_26" localSheetId="3">#REF!</definedName>
    <definedName name="tt3pnc_26">#REF!</definedName>
    <definedName name="tt3pnc_28" localSheetId="11">#REF!</definedName>
    <definedName name="tt3pnc_28" localSheetId="3">#REF!</definedName>
    <definedName name="tt3pnc_28">#REF!</definedName>
    <definedName name="tt3pnc_3">NA()</definedName>
    <definedName name="tt3pvl">NA()</definedName>
    <definedName name="tt3pvl_26" localSheetId="11">#REF!</definedName>
    <definedName name="tt3pvl_26" localSheetId="3">#REF!</definedName>
    <definedName name="tt3pvl_26">#REF!</definedName>
    <definedName name="tt3pvl_28" localSheetId="11">#REF!</definedName>
    <definedName name="tt3pvl_28" localSheetId="3">#REF!</definedName>
    <definedName name="tt3pvl_28">#REF!</definedName>
    <definedName name="tt3pvl_3">NA()</definedName>
    <definedName name="tt6_20" localSheetId="11">#REF!</definedName>
    <definedName name="tt6_20" localSheetId="3">#REF!</definedName>
    <definedName name="tt6_20">#REF!</definedName>
    <definedName name="ttam" localSheetId="11">#REF!</definedName>
    <definedName name="ttam" localSheetId="3">#REF!</definedName>
    <definedName name="ttam">#REF!</definedName>
    <definedName name="ttao" localSheetId="11">#REF!</definedName>
    <definedName name="ttao" localSheetId="3">#REF!</definedName>
    <definedName name="ttao">#REF!</definedName>
    <definedName name="ttao_20" localSheetId="11">#REF!</definedName>
    <definedName name="ttao_20" localSheetId="3">#REF!</definedName>
    <definedName name="ttao_20">#REF!</definedName>
    <definedName name="ttao_28" localSheetId="11">#REF!</definedName>
    <definedName name="ttao_28" localSheetId="3">#REF!</definedName>
    <definedName name="ttao_28">#REF!</definedName>
    <definedName name="ttbt" localSheetId="11">#REF!</definedName>
    <definedName name="ttbt" localSheetId="3">#REF!</definedName>
    <definedName name="ttbt">#REF!</definedName>
    <definedName name="TTC" localSheetId="11">#REF!</definedName>
    <definedName name="TTC" localSheetId="3">#REF!</definedName>
    <definedName name="TTC">#REF!</definedName>
    <definedName name="TTC_28" localSheetId="11">#REF!</definedName>
    <definedName name="TTC_28" localSheetId="3">#REF!</definedName>
    <definedName name="TTC_28">#REF!</definedName>
    <definedName name="TTCa" localSheetId="11">#REF!</definedName>
    <definedName name="TTCa" localSheetId="3">#REF!</definedName>
    <definedName name="TTCa">#REF!</definedName>
    <definedName name="TTCa_28" localSheetId="11">#REF!</definedName>
    <definedName name="TTCa_28" localSheetId="3">#REF!</definedName>
    <definedName name="TTCa_28">#REF!</definedName>
    <definedName name="TTCto" localSheetId="11">#REF!</definedName>
    <definedName name="TTCto" localSheetId="3">#REF!</definedName>
    <definedName name="TTCto">#REF!</definedName>
    <definedName name="TTCto_20" localSheetId="11">#REF!</definedName>
    <definedName name="TTCto_20" localSheetId="3">#REF!</definedName>
    <definedName name="TTCto_20">#REF!</definedName>
    <definedName name="TTCto_28" localSheetId="11">#REF!</definedName>
    <definedName name="TTCto_28" localSheetId="3">#REF!</definedName>
    <definedName name="TTCto_28">#REF!</definedName>
    <definedName name="Ttd" localSheetId="11">#REF!</definedName>
    <definedName name="Ttd" localSheetId="3">#REF!</definedName>
    <definedName name="Ttd">#REF!</definedName>
    <definedName name="Ttd_20" localSheetId="11">#REF!</definedName>
    <definedName name="Ttd_20" localSheetId="3">#REF!</definedName>
    <definedName name="Ttd_20">#REF!</definedName>
    <definedName name="Ttd_28" localSheetId="11">#REF!</definedName>
    <definedName name="Ttd_28" localSheetId="3">#REF!</definedName>
    <definedName name="Ttd_28">#REF!</definedName>
    <definedName name="TTDD" localSheetId="11">#REF!+#REF!+#REF!</definedName>
    <definedName name="TTDD" localSheetId="3">#REF!+#REF!+#REF!</definedName>
    <definedName name="TTDD">#REF!+#REF!+#REF!</definedName>
    <definedName name="TTDD_28" localSheetId="11">#REF!+#REF!+#REF!</definedName>
    <definedName name="TTDD_28" localSheetId="3">#REF!+#REF!+#REF!</definedName>
    <definedName name="TTDD_28">#REF!+#REF!+#REF!</definedName>
    <definedName name="TTDD1P" localSheetId="11">#REF!</definedName>
    <definedName name="TTDD1P" localSheetId="3">#REF!</definedName>
    <definedName name="TTDD1P">#REF!</definedName>
    <definedName name="TTDD3P">NA()</definedName>
    <definedName name="TTDD3P_26" localSheetId="11">#REF!</definedName>
    <definedName name="TTDD3P_26" localSheetId="3">#REF!</definedName>
    <definedName name="TTDD3P_26">#REF!</definedName>
    <definedName name="TTDD3P_28" localSheetId="11">#REF!</definedName>
    <definedName name="TTDD3P_28" localSheetId="3">#REF!</definedName>
    <definedName name="TTDD3P_28">#REF!</definedName>
    <definedName name="ttdd3pct" localSheetId="11">#REF!</definedName>
    <definedName name="ttdd3pct" localSheetId="3">#REF!</definedName>
    <definedName name="ttdd3pct">#REF!</definedName>
    <definedName name="TTDDCT3p">NA()</definedName>
    <definedName name="TTDDCT3p_26" localSheetId="11">#REF!</definedName>
    <definedName name="TTDDCT3p_26" localSheetId="3">#REF!</definedName>
    <definedName name="TTDDCT3p_26">#REF!</definedName>
    <definedName name="TTDDCT3p_28" localSheetId="11">#REF!</definedName>
    <definedName name="TTDDCT3p_28" localSheetId="3">#REF!</definedName>
    <definedName name="TTDDCT3p_28">#REF!</definedName>
    <definedName name="TTDDCT3p_3">NA()</definedName>
    <definedName name="TTDKKH" localSheetId="11">#REF!</definedName>
    <definedName name="TTDKKH" localSheetId="3">#REF!</definedName>
    <definedName name="TTDKKH">#REF!</definedName>
    <definedName name="TTDZ" localSheetId="11">#REF!</definedName>
    <definedName name="TTDZ" localSheetId="3">#REF!</definedName>
    <definedName name="TTDZ">#REF!</definedName>
    <definedName name="TTDZ_20" localSheetId="11">#REF!</definedName>
    <definedName name="TTDZ_20" localSheetId="3">#REF!</definedName>
    <definedName name="TTDZ_20">#REF!</definedName>
    <definedName name="TTDZ_28" localSheetId="11">#REF!</definedName>
    <definedName name="TTDZ_28" localSheetId="3">#REF!</definedName>
    <definedName name="TTDZ_28">#REF!</definedName>
    <definedName name="TTDZ04" localSheetId="11">#REF!</definedName>
    <definedName name="TTDZ04" localSheetId="3">#REF!</definedName>
    <definedName name="TTDZ04">#REF!</definedName>
    <definedName name="TTDZ04_20" localSheetId="11">#REF!</definedName>
    <definedName name="TTDZ04_20" localSheetId="3">#REF!</definedName>
    <definedName name="TTDZ04_20">#REF!</definedName>
    <definedName name="TTDZ04_28" localSheetId="11">#REF!</definedName>
    <definedName name="TTDZ04_28" localSheetId="3">#REF!</definedName>
    <definedName name="TTDZ04_28">#REF!</definedName>
    <definedName name="TTDZ35" localSheetId="11">#REF!</definedName>
    <definedName name="TTDZ35" localSheetId="3">#REF!</definedName>
    <definedName name="TTDZ35">#REF!</definedName>
    <definedName name="TTDZ35_20" localSheetId="11">#REF!</definedName>
    <definedName name="TTDZ35_20" localSheetId="3">#REF!</definedName>
    <definedName name="TTDZ35_20">#REF!</definedName>
    <definedName name="TTDZ35_28" localSheetId="11">#REF!</definedName>
    <definedName name="TTDZ35_28" localSheetId="3">#REF!</definedName>
    <definedName name="TTDZ35_28">#REF!</definedName>
    <definedName name="tthi" localSheetId="11">#REF!</definedName>
    <definedName name="tthi" localSheetId="3">#REF!</definedName>
    <definedName name="tthi">#REF!</definedName>
    <definedName name="tthi_20" localSheetId="11">#REF!</definedName>
    <definedName name="tthi_20" localSheetId="3">#REF!</definedName>
    <definedName name="tthi_20">#REF!</definedName>
    <definedName name="ttinh" localSheetId="11">#REF!</definedName>
    <definedName name="ttinh" localSheetId="3">#REF!</definedName>
    <definedName name="ttinh">#REF!</definedName>
    <definedName name="ttinh_20" localSheetId="11">#REF!</definedName>
    <definedName name="ttinh_20" localSheetId="3">#REF!</definedName>
    <definedName name="ttinh_20">#REF!</definedName>
    <definedName name="TTK3p" localSheetId="11">#REF!</definedName>
    <definedName name="TTK3p" localSheetId="3">#REF!</definedName>
    <definedName name="TTK3p">#REF!</definedName>
    <definedName name="TTK3p_28" localSheetId="11">#REF!</definedName>
    <definedName name="TTK3p_28" localSheetId="3">#REF!</definedName>
    <definedName name="TTK3p_28">#REF!</definedName>
    <definedName name="TTLo62" localSheetId="11">#REF!</definedName>
    <definedName name="TTLo62" localSheetId="3">#REF!</definedName>
    <definedName name="TTLo62">#REF!</definedName>
    <definedName name="TTLo62_1" localSheetId="11">#REF!</definedName>
    <definedName name="TTLo62_1" localSheetId="3">#REF!</definedName>
    <definedName name="TTLo62_1">#REF!</definedName>
    <definedName name="TTLo62_2" localSheetId="11">#REF!</definedName>
    <definedName name="TTLo62_2" localSheetId="3">#REF!</definedName>
    <definedName name="TTLo62_2">#REF!</definedName>
    <definedName name="TTLo62_20" localSheetId="11">#REF!</definedName>
    <definedName name="TTLo62_20" localSheetId="3">#REF!</definedName>
    <definedName name="TTLo62_20">#REF!</definedName>
    <definedName name="TTLo62_25" localSheetId="11">#REF!</definedName>
    <definedName name="TTLo62_25" localSheetId="3">#REF!</definedName>
    <definedName name="TTLo62_25">#REF!</definedName>
    <definedName name="TTLo62_26" localSheetId="11">#REF!</definedName>
    <definedName name="TTLo62_26" localSheetId="3">#REF!</definedName>
    <definedName name="TTLo62_26">#REF!</definedName>
    <definedName name="TTLo62_28" localSheetId="11">#REF!</definedName>
    <definedName name="TTLo62_28" localSheetId="3">#REF!</definedName>
    <definedName name="TTLo62_28">#REF!</definedName>
    <definedName name="TTLo62_3" localSheetId="11">#REF!</definedName>
    <definedName name="TTLo62_3" localSheetId="3">#REF!</definedName>
    <definedName name="TTLo62_3">#REF!</definedName>
    <definedName name="TTLo62_3_1" localSheetId="11">#REF!</definedName>
    <definedName name="TTLo62_3_1" localSheetId="3">#REF!</definedName>
    <definedName name="TTLo62_3_1">#REF!</definedName>
    <definedName name="TTLo62_3_2" localSheetId="11">#REF!</definedName>
    <definedName name="TTLo62_3_2" localSheetId="3">#REF!</definedName>
    <definedName name="TTLo62_3_2">#REF!</definedName>
    <definedName name="TTLo62_3_20" localSheetId="11">#REF!</definedName>
    <definedName name="TTLo62_3_20" localSheetId="3">#REF!</definedName>
    <definedName name="TTLo62_3_20">#REF!</definedName>
    <definedName name="TTLo62_3_25" localSheetId="11">#REF!</definedName>
    <definedName name="TTLo62_3_25" localSheetId="3">#REF!</definedName>
    <definedName name="TTLo62_3_25">#REF!</definedName>
    <definedName name="tto" localSheetId="11">#REF!</definedName>
    <definedName name="tto" localSheetId="3">#REF!</definedName>
    <definedName name="tto">#REF!</definedName>
    <definedName name="tto_20" localSheetId="11">#REF!</definedName>
    <definedName name="tto_20" localSheetId="3">#REF!</definedName>
    <definedName name="tto_20">#REF!</definedName>
    <definedName name="tto_28" localSheetId="11">#REF!</definedName>
    <definedName name="tto_28" localSheetId="3">#REF!</definedName>
    <definedName name="tto_28">#REF!</definedName>
    <definedName name="ttop" localSheetId="11">#REF!</definedName>
    <definedName name="ttop" localSheetId="3">#REF!</definedName>
    <definedName name="ttop">#REF!</definedName>
    <definedName name="ttop_20" localSheetId="11">#REF!</definedName>
    <definedName name="ttop_20" localSheetId="3">#REF!</definedName>
    <definedName name="ttop_20">#REF!</definedName>
    <definedName name="ttop_28" localSheetId="11">#REF!</definedName>
    <definedName name="ttop_28" localSheetId="3">#REF!</definedName>
    <definedName name="ttop_28">#REF!</definedName>
    <definedName name="ttoxtp" localSheetId="11">#REF!</definedName>
    <definedName name="ttoxtp" localSheetId="3">#REF!</definedName>
    <definedName name="ttoxtp">#REF!</definedName>
    <definedName name="ttoxtp_20" localSheetId="11">#REF!</definedName>
    <definedName name="ttoxtp_20" localSheetId="3">#REF!</definedName>
    <definedName name="ttoxtp_20">#REF!</definedName>
    <definedName name="ttoxtp_28" localSheetId="11">#REF!</definedName>
    <definedName name="ttoxtp_28" localSheetId="3">#REF!</definedName>
    <definedName name="ttoxtp_28">#REF!</definedName>
    <definedName name="TTPD" localSheetId="11">#REF!</definedName>
    <definedName name="TTPD" localSheetId="3">#REF!</definedName>
    <definedName name="TTPD">#REF!</definedName>
    <definedName name="TTPD_20" localSheetId="11">#REF!</definedName>
    <definedName name="TTPD_20" localSheetId="3">#REF!</definedName>
    <definedName name="TTPD_20">#REF!</definedName>
    <definedName name="TTPD_28" localSheetId="11">#REF!</definedName>
    <definedName name="TTPD_28" localSheetId="3">#REF!</definedName>
    <definedName name="TTPD_28">#REF!</definedName>
    <definedName name="Ttr" localSheetId="11">#REF!</definedName>
    <definedName name="Ttr" localSheetId="3">#REF!</definedName>
    <definedName name="Ttr">#REF!</definedName>
    <definedName name="Ttr_20" localSheetId="11">#REF!</definedName>
    <definedName name="Ttr_20" localSheetId="3">#REF!</definedName>
    <definedName name="Ttr_20">#REF!</definedName>
    <definedName name="Ttr_28" localSheetId="11">#REF!</definedName>
    <definedName name="Ttr_28" localSheetId="3">#REF!</definedName>
    <definedName name="Ttr_28">#REF!</definedName>
    <definedName name="ttronmk">"$#REF!.$E$211"</definedName>
    <definedName name="ttronmk_26" localSheetId="11">#REF!</definedName>
    <definedName name="ttronmk_26" localSheetId="3">#REF!</definedName>
    <definedName name="ttronmk_26">#REF!</definedName>
    <definedName name="ttronmk_28" localSheetId="11">#REF!</definedName>
    <definedName name="ttronmk_28" localSheetId="3">#REF!</definedName>
    <definedName name="ttronmk_28">#REF!</definedName>
    <definedName name="ttronmk_3">"$#REF!.$E$211"</definedName>
    <definedName name="ttt" localSheetId="11">#REF!</definedName>
    <definedName name="ttt" localSheetId="3">#REF!</definedName>
    <definedName name="ttt">#REF!</definedName>
    <definedName name="ttt_1" localSheetId="11">#REF!</definedName>
    <definedName name="ttt_1" localSheetId="3">#REF!</definedName>
    <definedName name="ttt_1">#REF!</definedName>
    <definedName name="ttt_2" localSheetId="11">#REF!</definedName>
    <definedName name="ttt_2" localSheetId="3">#REF!</definedName>
    <definedName name="ttt_2">#REF!</definedName>
    <definedName name="ttt_20" localSheetId="11">#REF!</definedName>
    <definedName name="ttt_20" localSheetId="3">#REF!</definedName>
    <definedName name="ttt_20">#REF!</definedName>
    <definedName name="ttt_25" localSheetId="11">#REF!</definedName>
    <definedName name="ttt_25" localSheetId="3">#REF!</definedName>
    <definedName name="ttt_25">#REF!</definedName>
    <definedName name="Ttt_28" localSheetId="11">#REF!</definedName>
    <definedName name="Ttt_28" localSheetId="3">#REF!</definedName>
    <definedName name="Ttt_28">#REF!</definedName>
    <definedName name="tttb" localSheetId="11">#REF!</definedName>
    <definedName name="tttb" localSheetId="3">#REF!</definedName>
    <definedName name="tttb">#REF!</definedName>
    <definedName name="TTTR" localSheetId="11">#REF!</definedName>
    <definedName name="TTTR" localSheetId="3">#REF!</definedName>
    <definedName name="TTTR">#REF!</definedName>
    <definedName name="TTVAn5">"$#REF!.$A$103"</definedName>
    <definedName name="TTVAn5_26" localSheetId="11">#REF!</definedName>
    <definedName name="TTVAn5_26" localSheetId="3">#REF!</definedName>
    <definedName name="TTVAn5_26">#REF!</definedName>
    <definedName name="TTVAn5_28" localSheetId="11">#REF!</definedName>
    <definedName name="TTVAn5_28" localSheetId="3">#REF!</definedName>
    <definedName name="TTVAn5_28">#REF!</definedName>
    <definedName name="TTVAn5_3">"$#REF!.$A$103"</definedName>
    <definedName name="Tu_dung_ton_that" localSheetId="11">#REF!</definedName>
    <definedName name="Tu_dung_ton_that" localSheetId="3">#REF!</definedName>
    <definedName name="Tu_dung_ton_that">#REF!</definedName>
    <definedName name="Tuong_chan" localSheetId="11">#REF!</definedName>
    <definedName name="Tuong_chan" localSheetId="3">#REF!</definedName>
    <definedName name="Tuong_chan">#REF!</definedName>
    <definedName name="Tuong_chan_20" localSheetId="11">#REF!</definedName>
    <definedName name="Tuong_chan_20" localSheetId="3">#REF!</definedName>
    <definedName name="Tuong_chan_20">#REF!</definedName>
    <definedName name="Tuong_chan_28" localSheetId="11">#REF!</definedName>
    <definedName name="Tuong_chan_28" localSheetId="3">#REF!</definedName>
    <definedName name="Tuong_chan_28">#REF!</definedName>
    <definedName name="Tuong_dau_HD" localSheetId="11">#REF!</definedName>
    <definedName name="Tuong_dau_HD" localSheetId="3">#REF!</definedName>
    <definedName name="Tuong_dau_HD">#REF!</definedName>
    <definedName name="Tuvan" localSheetId="11">#REF!</definedName>
    <definedName name="Tuvan" localSheetId="3">#REF!</definedName>
    <definedName name="Tuvan">#REF!</definedName>
    <definedName name="Tuvan_20" localSheetId="11">#REF!</definedName>
    <definedName name="Tuvan_20" localSheetId="3">#REF!</definedName>
    <definedName name="Tuvan_20">#REF!</definedName>
    <definedName name="Tuvan_28" localSheetId="11">#REF!</definedName>
    <definedName name="Tuvan_28" localSheetId="3">#REF!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#REF!</definedName>
    <definedName name="Tuyenquang_20" localSheetId="11">#REF!</definedName>
    <definedName name="Tuyenquang_20" localSheetId="3">#REF!</definedName>
    <definedName name="Tuyenquang_20">#REF!</definedName>
    <definedName name="Tuyenquang_28" localSheetId="11">#REF!</definedName>
    <definedName name="Tuyenquang_28" localSheetId="3">#REF!</definedName>
    <definedName name="Tuyenquang_28">#REF!</definedName>
    <definedName name="tuyequang" localSheetId="11">#REF!</definedName>
    <definedName name="tuyequang" localSheetId="3">#REF!</definedName>
    <definedName name="tuyequang">#REF!</definedName>
    <definedName name="tuyp" localSheetId="11">#REF!</definedName>
    <definedName name="tuyp" localSheetId="3">#REF!</definedName>
    <definedName name="tuyp">#REF!</definedName>
    <definedName name="tuyp_20" localSheetId="11">#REF!</definedName>
    <definedName name="tuyp_20" localSheetId="3">#REF!</definedName>
    <definedName name="tuyp_20">#REF!</definedName>
    <definedName name="tuyp_28" localSheetId="11">#REF!</definedName>
    <definedName name="tuyp_28" localSheetId="3">#REF!</definedName>
    <definedName name="tuyp_28">#REF!</definedName>
    <definedName name="tv75nc">"$#REF!.$H$113"</definedName>
    <definedName name="tv75nc_26" localSheetId="11">#REF!</definedName>
    <definedName name="tv75nc_26" localSheetId="3">#REF!</definedName>
    <definedName name="tv75nc_26">#REF!</definedName>
    <definedName name="tv75nc_28" localSheetId="11">#REF!</definedName>
    <definedName name="tv75nc_28" localSheetId="3">#REF!</definedName>
    <definedName name="tv75nc_28">#REF!</definedName>
    <definedName name="tv75nc_3">"$#REF!.$H$113"</definedName>
    <definedName name="tv75vl">"$#REF!.$H$110"</definedName>
    <definedName name="tv75vl_26" localSheetId="11">#REF!</definedName>
    <definedName name="tv75vl_26" localSheetId="3">#REF!</definedName>
    <definedName name="tv75vl_26">#REF!</definedName>
    <definedName name="tv75vl_28" localSheetId="11">#REF!</definedName>
    <definedName name="tv75vl_28" localSheetId="3">#REF!</definedName>
    <definedName name="tv75vl_28">#REF!</definedName>
    <definedName name="tv75vl_3">"$#REF!.$H$110"</definedName>
    <definedName name="TVGS" localSheetId="11">#REF!</definedName>
    <definedName name="TVGS" localSheetId="3">#REF!</definedName>
    <definedName name="TVGS">#REF!</definedName>
    <definedName name="Tvk" localSheetId="11">#REF!</definedName>
    <definedName name="Tvk" localSheetId="3">#REF!</definedName>
    <definedName name="Tvk">#REF!</definedName>
    <definedName name="Tvk_20" localSheetId="11">#REF!</definedName>
    <definedName name="Tvk_20" localSheetId="3">#REF!</definedName>
    <definedName name="Tvk_20">#REF!</definedName>
    <definedName name="Tvk_28" localSheetId="11">#REF!</definedName>
    <definedName name="Tvk_28" localSheetId="3">#REF!</definedName>
    <definedName name="Tvk_28">#REF!</definedName>
    <definedName name="TW" localSheetId="11">#REF!</definedName>
    <definedName name="TW" localSheetId="3">#REF!</definedName>
    <definedName name="TW">#REF!</definedName>
    <definedName name="twdd" localSheetId="11">#REF!</definedName>
    <definedName name="twdd" localSheetId="3">#REF!</definedName>
    <definedName name="twdd">#REF!</definedName>
    <definedName name="twdd_28" localSheetId="11">#REF!</definedName>
    <definedName name="twdd_28" localSheetId="3">#REF!</definedName>
    <definedName name="twdd_28">#REF!</definedName>
    <definedName name="TX" localSheetId="11">#REF!</definedName>
    <definedName name="TX" localSheetId="3">#REF!</definedName>
    <definedName name="TX">#REF!</definedName>
    <definedName name="TX_28" localSheetId="11">#REF!</definedName>
    <definedName name="TX_28" localSheetId="3">#REF!</definedName>
    <definedName name="TX_28">#REF!</definedName>
    <definedName name="tx1pignc">NA()</definedName>
    <definedName name="tx1pignc_26" localSheetId="11">#REF!</definedName>
    <definedName name="tx1pignc_26" localSheetId="3">#REF!</definedName>
    <definedName name="tx1pignc_26">#REF!</definedName>
    <definedName name="tx1pignc_28" localSheetId="11">#REF!</definedName>
    <definedName name="tx1pignc_28" localSheetId="3">#REF!</definedName>
    <definedName name="tx1pignc_28">#REF!</definedName>
    <definedName name="tx1pignc_3">NA()</definedName>
    <definedName name="tx1pindnc">NA()</definedName>
    <definedName name="tx1pindnc_26" localSheetId="11">#REF!</definedName>
    <definedName name="tx1pindnc_26" localSheetId="3">#REF!</definedName>
    <definedName name="tx1pindnc_26">#REF!</definedName>
    <definedName name="tx1pindnc_28" localSheetId="11">#REF!</definedName>
    <definedName name="tx1pindnc_28" localSheetId="3">#REF!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#REF!</definedName>
    <definedName name="tx1pingnc_28" localSheetId="11">#REF!</definedName>
    <definedName name="tx1pingnc_28" localSheetId="3">#REF!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#REF!</definedName>
    <definedName name="tx1pintnc_28" localSheetId="11">#REF!</definedName>
    <definedName name="tx1pintnc_28" localSheetId="3">#REF!</definedName>
    <definedName name="tx1pintnc_28">#REF!</definedName>
    <definedName name="tx1pintnc_3">NA()</definedName>
    <definedName name="tx1pitnc">NA()</definedName>
    <definedName name="tx1pitnc_26" localSheetId="11">#REF!</definedName>
    <definedName name="tx1pitnc_26" localSheetId="3">#REF!</definedName>
    <definedName name="tx1pitnc_26">#REF!</definedName>
    <definedName name="tx1pitnc_28" localSheetId="11">#REF!</definedName>
    <definedName name="tx1pitnc_28" localSheetId="3">#REF!</definedName>
    <definedName name="tx1pitnc_28">#REF!</definedName>
    <definedName name="tx1pitnc_3">NA()</definedName>
    <definedName name="tx2mhnnc">NA()</definedName>
    <definedName name="tx2mhnnc_26" localSheetId="11">#REF!</definedName>
    <definedName name="tx2mhnnc_26" localSheetId="3">#REF!</definedName>
    <definedName name="tx2mhnnc_26">#REF!</definedName>
    <definedName name="tx2mhnnc_28" localSheetId="11">#REF!</definedName>
    <definedName name="tx2mhnnc_28" localSheetId="3">#REF!</definedName>
    <definedName name="tx2mhnnc_28">#REF!</definedName>
    <definedName name="tx2mhnnc_3">NA()</definedName>
    <definedName name="tx2mitnc">NA()</definedName>
    <definedName name="tx2mitnc_26" localSheetId="11">#REF!</definedName>
    <definedName name="tx2mitnc_26" localSheetId="3">#REF!</definedName>
    <definedName name="tx2mitnc_26">#REF!</definedName>
    <definedName name="tx2mitnc_28" localSheetId="11">#REF!</definedName>
    <definedName name="tx2mitnc_28" localSheetId="3">#REF!</definedName>
    <definedName name="tx2mitnc_28">#REF!</definedName>
    <definedName name="tx2mitnc_3">NA()</definedName>
    <definedName name="txhnnc">NA()</definedName>
    <definedName name="txhnnc_26" localSheetId="11">#REF!</definedName>
    <definedName name="txhnnc_26" localSheetId="3">#REF!</definedName>
    <definedName name="txhnnc_26">#REF!</definedName>
    <definedName name="txhnnc_28" localSheetId="11">#REF!</definedName>
    <definedName name="txhnnc_28" localSheetId="3">#REF!</definedName>
    <definedName name="txhnnc_28">#REF!</definedName>
    <definedName name="txhnnc_3">NA()</definedName>
    <definedName name="txig1nc">NA()</definedName>
    <definedName name="txig1nc_26" localSheetId="11">#REF!</definedName>
    <definedName name="txig1nc_26" localSheetId="3">#REF!</definedName>
    <definedName name="txig1nc_26">#REF!</definedName>
    <definedName name="txig1nc_28" localSheetId="11">#REF!</definedName>
    <definedName name="txig1nc_28" localSheetId="3">#REF!</definedName>
    <definedName name="txig1nc_28">#REF!</definedName>
    <definedName name="txig1nc_3">NA()</definedName>
    <definedName name="txin190nc">NA()</definedName>
    <definedName name="txin190nc_26" localSheetId="11">#REF!</definedName>
    <definedName name="txin190nc_26" localSheetId="3">#REF!</definedName>
    <definedName name="txin190nc_26">#REF!</definedName>
    <definedName name="txin190nc_28" localSheetId="11">#REF!</definedName>
    <definedName name="txin190nc_28" localSheetId="3">#REF!</definedName>
    <definedName name="txin190nc_28">#REF!</definedName>
    <definedName name="txin190nc_3">NA()</definedName>
    <definedName name="txinnc">NA()</definedName>
    <definedName name="txinnc_26" localSheetId="11">#REF!</definedName>
    <definedName name="txinnc_26" localSheetId="3">#REF!</definedName>
    <definedName name="txinnc_26">#REF!</definedName>
    <definedName name="txinnc_28" localSheetId="11">#REF!</definedName>
    <definedName name="txinnc_28" localSheetId="3">#REF!</definedName>
    <definedName name="txinnc_28">#REF!</definedName>
    <definedName name="txinnc_3">NA()</definedName>
    <definedName name="txit1nc">NA()</definedName>
    <definedName name="txit1nc_26" localSheetId="11">#REF!</definedName>
    <definedName name="txit1nc_26" localSheetId="3">#REF!</definedName>
    <definedName name="txit1nc_26">#REF!</definedName>
    <definedName name="txit1nc_28" localSheetId="11">#REF!</definedName>
    <definedName name="txit1nc_28" localSheetId="3">#REF!</definedName>
    <definedName name="txit1nc_28">#REF!</definedName>
    <definedName name="txit1nc_3">NA()</definedName>
    <definedName name="Txk" localSheetId="11">#REF!</definedName>
    <definedName name="Txk" localSheetId="3">#REF!</definedName>
    <definedName name="Txk">#REF!</definedName>
    <definedName name="Txk_20" localSheetId="11">#REF!</definedName>
    <definedName name="Txk_20" localSheetId="3">#REF!</definedName>
    <definedName name="Txk_20">#REF!</definedName>
    <definedName name="Txk_28" localSheetId="11">#REF!</definedName>
    <definedName name="Txk_28" localSheetId="3">#REF!</definedName>
    <definedName name="Txk_28">#REF!</definedName>
    <definedName name="TY" localSheetId="11">#REF!</definedName>
    <definedName name="TY" localSheetId="3">#REF!</definedName>
    <definedName name="TY">#REF!</definedName>
    <definedName name="TY_28" localSheetId="11">#REF!</definedName>
    <definedName name="TY_28" localSheetId="3">#REF!</definedName>
    <definedName name="TY_28">#REF!</definedName>
    <definedName name="Ty_gia" localSheetId="11">#REF!</definedName>
    <definedName name="Ty_gia" localSheetId="3">#REF!</definedName>
    <definedName name="Ty_gia">#REF!</definedName>
    <definedName name="ty_le" localSheetId="11">#REF!</definedName>
    <definedName name="ty_le" localSheetId="3">#REF!</definedName>
    <definedName name="ty_le">#REF!</definedName>
    <definedName name="Ty_Le_1" localSheetId="11">#REF!</definedName>
    <definedName name="Ty_Le_1" localSheetId="3">#REF!</definedName>
    <definedName name="Ty_Le_1">#REF!</definedName>
    <definedName name="Ty_Le_1_20" localSheetId="11">#REF!</definedName>
    <definedName name="Ty_Le_1_20" localSheetId="3">#REF!</definedName>
    <definedName name="Ty_Le_1_20">#REF!</definedName>
    <definedName name="Ty_Le_1_28" localSheetId="11">#REF!</definedName>
    <definedName name="Ty_Le_1_28" localSheetId="3">#REF!</definedName>
    <definedName name="Ty_Le_1_28">#REF!</definedName>
    <definedName name="ty_le_2" localSheetId="11">#REF!</definedName>
    <definedName name="ty_le_2" localSheetId="3">#REF!</definedName>
    <definedName name="ty_le_2">#REF!</definedName>
    <definedName name="ty_le_20" localSheetId="11">#REF!</definedName>
    <definedName name="ty_le_20" localSheetId="3">#REF!</definedName>
    <definedName name="ty_le_20">#REF!</definedName>
    <definedName name="ty_le_3" localSheetId="11">#REF!</definedName>
    <definedName name="ty_le_3" localSheetId="3">#REF!</definedName>
    <definedName name="ty_le_3">#REF!</definedName>
    <definedName name="ty_le_BTN" localSheetId="11">#REF!</definedName>
    <definedName name="ty_le_BTN" localSheetId="3">#REF!</definedName>
    <definedName name="ty_le_BTN">#REF!</definedName>
    <definedName name="ty_le_BTN_20" localSheetId="11">#REF!</definedName>
    <definedName name="ty_le_BTN_20" localSheetId="3">#REF!</definedName>
    <definedName name="ty_le_BTN_20">#REF!</definedName>
    <definedName name="ty_le_BTN_28" localSheetId="11">#REF!</definedName>
    <definedName name="ty_le_BTN_28" localSheetId="3">#REF!</definedName>
    <definedName name="ty_le_BTN_28">#REF!</definedName>
    <definedName name="Ty_le1" localSheetId="11">#REF!</definedName>
    <definedName name="Ty_le1" localSheetId="3">#REF!</definedName>
    <definedName name="Ty_le1">#REF!</definedName>
    <definedName name="Ty_le1_20" localSheetId="11">#REF!</definedName>
    <definedName name="Ty_le1_20" localSheetId="3">#REF!</definedName>
    <definedName name="Ty_le1_20">#REF!</definedName>
    <definedName name="tz593_20" localSheetId="11">#REF!</definedName>
    <definedName name="tz593_20" localSheetId="3">#REF!</definedName>
    <definedName name="tz593_20">#REF!</definedName>
    <definedName name="tz593_28" localSheetId="11">#REF!</definedName>
    <definedName name="tz593_28" localSheetId="3">#REF!</definedName>
    <definedName name="tz593_28">#REF!</definedName>
    <definedName name="u" localSheetId="11">#REF!</definedName>
    <definedName name="u" localSheetId="3">#REF!</definedName>
    <definedName name="u">#REF!</definedName>
    <definedName name="u_20" localSheetId="11">#REF!</definedName>
    <definedName name="u_20" localSheetId="3">#REF!</definedName>
    <definedName name="u_20">#REF!</definedName>
    <definedName name="u_28" localSheetId="11">#REF!</definedName>
    <definedName name="u_28" localSheetId="3">#REF!</definedName>
    <definedName name="u_28">#REF!</definedName>
    <definedName name="Udm" localSheetId="11">#REF!</definedName>
    <definedName name="Udm" localSheetId="3">#REF!</definedName>
    <definedName name="Udm">#REF!</definedName>
    <definedName name="Udm_28" localSheetId="11">#REF!</definedName>
    <definedName name="Udm_28" localSheetId="3">#REF!</definedName>
    <definedName name="Udm_28">#REF!</definedName>
    <definedName name="ui108_20" localSheetId="11">#REF!</definedName>
    <definedName name="ui108_20" localSheetId="3">#REF!</definedName>
    <definedName name="ui108_20">#REF!</definedName>
    <definedName name="ui108_28" localSheetId="11">#REF!</definedName>
    <definedName name="ui108_28" localSheetId="3">#REF!</definedName>
    <definedName name="ui108_28">#REF!</definedName>
    <definedName name="ui110cv" localSheetId="11">#REF!</definedName>
    <definedName name="ui110cv" localSheetId="3">#REF!</definedName>
    <definedName name="ui110cv">#REF!</definedName>
    <definedName name="ui110cv_20" localSheetId="11">#REF!</definedName>
    <definedName name="ui110cv_20" localSheetId="3">#REF!</definedName>
    <definedName name="ui110cv_20">#REF!</definedName>
    <definedName name="ui180_20" localSheetId="11">#REF!</definedName>
    <definedName name="ui180_20" localSheetId="3">#REF!</definedName>
    <definedName name="ui180_20">#REF!</definedName>
    <definedName name="ui180_28" localSheetId="11">#REF!</definedName>
    <definedName name="ui180_28" localSheetId="3">#REF!</definedName>
    <definedName name="ui180_28">#REF!</definedName>
    <definedName name="UK_UPcon" localSheetId="11">#REF!</definedName>
    <definedName name="UK_UPcon" localSheetId="3">#REF!</definedName>
    <definedName name="UK_UPcon">#REF!</definedName>
    <definedName name="UK_UPcon_20" localSheetId="11">#REF!</definedName>
    <definedName name="UK_UPcon_20" localSheetId="3">#REF!</definedName>
    <definedName name="UK_UPcon_20">#REF!</definedName>
    <definedName name="UK_UPcon_28" localSheetId="11">#REF!</definedName>
    <definedName name="UK_UPcon_28" localSheetId="3">#REF!</definedName>
    <definedName name="UK_UPcon_28">#REF!</definedName>
    <definedName name="UN_UPcon" localSheetId="11">#REF!</definedName>
    <definedName name="UN_UPcon" localSheetId="3">#REF!</definedName>
    <definedName name="UN_UPcon">#REF!</definedName>
    <definedName name="UN_UPcon_20" localSheetId="11">#REF!</definedName>
    <definedName name="UN_UPcon_20" localSheetId="3">#REF!</definedName>
    <definedName name="UN_UPcon_20">#REF!</definedName>
    <definedName name="UN_UPcon_28" localSheetId="11">#REF!</definedName>
    <definedName name="UN_UPcon_28" localSheetId="3">#REF!</definedName>
    <definedName name="UN_UPcon_28">#REF!</definedName>
    <definedName name="UNL" localSheetId="11">#REF!</definedName>
    <definedName name="UNL" localSheetId="3">#REF!</definedName>
    <definedName name="UNL">#REF!</definedName>
    <definedName name="UNL_20" localSheetId="11">#REF!</definedName>
    <definedName name="UNL_20" localSheetId="3">#REF!</definedName>
    <definedName name="UNL_20">#REF!</definedName>
    <definedName name="UNL_28" localSheetId="11">#REF!</definedName>
    <definedName name="UNL_28" localSheetId="3">#REF!</definedName>
    <definedName name="UNL_28">#REF!</definedName>
    <definedName name="uonct" localSheetId="11">#REF!</definedName>
    <definedName name="uonct" localSheetId="3">#REF!</definedName>
    <definedName name="uonct">#REF!</definedName>
    <definedName name="uonct_20" localSheetId="11">#REF!</definedName>
    <definedName name="uonct_20" localSheetId="3">#REF!</definedName>
    <definedName name="uonct_20">#REF!</definedName>
    <definedName name="uonong" localSheetId="11">#REF!</definedName>
    <definedName name="uonong" localSheetId="3">#REF!</definedName>
    <definedName name="uonong">#REF!</definedName>
    <definedName name="uonong_20" localSheetId="11">#REF!</definedName>
    <definedName name="uonong_20" localSheetId="3">#REF!</definedName>
    <definedName name="uonong_20">#REF!</definedName>
    <definedName name="uonong_28" localSheetId="11">#REF!</definedName>
    <definedName name="uonong_28" localSheetId="3">#REF!</definedName>
    <definedName name="uonong_28">#REF!</definedName>
    <definedName name="UP" localSheetId="11">(#REF!,#REF!,#REF!,#REF!,#REF!,#REF!,#REF!,#REF!,#REF!,#REF!,#REF!)</definedName>
    <definedName name="UP" localSheetId="3">(#REF!,#REF!,#REF!,#REF!,#REF!,#REF!,#REF!,#REF!,#REF!,#REF!,#REF!)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(#REF!,#REF!,#REF!,#REF!,#REF!,#REF!,#REF!,#REF!,#REF!,#REF!,#REF!)</definedName>
    <definedName name="upnoc" localSheetId="11">#REF!</definedName>
    <definedName name="upnoc" localSheetId="3">#REF!</definedName>
    <definedName name="upnoc">#REF!</definedName>
    <definedName name="upnoc_20" localSheetId="11">#REF!</definedName>
    <definedName name="upnoc_20" localSheetId="3">#REF!</definedName>
    <definedName name="upnoc_20">#REF!</definedName>
    <definedName name="upnoc_28" localSheetId="11">#REF!</definedName>
    <definedName name="upnoc_28" localSheetId="3">#REF!</definedName>
    <definedName name="upnoc_28">#REF!</definedName>
    <definedName name="upperlowlandlimit" localSheetId="11">#REF!</definedName>
    <definedName name="upperlowlandlimit" localSheetId="3">#REF!</definedName>
    <definedName name="upperlowlandlimit">#REF!</definedName>
    <definedName name="upperlowlandlimit_20" localSheetId="11">#REF!</definedName>
    <definedName name="upperlowlandlimit_20" localSheetId="3">#REF!</definedName>
    <definedName name="upperlowlandlimit_20">#REF!</definedName>
    <definedName name="upperlowlandlimit_28" localSheetId="11">#REF!</definedName>
    <definedName name="upperlowlandlimit_28" localSheetId="3">#REF!</definedName>
    <definedName name="upperlowlandlimit_28">#REF!</definedName>
    <definedName name="USCT" localSheetId="11">#REF!</definedName>
    <definedName name="USCT" localSheetId="3">#REF!</definedName>
    <definedName name="USCT">#REF!</definedName>
    <definedName name="USCT_20" localSheetId="11">#REF!</definedName>
    <definedName name="USCT_20" localSheetId="3">#REF!</definedName>
    <definedName name="USCT_20">#REF!</definedName>
    <definedName name="USCT_28" localSheetId="11">#REF!</definedName>
    <definedName name="USCT_28" localSheetId="3">#REF!</definedName>
    <definedName name="USCT_28">#REF!</definedName>
    <definedName name="USCTKU" localSheetId="11">#REF!</definedName>
    <definedName name="USCTKU" localSheetId="3">#REF!</definedName>
    <definedName name="USCTKU">#REF!</definedName>
    <definedName name="USCTKU_20" localSheetId="11">#REF!</definedName>
    <definedName name="USCTKU_20" localSheetId="3">#REF!</definedName>
    <definedName name="USCTKU_20">#REF!</definedName>
    <definedName name="USD">NA()</definedName>
    <definedName name="USD_26" localSheetId="11">#REF!</definedName>
    <definedName name="USD_26" localSheetId="3">#REF!</definedName>
    <definedName name="USD_26">#REF!</definedName>
    <definedName name="usd_28" localSheetId="11">#REF!</definedName>
    <definedName name="usd_28" localSheetId="3">#REF!</definedName>
    <definedName name="usd_28">#REF!</definedName>
    <definedName name="USKC" localSheetId="11">#REF!</definedName>
    <definedName name="USKC" localSheetId="3">#REF!</definedName>
    <definedName name="USKC">#REF!</definedName>
    <definedName name="USKC_20" localSheetId="11">#REF!</definedName>
    <definedName name="USKC_20" localSheetId="3">#REF!</definedName>
    <definedName name="USKC_20">#REF!</definedName>
    <definedName name="USNC" localSheetId="11">#REF!</definedName>
    <definedName name="USNC" localSheetId="3">#REF!</definedName>
    <definedName name="USNC">#REF!</definedName>
    <definedName name="USNC_20" localSheetId="11">#REF!</definedName>
    <definedName name="USNC_20" localSheetId="3">#REF!</definedName>
    <definedName name="USNC_20">#REF!</definedName>
    <definedName name="uu" localSheetId="11">#REF!</definedName>
    <definedName name="uu" localSheetId="3">#REF!</definedName>
    <definedName name="uu">#REF!</definedName>
    <definedName name="uu_20" localSheetId="11">#REF!</definedName>
    <definedName name="uu_20" localSheetId="3">#REF!</definedName>
    <definedName name="uu_20">#REF!</definedName>
    <definedName name="uuu" localSheetId="11">#REF!</definedName>
    <definedName name="uuu" localSheetId="3">#REF!</definedName>
    <definedName name="uuu">#REF!</definedName>
    <definedName name="uuu_1" localSheetId="11">#REF!</definedName>
    <definedName name="uuu_1" localSheetId="3">#REF!</definedName>
    <definedName name="uuu_1">#REF!</definedName>
    <definedName name="uuu_2" localSheetId="11">#REF!</definedName>
    <definedName name="uuu_2" localSheetId="3">#REF!</definedName>
    <definedName name="uuu_2">#REF!</definedName>
    <definedName name="uuu_20" localSheetId="11">#REF!</definedName>
    <definedName name="uuu_20" localSheetId="3">#REF!</definedName>
    <definedName name="uuu_20">#REF!</definedName>
    <definedName name="uuu_25" localSheetId="11">#REF!</definedName>
    <definedName name="uuu_25" localSheetId="3">#REF!</definedName>
    <definedName name="uuu_25">#REF!</definedName>
    <definedName name="uw" localSheetId="11">#REF!</definedName>
    <definedName name="uw" localSheetId="3">#REF!</definedName>
    <definedName name="uw">#REF!</definedName>
    <definedName name="uy" localSheetId="11">#REF!</definedName>
    <definedName name="uy" localSheetId="3">#REF!</definedName>
    <definedName name="uy">#REF!</definedName>
    <definedName name="uy_28" localSheetId="11">#REF!</definedName>
    <definedName name="uy_28" localSheetId="3">#REF!</definedName>
    <definedName name="uy_28">#REF!</definedName>
    <definedName name="v" localSheetId="11">#REF!</definedName>
    <definedName name="v" localSheetId="3">#REF!</definedName>
    <definedName name="v">#REF!</definedName>
    <definedName name="V.1" localSheetId="11">#REF!</definedName>
    <definedName name="V.1" localSheetId="3">#REF!</definedName>
    <definedName name="V.1">#REF!</definedName>
    <definedName name="V.1_20" localSheetId="11">#REF!</definedName>
    <definedName name="V.1_20" localSheetId="3">#REF!</definedName>
    <definedName name="V.1_20">#REF!</definedName>
    <definedName name="V.10" localSheetId="11">#REF!</definedName>
    <definedName name="V.10" localSheetId="3">#REF!</definedName>
    <definedName name="V.10">#REF!</definedName>
    <definedName name="V.10_20" localSheetId="11">#REF!</definedName>
    <definedName name="V.10_20" localSheetId="3">#REF!</definedName>
    <definedName name="V.10_20">#REF!</definedName>
    <definedName name="V.11" localSheetId="11">#REF!</definedName>
    <definedName name="V.11" localSheetId="3">#REF!</definedName>
    <definedName name="V.11">#REF!</definedName>
    <definedName name="V.11_20" localSheetId="11">#REF!</definedName>
    <definedName name="V.11_20" localSheetId="3">#REF!</definedName>
    <definedName name="V.11_20">#REF!</definedName>
    <definedName name="V.12" localSheetId="11">#REF!</definedName>
    <definedName name="V.12" localSheetId="3">#REF!</definedName>
    <definedName name="V.12">#REF!</definedName>
    <definedName name="V.12_20" localSheetId="11">#REF!</definedName>
    <definedName name="V.12_20" localSheetId="3">#REF!</definedName>
    <definedName name="V.12_20">#REF!</definedName>
    <definedName name="V.13" localSheetId="11">#REF!</definedName>
    <definedName name="V.13" localSheetId="3">#REF!</definedName>
    <definedName name="V.13">#REF!</definedName>
    <definedName name="V.13_20" localSheetId="11">#REF!</definedName>
    <definedName name="V.13_20" localSheetId="3">#REF!</definedName>
    <definedName name="V.13_20">#REF!</definedName>
    <definedName name="V.14" localSheetId="11">#REF!</definedName>
    <definedName name="V.14" localSheetId="3">#REF!</definedName>
    <definedName name="V.14">#REF!</definedName>
    <definedName name="V.14_20" localSheetId="11">#REF!</definedName>
    <definedName name="V.14_20" localSheetId="3">#REF!</definedName>
    <definedName name="V.14_20">#REF!</definedName>
    <definedName name="V.15" localSheetId="11">#REF!</definedName>
    <definedName name="V.15" localSheetId="3">#REF!</definedName>
    <definedName name="V.15">#REF!</definedName>
    <definedName name="V.15_20" localSheetId="11">#REF!</definedName>
    <definedName name="V.15_20" localSheetId="3">#REF!</definedName>
    <definedName name="V.15_20">#REF!</definedName>
    <definedName name="V.16" localSheetId="11">#REF!</definedName>
    <definedName name="V.16" localSheetId="3">#REF!</definedName>
    <definedName name="V.16">#REF!</definedName>
    <definedName name="V.16_20" localSheetId="11">#REF!</definedName>
    <definedName name="V.16_20" localSheetId="3">#REF!</definedName>
    <definedName name="V.16_20">#REF!</definedName>
    <definedName name="V.17" localSheetId="11">#REF!</definedName>
    <definedName name="V.17" localSheetId="3">#REF!</definedName>
    <definedName name="V.17">#REF!</definedName>
    <definedName name="V.17_20" localSheetId="11">#REF!</definedName>
    <definedName name="V.17_20" localSheetId="3">#REF!</definedName>
    <definedName name="V.17_20">#REF!</definedName>
    <definedName name="V.18" localSheetId="11">#REF!</definedName>
    <definedName name="V.18" localSheetId="3">#REF!</definedName>
    <definedName name="V.18">#REF!</definedName>
    <definedName name="V.18_20" localSheetId="11">#REF!</definedName>
    <definedName name="V.18_20" localSheetId="3">#REF!</definedName>
    <definedName name="V.18_20">#REF!</definedName>
    <definedName name="V.2" localSheetId="11">#REF!</definedName>
    <definedName name="V.2" localSheetId="3">#REF!</definedName>
    <definedName name="V.2">#REF!</definedName>
    <definedName name="V.2_20" localSheetId="11">#REF!</definedName>
    <definedName name="V.2_20" localSheetId="3">#REF!</definedName>
    <definedName name="V.2_20">#REF!</definedName>
    <definedName name="V.3" localSheetId="11">#REF!</definedName>
    <definedName name="V.3" localSheetId="3">#REF!</definedName>
    <definedName name="V.3">#REF!</definedName>
    <definedName name="V.3_20" localSheetId="11">#REF!</definedName>
    <definedName name="V.3_20" localSheetId="3">#REF!</definedName>
    <definedName name="V.3_20">#REF!</definedName>
    <definedName name="V.4" localSheetId="11">#REF!</definedName>
    <definedName name="V.4" localSheetId="3">#REF!</definedName>
    <definedName name="V.4">#REF!</definedName>
    <definedName name="V.4_20" localSheetId="11">#REF!</definedName>
    <definedName name="V.4_20" localSheetId="3">#REF!</definedName>
    <definedName name="V.4_20">#REF!</definedName>
    <definedName name="V.5" localSheetId="11">#REF!</definedName>
    <definedName name="V.5" localSheetId="3">#REF!</definedName>
    <definedName name="V.5">#REF!</definedName>
    <definedName name="V.5_20" localSheetId="11">#REF!</definedName>
    <definedName name="V.5_20" localSheetId="3">#REF!</definedName>
    <definedName name="V.5_20">#REF!</definedName>
    <definedName name="V.6" localSheetId="11">#REF!</definedName>
    <definedName name="V.6" localSheetId="3">#REF!</definedName>
    <definedName name="V.6">#REF!</definedName>
    <definedName name="V.6_20" localSheetId="11">#REF!</definedName>
    <definedName name="V.6_20" localSheetId="3">#REF!</definedName>
    <definedName name="V.6_20">#REF!</definedName>
    <definedName name="V.7" localSheetId="11">#REF!</definedName>
    <definedName name="V.7" localSheetId="3">#REF!</definedName>
    <definedName name="V.7">#REF!</definedName>
    <definedName name="V.7_20" localSheetId="11">#REF!</definedName>
    <definedName name="V.7_20" localSheetId="3">#REF!</definedName>
    <definedName name="V.7_20">#REF!</definedName>
    <definedName name="V.8" localSheetId="11">#REF!</definedName>
    <definedName name="V.8" localSheetId="3">#REF!</definedName>
    <definedName name="V.8">#REF!</definedName>
    <definedName name="V.8_20" localSheetId="11">#REF!</definedName>
    <definedName name="V.8_20" localSheetId="3">#REF!</definedName>
    <definedName name="V.8_20">#REF!</definedName>
    <definedName name="V.9" localSheetId="11">#REF!</definedName>
    <definedName name="V.9" localSheetId="3">#REF!</definedName>
    <definedName name="V.9">#REF!</definedName>
    <definedName name="V.9_20" localSheetId="11">#REF!</definedName>
    <definedName name="V.9_20" localSheetId="3">#REF!</definedName>
    <definedName name="V.9_20">#REF!</definedName>
    <definedName name="v_1" localSheetId="11">#REF!</definedName>
    <definedName name="v_1" localSheetId="3">#REF!</definedName>
    <definedName name="v_1">#REF!</definedName>
    <definedName name="v_2" localSheetId="11">#REF!</definedName>
    <definedName name="v_2" localSheetId="3">#REF!</definedName>
    <definedName name="v_2">#REF!</definedName>
    <definedName name="v_20" localSheetId="11">#REF!</definedName>
    <definedName name="v_20" localSheetId="3">#REF!</definedName>
    <definedName name="v_20">#REF!</definedName>
    <definedName name="v_25" localSheetId="11">#REF!</definedName>
    <definedName name="v_25" localSheetId="3">#REF!</definedName>
    <definedName name="v_25">#REF!</definedName>
    <definedName name="v_26" localSheetId="11">#REF!</definedName>
    <definedName name="v_26" localSheetId="3">#REF!</definedName>
    <definedName name="v_26">#REF!</definedName>
    <definedName name="v_28" localSheetId="11">#REF!</definedName>
    <definedName name="v_28" localSheetId="3">#REF!</definedName>
    <definedName name="v_28">#REF!</definedName>
    <definedName name="v_3" localSheetId="11">#REF!</definedName>
    <definedName name="v_3" localSheetId="3">#REF!</definedName>
    <definedName name="v_3">#REF!</definedName>
    <definedName name="v_3_1" localSheetId="11">#REF!</definedName>
    <definedName name="v_3_1" localSheetId="3">#REF!</definedName>
    <definedName name="v_3_1">#REF!</definedName>
    <definedName name="v_3_2" localSheetId="11">#REF!</definedName>
    <definedName name="v_3_2" localSheetId="3">#REF!</definedName>
    <definedName name="v_3_2">#REF!</definedName>
    <definedName name="v_3_20" localSheetId="11">#REF!</definedName>
    <definedName name="v_3_20" localSheetId="3">#REF!</definedName>
    <definedName name="v_3_20">#REF!</definedName>
    <definedName name="v_3_25" localSheetId="11">#REF!</definedName>
    <definedName name="v_3_25" localSheetId="3">#REF!</definedName>
    <definedName name="v_3_25">#REF!</definedName>
    <definedName name="V_3_28" localSheetId="11">#REF!</definedName>
    <definedName name="V_3_28" localSheetId="3">#REF!</definedName>
    <definedName name="V_3_28">#REF!</definedName>
    <definedName name="V_4" localSheetId="11">#REF!</definedName>
    <definedName name="V_4" localSheetId="3">#REF!</definedName>
    <definedName name="V_4">#REF!</definedName>
    <definedName name="V_a_b__t_ng_M200____1x2">NA()</definedName>
    <definedName name="V_i_ni_l_ng" localSheetId="11">#REF!</definedName>
    <definedName name="V_i_ni_l_ng" localSheetId="3">#REF!</definedName>
    <definedName name="V_i_ni_l_ng">#REF!</definedName>
    <definedName name="V_t_tõ" localSheetId="11">#REF!</definedName>
    <definedName name="V_t_tõ" localSheetId="3">#REF!</definedName>
    <definedName name="V_t_tõ">#REF!</definedName>
    <definedName name="V_t_tõ_20" localSheetId="11">#REF!</definedName>
    <definedName name="V_t_tõ_20" localSheetId="3">#REF!</definedName>
    <definedName name="V_t_tõ_20">#REF!</definedName>
    <definedName name="V_t_tõ_28" localSheetId="11">#REF!</definedName>
    <definedName name="V_t_tõ_28" localSheetId="3">#REF!</definedName>
    <definedName name="V_t_tõ_28">#REF!</definedName>
    <definedName name="V0" localSheetId="11">#REF!</definedName>
    <definedName name="V0" localSheetId="3">#REF!</definedName>
    <definedName name="V0">#REF!</definedName>
    <definedName name="V0_28" localSheetId="11">#REF!</definedName>
    <definedName name="V0_28" localSheetId="3">#REF!</definedName>
    <definedName name="V0_28">#REF!</definedName>
    <definedName name="v100v" localSheetId="11">#REF!</definedName>
    <definedName name="v100v" localSheetId="3">#REF!</definedName>
    <definedName name="v100v">#REF!</definedName>
    <definedName name="v75d" localSheetId="11">#REF!</definedName>
    <definedName name="v75d" localSheetId="3">#REF!</definedName>
    <definedName name="v75d">#REF!</definedName>
    <definedName name="VA" localSheetId="11">#REF!</definedName>
    <definedName name="VA" localSheetId="3">#REF!</definedName>
    <definedName name="VA">#REF!</definedName>
    <definedName name="VA_28" localSheetId="11">#REF!</definedName>
    <definedName name="VA_28" localSheetId="3">#REF!</definedName>
    <definedName name="VA_28">#REF!</definedName>
    <definedName name="VAÄT_LIEÄU">"ATRAM"</definedName>
    <definedName name="vai" localSheetId="11">#REF!</definedName>
    <definedName name="vai" localSheetId="3">#REF!</definedName>
    <definedName name="vai">#REF!</definedName>
    <definedName name="vai_28" localSheetId="11">#REF!</definedName>
    <definedName name="vai_28" localSheetId="3">#REF!</definedName>
    <definedName name="vai_28">#REF!</definedName>
    <definedName name="vaid" localSheetId="11">#REF!</definedName>
    <definedName name="vaid" localSheetId="3">#REF!</definedName>
    <definedName name="vaid">#REF!</definedName>
    <definedName name="vaid_28" localSheetId="11">#REF!</definedName>
    <definedName name="vaid_28" localSheetId="3">#REF!</definedName>
    <definedName name="vaid_28">#REF!</definedName>
    <definedName name="Value0" localSheetId="11">#REF!</definedName>
    <definedName name="Value0" localSheetId="3">#REF!</definedName>
    <definedName name="Value0">#REF!</definedName>
    <definedName name="Value0_20" localSheetId="11">#REF!</definedName>
    <definedName name="Value0_20" localSheetId="3">#REF!</definedName>
    <definedName name="Value0_20">#REF!</definedName>
    <definedName name="Value0_28" localSheetId="11">#REF!</definedName>
    <definedName name="Value0_28" localSheetId="3">#REF!</definedName>
    <definedName name="Value0_28">#REF!</definedName>
    <definedName name="Value1" localSheetId="11">#REF!</definedName>
    <definedName name="Value1" localSheetId="3">#REF!</definedName>
    <definedName name="Value1">#REF!</definedName>
    <definedName name="Value1_20" localSheetId="11">#REF!</definedName>
    <definedName name="Value1_20" localSheetId="3">#REF!</definedName>
    <definedName name="Value1_20">#REF!</definedName>
    <definedName name="Value1_28" localSheetId="11">#REF!</definedName>
    <definedName name="Value1_28" localSheetId="3">#REF!</definedName>
    <definedName name="Value1_28">#REF!</definedName>
    <definedName name="Value10" localSheetId="11">#REF!</definedName>
    <definedName name="Value10" localSheetId="3">#REF!</definedName>
    <definedName name="Value10">#REF!</definedName>
    <definedName name="Value10_20" localSheetId="11">#REF!</definedName>
    <definedName name="Value10_20" localSheetId="3">#REF!</definedName>
    <definedName name="Value10_20">#REF!</definedName>
    <definedName name="Value10_28" localSheetId="11">#REF!</definedName>
    <definedName name="Value10_28" localSheetId="3">#REF!</definedName>
    <definedName name="Value10_28">#REF!</definedName>
    <definedName name="Value11" localSheetId="11">#REF!</definedName>
    <definedName name="Value11" localSheetId="3">#REF!</definedName>
    <definedName name="Value11">#REF!</definedName>
    <definedName name="Value11_20" localSheetId="11">#REF!</definedName>
    <definedName name="Value11_20" localSheetId="3">#REF!</definedName>
    <definedName name="Value11_20">#REF!</definedName>
    <definedName name="Value11_28" localSheetId="11">#REF!</definedName>
    <definedName name="Value11_28" localSheetId="3">#REF!</definedName>
    <definedName name="Value11_28">#REF!</definedName>
    <definedName name="Value12" localSheetId="11">#REF!</definedName>
    <definedName name="Value12" localSheetId="3">#REF!</definedName>
    <definedName name="Value12">#REF!</definedName>
    <definedName name="Value12_20" localSheetId="11">#REF!</definedName>
    <definedName name="Value12_20" localSheetId="3">#REF!</definedName>
    <definedName name="Value12_20">#REF!</definedName>
    <definedName name="Value12_28" localSheetId="11">#REF!</definedName>
    <definedName name="Value12_28" localSheetId="3">#REF!</definedName>
    <definedName name="Value12_28">#REF!</definedName>
    <definedName name="Value13" localSheetId="11">#REF!</definedName>
    <definedName name="Value13" localSheetId="3">#REF!</definedName>
    <definedName name="Value13">#REF!</definedName>
    <definedName name="Value13_20" localSheetId="11">#REF!</definedName>
    <definedName name="Value13_20" localSheetId="3">#REF!</definedName>
    <definedName name="Value13_20">#REF!</definedName>
    <definedName name="Value13_28" localSheetId="11">#REF!</definedName>
    <definedName name="Value13_28" localSheetId="3">#REF!</definedName>
    <definedName name="Value13_28">#REF!</definedName>
    <definedName name="Value14" localSheetId="11">#REF!</definedName>
    <definedName name="Value14" localSheetId="3">#REF!</definedName>
    <definedName name="Value14">#REF!</definedName>
    <definedName name="Value14_20" localSheetId="11">#REF!</definedName>
    <definedName name="Value14_20" localSheetId="3">#REF!</definedName>
    <definedName name="Value14_20">#REF!</definedName>
    <definedName name="Value14_28" localSheetId="11">#REF!</definedName>
    <definedName name="Value14_28" localSheetId="3">#REF!</definedName>
    <definedName name="Value14_28">#REF!</definedName>
    <definedName name="Value15" localSheetId="11">#REF!</definedName>
    <definedName name="Value15" localSheetId="3">#REF!</definedName>
    <definedName name="Value15">#REF!</definedName>
    <definedName name="Value15_20" localSheetId="11">#REF!</definedName>
    <definedName name="Value15_20" localSheetId="3">#REF!</definedName>
    <definedName name="Value15_20">#REF!</definedName>
    <definedName name="Value15_28" localSheetId="11">#REF!</definedName>
    <definedName name="Value15_28" localSheetId="3">#REF!</definedName>
    <definedName name="Value15_28">#REF!</definedName>
    <definedName name="Value16" localSheetId="11">#REF!</definedName>
    <definedName name="Value16" localSheetId="3">#REF!</definedName>
    <definedName name="Value16">#REF!</definedName>
    <definedName name="Value16_20" localSheetId="11">#REF!</definedName>
    <definedName name="Value16_20" localSheetId="3">#REF!</definedName>
    <definedName name="Value16_20">#REF!</definedName>
    <definedName name="Value16_28" localSheetId="11">#REF!</definedName>
    <definedName name="Value16_28" localSheetId="3">#REF!</definedName>
    <definedName name="Value16_28">#REF!</definedName>
    <definedName name="Value17_28" localSheetId="11">#REF!</definedName>
    <definedName name="Value17_28" localSheetId="3">#REF!</definedName>
    <definedName name="Value17_28">#REF!</definedName>
    <definedName name="Value18" localSheetId="11">#REF!</definedName>
    <definedName name="Value18" localSheetId="3">#REF!</definedName>
    <definedName name="Value18">#REF!</definedName>
    <definedName name="Value18_20" localSheetId="11">#REF!</definedName>
    <definedName name="Value18_20" localSheetId="3">#REF!</definedName>
    <definedName name="Value18_20">#REF!</definedName>
    <definedName name="Value18_28" localSheetId="11">#REF!</definedName>
    <definedName name="Value18_28" localSheetId="3">#REF!</definedName>
    <definedName name="Value18_28">#REF!</definedName>
    <definedName name="Value19" localSheetId="11">#REF!</definedName>
    <definedName name="Value19" localSheetId="3">#REF!</definedName>
    <definedName name="Value19">#REF!</definedName>
    <definedName name="Value19_20" localSheetId="11">#REF!</definedName>
    <definedName name="Value19_20" localSheetId="3">#REF!</definedName>
    <definedName name="Value19_20">#REF!</definedName>
    <definedName name="Value19_28" localSheetId="11">#REF!</definedName>
    <definedName name="Value19_28" localSheetId="3">#REF!</definedName>
    <definedName name="Value19_28">#REF!</definedName>
    <definedName name="Value2" localSheetId="11">#REF!</definedName>
    <definedName name="Value2" localSheetId="3">#REF!</definedName>
    <definedName name="Value2">#REF!</definedName>
    <definedName name="Value2_20" localSheetId="11">#REF!</definedName>
    <definedName name="Value2_20" localSheetId="3">#REF!</definedName>
    <definedName name="Value2_20">#REF!</definedName>
    <definedName name="Value2_28" localSheetId="11">#REF!</definedName>
    <definedName name="Value2_28" localSheetId="3">#REF!</definedName>
    <definedName name="Value2_28">#REF!</definedName>
    <definedName name="Value20" localSheetId="11">#REF!</definedName>
    <definedName name="Value20" localSheetId="3">#REF!</definedName>
    <definedName name="Value20">#REF!</definedName>
    <definedName name="Value20_20" localSheetId="11">#REF!</definedName>
    <definedName name="Value20_20" localSheetId="3">#REF!</definedName>
    <definedName name="Value20_20">#REF!</definedName>
    <definedName name="Value20_28" localSheetId="11">#REF!</definedName>
    <definedName name="Value20_28" localSheetId="3">#REF!</definedName>
    <definedName name="Value20_28">#REF!</definedName>
    <definedName name="Value21" localSheetId="11">#REF!</definedName>
    <definedName name="Value21" localSheetId="3">#REF!</definedName>
    <definedName name="Value21">#REF!</definedName>
    <definedName name="Value21_20" localSheetId="11">#REF!</definedName>
    <definedName name="Value21_20" localSheetId="3">#REF!</definedName>
    <definedName name="Value21_20">#REF!</definedName>
    <definedName name="Value21_28" localSheetId="11">#REF!</definedName>
    <definedName name="Value21_28" localSheetId="3">#REF!</definedName>
    <definedName name="Value21_28">#REF!</definedName>
    <definedName name="Value22" localSheetId="11">#REF!</definedName>
    <definedName name="Value22" localSheetId="3">#REF!</definedName>
    <definedName name="Value22">#REF!</definedName>
    <definedName name="Value22_20" localSheetId="11">#REF!</definedName>
    <definedName name="Value22_20" localSheetId="3">#REF!</definedName>
    <definedName name="Value22_20">#REF!</definedName>
    <definedName name="Value22_28" localSheetId="11">#REF!</definedName>
    <definedName name="Value22_28" localSheetId="3">#REF!</definedName>
    <definedName name="Value22_28">#REF!</definedName>
    <definedName name="Value23" localSheetId="11">#REF!</definedName>
    <definedName name="Value23" localSheetId="3">#REF!</definedName>
    <definedName name="Value23">#REF!</definedName>
    <definedName name="Value23_20" localSheetId="11">#REF!</definedName>
    <definedName name="Value23_20" localSheetId="3">#REF!</definedName>
    <definedName name="Value23_20">#REF!</definedName>
    <definedName name="Value23_28" localSheetId="11">#REF!</definedName>
    <definedName name="Value23_28" localSheetId="3">#REF!</definedName>
    <definedName name="Value23_28">#REF!</definedName>
    <definedName name="Value24" localSheetId="11">#REF!</definedName>
    <definedName name="Value24" localSheetId="3">#REF!</definedName>
    <definedName name="Value24">#REF!</definedName>
    <definedName name="Value24_20" localSheetId="11">#REF!</definedName>
    <definedName name="Value24_20" localSheetId="3">#REF!</definedName>
    <definedName name="Value24_20">#REF!</definedName>
    <definedName name="Value24_28" localSheetId="11">#REF!</definedName>
    <definedName name="Value24_28" localSheetId="3">#REF!</definedName>
    <definedName name="Value24_28">#REF!</definedName>
    <definedName name="Value25" localSheetId="11">#REF!</definedName>
    <definedName name="Value25" localSheetId="3">#REF!</definedName>
    <definedName name="Value25">#REF!</definedName>
    <definedName name="Value25_20" localSheetId="11">#REF!</definedName>
    <definedName name="Value25_20" localSheetId="3">#REF!</definedName>
    <definedName name="Value25_20">#REF!</definedName>
    <definedName name="Value25_28" localSheetId="11">#REF!</definedName>
    <definedName name="Value25_28" localSheetId="3">#REF!</definedName>
    <definedName name="Value25_28">#REF!</definedName>
    <definedName name="Value26" localSheetId="11">#REF!</definedName>
    <definedName name="Value26" localSheetId="3">#REF!</definedName>
    <definedName name="Value26">#REF!</definedName>
    <definedName name="Value26_20" localSheetId="11">#REF!</definedName>
    <definedName name="Value26_20" localSheetId="3">#REF!</definedName>
    <definedName name="Value26_20">#REF!</definedName>
    <definedName name="Value26_28" localSheetId="11">#REF!</definedName>
    <definedName name="Value26_28" localSheetId="3">#REF!</definedName>
    <definedName name="Value26_28">#REF!</definedName>
    <definedName name="Value27" localSheetId="11">#REF!</definedName>
    <definedName name="Value27" localSheetId="3">#REF!</definedName>
    <definedName name="Value27">#REF!</definedName>
    <definedName name="Value27_20" localSheetId="11">#REF!</definedName>
    <definedName name="Value27_20" localSheetId="3">#REF!</definedName>
    <definedName name="Value27_20">#REF!</definedName>
    <definedName name="Value27_28" localSheetId="11">#REF!</definedName>
    <definedName name="Value27_28" localSheetId="3">#REF!</definedName>
    <definedName name="Value27_28">#REF!</definedName>
    <definedName name="Value28" localSheetId="11">#REF!</definedName>
    <definedName name="Value28" localSheetId="3">#REF!</definedName>
    <definedName name="Value28">#REF!</definedName>
    <definedName name="Value28_20" localSheetId="11">#REF!</definedName>
    <definedName name="Value28_20" localSheetId="3">#REF!</definedName>
    <definedName name="Value28_20">#REF!</definedName>
    <definedName name="Value28_28" localSheetId="11">#REF!</definedName>
    <definedName name="Value28_28" localSheetId="3">#REF!</definedName>
    <definedName name="Value28_28">#REF!</definedName>
    <definedName name="Value29" localSheetId="11">#REF!</definedName>
    <definedName name="Value29" localSheetId="3">#REF!</definedName>
    <definedName name="Value29">#REF!</definedName>
    <definedName name="Value29_20" localSheetId="11">#REF!</definedName>
    <definedName name="Value29_20" localSheetId="3">#REF!</definedName>
    <definedName name="Value29_20">#REF!</definedName>
    <definedName name="Value29_28" localSheetId="11">#REF!</definedName>
    <definedName name="Value29_28" localSheetId="3">#REF!</definedName>
    <definedName name="Value29_28">#REF!</definedName>
    <definedName name="Value3" localSheetId="11">#REF!</definedName>
    <definedName name="Value3" localSheetId="3">#REF!</definedName>
    <definedName name="Value3">#REF!</definedName>
    <definedName name="Value3_20" localSheetId="11">#REF!</definedName>
    <definedName name="Value3_20" localSheetId="3">#REF!</definedName>
    <definedName name="Value3_20">#REF!</definedName>
    <definedName name="Value3_28" localSheetId="11">#REF!</definedName>
    <definedName name="Value3_28" localSheetId="3">#REF!</definedName>
    <definedName name="Value3_28">#REF!</definedName>
    <definedName name="Value30" localSheetId="11">#REF!</definedName>
    <definedName name="Value30" localSheetId="3">#REF!</definedName>
    <definedName name="Value30">#REF!</definedName>
    <definedName name="Value30_20" localSheetId="11">#REF!</definedName>
    <definedName name="Value30_20" localSheetId="3">#REF!</definedName>
    <definedName name="Value30_20">#REF!</definedName>
    <definedName name="Value30_28" localSheetId="11">#REF!</definedName>
    <definedName name="Value30_28" localSheetId="3">#REF!</definedName>
    <definedName name="Value30_28">#REF!</definedName>
    <definedName name="Value31" localSheetId="11">#REF!</definedName>
    <definedName name="Value31" localSheetId="3">#REF!</definedName>
    <definedName name="Value31">#REF!</definedName>
    <definedName name="Value31_20" localSheetId="11">#REF!</definedName>
    <definedName name="Value31_20" localSheetId="3">#REF!</definedName>
    <definedName name="Value31_20">#REF!</definedName>
    <definedName name="Value31_28" localSheetId="11">#REF!</definedName>
    <definedName name="Value31_28" localSheetId="3">#REF!</definedName>
    <definedName name="Value31_28">#REF!</definedName>
    <definedName name="Value32" localSheetId="11">#REF!</definedName>
    <definedName name="Value32" localSheetId="3">#REF!</definedName>
    <definedName name="Value32">#REF!</definedName>
    <definedName name="Value32_20" localSheetId="11">#REF!</definedName>
    <definedName name="Value32_20" localSheetId="3">#REF!</definedName>
    <definedName name="Value32_20">#REF!</definedName>
    <definedName name="Value32_28" localSheetId="11">#REF!</definedName>
    <definedName name="Value32_28" localSheetId="3">#REF!</definedName>
    <definedName name="Value32_28">#REF!</definedName>
    <definedName name="Value33" localSheetId="11">#REF!</definedName>
    <definedName name="Value33" localSheetId="3">#REF!</definedName>
    <definedName name="Value33">#REF!</definedName>
    <definedName name="Value33_20" localSheetId="11">#REF!</definedName>
    <definedName name="Value33_20" localSheetId="3">#REF!</definedName>
    <definedName name="Value33_20">#REF!</definedName>
    <definedName name="Value33_28" localSheetId="11">#REF!</definedName>
    <definedName name="Value33_28" localSheetId="3">#REF!</definedName>
    <definedName name="Value33_28">#REF!</definedName>
    <definedName name="Value34" localSheetId="11">#REF!</definedName>
    <definedName name="Value34" localSheetId="3">#REF!</definedName>
    <definedName name="Value34">#REF!</definedName>
    <definedName name="Value34_20" localSheetId="11">#REF!</definedName>
    <definedName name="Value34_20" localSheetId="3">#REF!</definedName>
    <definedName name="Value34_20">#REF!</definedName>
    <definedName name="Value34_28" localSheetId="11">#REF!</definedName>
    <definedName name="Value34_28" localSheetId="3">#REF!</definedName>
    <definedName name="Value34_28">#REF!</definedName>
    <definedName name="Value35" localSheetId="11">#REF!</definedName>
    <definedName name="Value35" localSheetId="3">#REF!</definedName>
    <definedName name="Value35">#REF!</definedName>
    <definedName name="Value35_20" localSheetId="11">#REF!</definedName>
    <definedName name="Value35_20" localSheetId="3">#REF!</definedName>
    <definedName name="Value35_20">#REF!</definedName>
    <definedName name="Value35_28" localSheetId="11">#REF!</definedName>
    <definedName name="Value35_28" localSheetId="3">#REF!</definedName>
    <definedName name="Value35_28">#REF!</definedName>
    <definedName name="Value36" localSheetId="11">#REF!</definedName>
    <definedName name="Value36" localSheetId="3">#REF!</definedName>
    <definedName name="Value36">#REF!</definedName>
    <definedName name="Value36_20" localSheetId="11">#REF!</definedName>
    <definedName name="Value36_20" localSheetId="3">#REF!</definedName>
    <definedName name="Value36_20">#REF!</definedName>
    <definedName name="Value36_28" localSheetId="11">#REF!</definedName>
    <definedName name="Value36_28" localSheetId="3">#REF!</definedName>
    <definedName name="Value36_28">#REF!</definedName>
    <definedName name="Value37" localSheetId="11">#REF!</definedName>
    <definedName name="Value37" localSheetId="3">#REF!</definedName>
    <definedName name="Value37">#REF!</definedName>
    <definedName name="Value37_20" localSheetId="11">#REF!</definedName>
    <definedName name="Value37_20" localSheetId="3">#REF!</definedName>
    <definedName name="Value37_20">#REF!</definedName>
    <definedName name="Value37_28" localSheetId="11">#REF!</definedName>
    <definedName name="Value37_28" localSheetId="3">#REF!</definedName>
    <definedName name="Value37_28">#REF!</definedName>
    <definedName name="Value38" localSheetId="11">#REF!</definedName>
    <definedName name="Value38" localSheetId="3">#REF!</definedName>
    <definedName name="Value38">#REF!</definedName>
    <definedName name="Value38_20" localSheetId="11">#REF!</definedName>
    <definedName name="Value38_20" localSheetId="3">#REF!</definedName>
    <definedName name="Value38_20">#REF!</definedName>
    <definedName name="Value38_28" localSheetId="11">#REF!</definedName>
    <definedName name="Value38_28" localSheetId="3">#REF!</definedName>
    <definedName name="Value38_28">#REF!</definedName>
    <definedName name="Value39" localSheetId="11">#REF!</definedName>
    <definedName name="Value39" localSheetId="3">#REF!</definedName>
    <definedName name="Value39">#REF!</definedName>
    <definedName name="Value39_20" localSheetId="11">#REF!</definedName>
    <definedName name="Value39_20" localSheetId="3">#REF!</definedName>
    <definedName name="Value39_20">#REF!</definedName>
    <definedName name="Value39_28" localSheetId="11">#REF!</definedName>
    <definedName name="Value39_28" localSheetId="3">#REF!</definedName>
    <definedName name="Value39_28">#REF!</definedName>
    <definedName name="Value4" localSheetId="11">#REF!</definedName>
    <definedName name="Value4" localSheetId="3">#REF!</definedName>
    <definedName name="Value4">#REF!</definedName>
    <definedName name="Value4_20" localSheetId="11">#REF!</definedName>
    <definedName name="Value4_20" localSheetId="3">#REF!</definedName>
    <definedName name="Value4_20">#REF!</definedName>
    <definedName name="Value4_28" localSheetId="11">#REF!</definedName>
    <definedName name="Value4_28" localSheetId="3">#REF!</definedName>
    <definedName name="Value4_28">#REF!</definedName>
    <definedName name="Value40" localSheetId="11">#REF!</definedName>
    <definedName name="Value40" localSheetId="3">#REF!</definedName>
    <definedName name="Value40">#REF!</definedName>
    <definedName name="Value40_20" localSheetId="11">#REF!</definedName>
    <definedName name="Value40_20" localSheetId="3">#REF!</definedName>
    <definedName name="Value40_20">#REF!</definedName>
    <definedName name="Value40_28" localSheetId="11">#REF!</definedName>
    <definedName name="Value40_28" localSheetId="3">#REF!</definedName>
    <definedName name="Value40_28">#REF!</definedName>
    <definedName name="Value41" localSheetId="11">#REF!</definedName>
    <definedName name="Value41" localSheetId="3">#REF!</definedName>
    <definedName name="Value41">#REF!</definedName>
    <definedName name="Value41_20" localSheetId="11">#REF!</definedName>
    <definedName name="Value41_20" localSheetId="3">#REF!</definedName>
    <definedName name="Value41_20">#REF!</definedName>
    <definedName name="Value41_28" localSheetId="11">#REF!</definedName>
    <definedName name="Value41_28" localSheetId="3">#REF!</definedName>
    <definedName name="Value41_28">#REF!</definedName>
    <definedName name="Value42" localSheetId="11">#REF!</definedName>
    <definedName name="Value42" localSheetId="3">#REF!</definedName>
    <definedName name="Value42">#REF!</definedName>
    <definedName name="Value42_20" localSheetId="11">#REF!</definedName>
    <definedName name="Value42_20" localSheetId="3">#REF!</definedName>
    <definedName name="Value42_20">#REF!</definedName>
    <definedName name="Value42_28" localSheetId="11">#REF!</definedName>
    <definedName name="Value42_28" localSheetId="3">#REF!</definedName>
    <definedName name="Value42_28">#REF!</definedName>
    <definedName name="Value43" localSheetId="11">#REF!</definedName>
    <definedName name="Value43" localSheetId="3">#REF!</definedName>
    <definedName name="Value43">#REF!</definedName>
    <definedName name="Value43_20" localSheetId="11">#REF!</definedName>
    <definedName name="Value43_20" localSheetId="3">#REF!</definedName>
    <definedName name="Value43_20">#REF!</definedName>
    <definedName name="Value43_28" localSheetId="11">#REF!</definedName>
    <definedName name="Value43_28" localSheetId="3">#REF!</definedName>
    <definedName name="Value43_28">#REF!</definedName>
    <definedName name="Value44" localSheetId="11">#REF!</definedName>
    <definedName name="Value44" localSheetId="3">#REF!</definedName>
    <definedName name="Value44">#REF!</definedName>
    <definedName name="Value44_20" localSheetId="11">#REF!</definedName>
    <definedName name="Value44_20" localSheetId="3">#REF!</definedName>
    <definedName name="Value44_20">#REF!</definedName>
    <definedName name="Value44_28" localSheetId="11">#REF!</definedName>
    <definedName name="Value44_28" localSheetId="3">#REF!</definedName>
    <definedName name="Value44_28">#REF!</definedName>
    <definedName name="Value45" localSheetId="11">#REF!</definedName>
    <definedName name="Value45" localSheetId="3">#REF!</definedName>
    <definedName name="Value45">#REF!</definedName>
    <definedName name="Value45_20" localSheetId="11">#REF!</definedName>
    <definedName name="Value45_20" localSheetId="3">#REF!</definedName>
    <definedName name="Value45_20">#REF!</definedName>
    <definedName name="Value45_28" localSheetId="11">#REF!</definedName>
    <definedName name="Value45_28" localSheetId="3">#REF!</definedName>
    <definedName name="Value45_28">#REF!</definedName>
    <definedName name="Value46" localSheetId="11">#REF!</definedName>
    <definedName name="Value46" localSheetId="3">#REF!</definedName>
    <definedName name="Value46">#REF!</definedName>
    <definedName name="Value46_20" localSheetId="11">#REF!</definedName>
    <definedName name="Value46_20" localSheetId="3">#REF!</definedName>
    <definedName name="Value46_20">#REF!</definedName>
    <definedName name="Value46_28" localSheetId="11">#REF!</definedName>
    <definedName name="Value46_28" localSheetId="3">#REF!</definedName>
    <definedName name="Value46_28">#REF!</definedName>
    <definedName name="Value47" localSheetId="11">#REF!</definedName>
    <definedName name="Value47" localSheetId="3">#REF!</definedName>
    <definedName name="Value47">#REF!</definedName>
    <definedName name="Value47_20" localSheetId="11">#REF!</definedName>
    <definedName name="Value47_20" localSheetId="3">#REF!</definedName>
    <definedName name="Value47_20">#REF!</definedName>
    <definedName name="Value47_28" localSheetId="11">#REF!</definedName>
    <definedName name="Value47_28" localSheetId="3">#REF!</definedName>
    <definedName name="Value47_28">#REF!</definedName>
    <definedName name="Value48" localSheetId="11">#REF!</definedName>
    <definedName name="Value48" localSheetId="3">#REF!</definedName>
    <definedName name="Value48">#REF!</definedName>
    <definedName name="Value48_20" localSheetId="11">#REF!</definedName>
    <definedName name="Value48_20" localSheetId="3">#REF!</definedName>
    <definedName name="Value48_20">#REF!</definedName>
    <definedName name="Value48_28" localSheetId="11">#REF!</definedName>
    <definedName name="Value48_28" localSheetId="3">#REF!</definedName>
    <definedName name="Value48_28">#REF!</definedName>
    <definedName name="Value49" localSheetId="11">#REF!</definedName>
    <definedName name="Value49" localSheetId="3">#REF!</definedName>
    <definedName name="Value49">#REF!</definedName>
    <definedName name="Value49_20" localSheetId="11">#REF!</definedName>
    <definedName name="Value49_20" localSheetId="3">#REF!</definedName>
    <definedName name="Value49_20">#REF!</definedName>
    <definedName name="Value49_28" localSheetId="11">#REF!</definedName>
    <definedName name="Value49_28" localSheetId="3">#REF!</definedName>
    <definedName name="Value49_28">#REF!</definedName>
    <definedName name="Value5" localSheetId="11">#REF!</definedName>
    <definedName name="Value5" localSheetId="3">#REF!</definedName>
    <definedName name="Value5">#REF!</definedName>
    <definedName name="Value5_20" localSheetId="11">#REF!</definedName>
    <definedName name="Value5_20" localSheetId="3">#REF!</definedName>
    <definedName name="Value5_20">#REF!</definedName>
    <definedName name="Value5_28" localSheetId="11">#REF!</definedName>
    <definedName name="Value5_28" localSheetId="3">#REF!</definedName>
    <definedName name="Value5_28">#REF!</definedName>
    <definedName name="Value50" localSheetId="11">#REF!</definedName>
    <definedName name="Value50" localSheetId="3">#REF!</definedName>
    <definedName name="Value50">#REF!</definedName>
    <definedName name="Value50_20" localSheetId="11">#REF!</definedName>
    <definedName name="Value50_20" localSheetId="3">#REF!</definedName>
    <definedName name="Value50_20">#REF!</definedName>
    <definedName name="Value50_28" localSheetId="11">#REF!</definedName>
    <definedName name="Value50_28" localSheetId="3">#REF!</definedName>
    <definedName name="Value50_28">#REF!</definedName>
    <definedName name="Value51" localSheetId="11">#REF!</definedName>
    <definedName name="Value51" localSheetId="3">#REF!</definedName>
    <definedName name="Value51">#REF!</definedName>
    <definedName name="Value51_20" localSheetId="11">#REF!</definedName>
    <definedName name="Value51_20" localSheetId="3">#REF!</definedName>
    <definedName name="Value51_20">#REF!</definedName>
    <definedName name="Value51_28" localSheetId="11">#REF!</definedName>
    <definedName name="Value51_28" localSheetId="3">#REF!</definedName>
    <definedName name="Value51_28">#REF!</definedName>
    <definedName name="Value52" localSheetId="11">#REF!</definedName>
    <definedName name="Value52" localSheetId="3">#REF!</definedName>
    <definedName name="Value52">#REF!</definedName>
    <definedName name="Value52_20" localSheetId="11">#REF!</definedName>
    <definedName name="Value52_20" localSheetId="3">#REF!</definedName>
    <definedName name="Value52_20">#REF!</definedName>
    <definedName name="Value52_28" localSheetId="11">#REF!</definedName>
    <definedName name="Value52_28" localSheetId="3">#REF!</definedName>
    <definedName name="Value52_28">#REF!</definedName>
    <definedName name="Value53" localSheetId="11">#REF!</definedName>
    <definedName name="Value53" localSheetId="3">#REF!</definedName>
    <definedName name="Value53">#REF!</definedName>
    <definedName name="Value53_20" localSheetId="11">#REF!</definedName>
    <definedName name="Value53_20" localSheetId="3">#REF!</definedName>
    <definedName name="Value53_20">#REF!</definedName>
    <definedName name="Value53_28" localSheetId="11">#REF!</definedName>
    <definedName name="Value53_28" localSheetId="3">#REF!</definedName>
    <definedName name="Value53_28">#REF!</definedName>
    <definedName name="Value54" localSheetId="11">#REF!</definedName>
    <definedName name="Value54" localSheetId="3">#REF!</definedName>
    <definedName name="Value54">#REF!</definedName>
    <definedName name="Value54_20" localSheetId="11">#REF!</definedName>
    <definedName name="Value54_20" localSheetId="3">#REF!</definedName>
    <definedName name="Value54_20">#REF!</definedName>
    <definedName name="Value54_28" localSheetId="11">#REF!</definedName>
    <definedName name="Value54_28" localSheetId="3">#REF!</definedName>
    <definedName name="Value54_28">#REF!</definedName>
    <definedName name="Value55" localSheetId="11">#REF!</definedName>
    <definedName name="Value55" localSheetId="3">#REF!</definedName>
    <definedName name="Value55">#REF!</definedName>
    <definedName name="Value55_20" localSheetId="11">#REF!</definedName>
    <definedName name="Value55_20" localSheetId="3">#REF!</definedName>
    <definedName name="Value55_20">#REF!</definedName>
    <definedName name="Value55_28" localSheetId="11">#REF!</definedName>
    <definedName name="Value55_28" localSheetId="3">#REF!</definedName>
    <definedName name="Value55_28">#REF!</definedName>
    <definedName name="Value6" localSheetId="11">#REF!</definedName>
    <definedName name="Value6" localSheetId="3">#REF!</definedName>
    <definedName name="Value6">#REF!</definedName>
    <definedName name="Value6_20" localSheetId="11">#REF!</definedName>
    <definedName name="Value6_20" localSheetId="3">#REF!</definedName>
    <definedName name="Value6_20">#REF!</definedName>
    <definedName name="Value6_28" localSheetId="11">#REF!</definedName>
    <definedName name="Value6_28" localSheetId="3">#REF!</definedName>
    <definedName name="Value6_28">#REF!</definedName>
    <definedName name="Value7" localSheetId="11">#REF!</definedName>
    <definedName name="Value7" localSheetId="3">#REF!</definedName>
    <definedName name="Value7">#REF!</definedName>
    <definedName name="Value7_20" localSheetId="11">#REF!</definedName>
    <definedName name="Value7_20" localSheetId="3">#REF!</definedName>
    <definedName name="Value7_20">#REF!</definedName>
    <definedName name="Value7_28" localSheetId="11">#REF!</definedName>
    <definedName name="Value7_28" localSheetId="3">#REF!</definedName>
    <definedName name="Value7_28">#REF!</definedName>
    <definedName name="Value8" localSheetId="11">#REF!</definedName>
    <definedName name="Value8" localSheetId="3">#REF!</definedName>
    <definedName name="Value8">#REF!</definedName>
    <definedName name="Value8_20" localSheetId="11">#REF!</definedName>
    <definedName name="Value8_20" localSheetId="3">#REF!</definedName>
    <definedName name="Value8_20">#REF!</definedName>
    <definedName name="Value8_28" localSheetId="11">#REF!</definedName>
    <definedName name="Value8_28" localSheetId="3">#REF!</definedName>
    <definedName name="Value8_28">#REF!</definedName>
    <definedName name="Value9" localSheetId="11">#REF!</definedName>
    <definedName name="Value9" localSheetId="3">#REF!</definedName>
    <definedName name="Value9">#REF!</definedName>
    <definedName name="Value9_20" localSheetId="11">#REF!</definedName>
    <definedName name="Value9_20" localSheetId="3">#REF!</definedName>
    <definedName name="Value9_20">#REF!</definedName>
    <definedName name="Value9_28" localSheetId="11">#REF!</definedName>
    <definedName name="Value9_28" localSheetId="3">#REF!</definedName>
    <definedName name="Value9_28">#REF!</definedName>
    <definedName name="VAN">NA()</definedName>
    <definedName name="VAN_26" localSheetId="11">#REF!</definedName>
    <definedName name="VAN_26" localSheetId="3">#REF!</definedName>
    <definedName name="VAN_26">#REF!</definedName>
    <definedName name="VAN_28" localSheetId="11">#REF!</definedName>
    <definedName name="VAN_28" localSheetId="3">#REF!</definedName>
    <definedName name="VAN_28">#REF!</definedName>
    <definedName name="VAN_3">NA()</definedName>
    <definedName name="VAN1_26" localSheetId="11">#REF!</definedName>
    <definedName name="VAN1_26" localSheetId="3">#REF!</definedName>
    <definedName name="VAN1_26">#REF!</definedName>
    <definedName name="VAN1_28" localSheetId="11">#REF!</definedName>
    <definedName name="VAN1_28" localSheetId="3">#REF!</definedName>
    <definedName name="VAN1_28">#REF!</definedName>
    <definedName name="VAN1_3">NA()</definedName>
    <definedName name="vanchuyencoc" localSheetId="11">#REF!</definedName>
    <definedName name="vanchuyencoc" localSheetId="3">#REF!</definedName>
    <definedName name="vanchuyencoc">#REF!</definedName>
    <definedName name="vankhuon" localSheetId="11">#REF!</definedName>
    <definedName name="vankhuon" localSheetId="3">#REF!</definedName>
    <definedName name="vankhuon">#REF!</definedName>
    <definedName name="VARIINST">"$#REF!.$B$5"</definedName>
    <definedName name="VARIINST_26" localSheetId="11">#REF!</definedName>
    <definedName name="VARIINST_26" localSheetId="3">#REF!</definedName>
    <definedName name="VARIINST_26">#REF!</definedName>
    <definedName name="VARIINST_28" localSheetId="11">#REF!</definedName>
    <definedName name="VARIINST_28" localSheetId="3">#REF!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#REF!</definedName>
    <definedName name="VARIPURC_28" localSheetId="11">#REF!</definedName>
    <definedName name="VARIPURC_28" localSheetId="3">#REF!</definedName>
    <definedName name="VARIPURC_28">#REF!</definedName>
    <definedName name="VARIPURC_3">"$#REF!.$B$3"</definedName>
    <definedName name="vat">5</definedName>
    <definedName name="VAT_04" localSheetId="11">#REF!</definedName>
    <definedName name="VAT_04" localSheetId="3">#REF!</definedName>
    <definedName name="VAT_04">#REF!</definedName>
    <definedName name="VAT_04_20" localSheetId="11">#REF!</definedName>
    <definedName name="VAT_04_20" localSheetId="3">#REF!</definedName>
    <definedName name="VAT_04_20">#REF!</definedName>
    <definedName name="VAT_04_28" localSheetId="11">#REF!</definedName>
    <definedName name="VAT_04_28" localSheetId="3">#REF!</definedName>
    <definedName name="VAT_04_28">#REF!</definedName>
    <definedName name="VAT_22" localSheetId="11">#REF!</definedName>
    <definedName name="VAT_22" localSheetId="3">#REF!</definedName>
    <definedName name="VAT_22">#REF!</definedName>
    <definedName name="VAT_22_28" localSheetId="11">#REF!</definedName>
    <definedName name="VAT_22_28" localSheetId="3">#REF!</definedName>
    <definedName name="VAT_22_28">#REF!</definedName>
    <definedName name="VAT_35" localSheetId="11">#REF!</definedName>
    <definedName name="VAT_35" localSheetId="3">#REF!</definedName>
    <definedName name="VAT_35">#REF!</definedName>
    <definedName name="VAT_35_20" localSheetId="11">#REF!</definedName>
    <definedName name="VAT_35_20" localSheetId="3">#REF!</definedName>
    <definedName name="VAT_35_20">#REF!</definedName>
    <definedName name="VAT_35_28" localSheetId="11">#REF!</definedName>
    <definedName name="VAT_35_28" localSheetId="3">#REF!</definedName>
    <definedName name="VAT_35_28">#REF!</definedName>
    <definedName name="VAT_Cto" localSheetId="11">#REF!</definedName>
    <definedName name="VAT_Cto" localSheetId="3">#REF!</definedName>
    <definedName name="VAT_Cto">#REF!</definedName>
    <definedName name="VAT_Cto_20" localSheetId="11">#REF!</definedName>
    <definedName name="VAT_Cto_20" localSheetId="3">#REF!</definedName>
    <definedName name="VAT_Cto_20">#REF!</definedName>
    <definedName name="VAT_Cto_28" localSheetId="11">#REF!</definedName>
    <definedName name="VAT_Cto_28" localSheetId="3">#REF!</definedName>
    <definedName name="VAT_Cto_28">#REF!</definedName>
    <definedName name="VAT_TB" localSheetId="11">#REF!</definedName>
    <definedName name="VAT_TB" localSheetId="3">#REF!</definedName>
    <definedName name="VAT_TB">#REF!</definedName>
    <definedName name="VAT_TB_20" localSheetId="11">#REF!</definedName>
    <definedName name="VAT_TB_20" localSheetId="3">#REF!</definedName>
    <definedName name="VAT_TB_20">#REF!</definedName>
    <definedName name="VAT_TB_28" localSheetId="11">#REF!</definedName>
    <definedName name="VAT_TB_28" localSheetId="3">#REF!</definedName>
    <definedName name="VAT_TB_28">#REF!</definedName>
    <definedName name="VAT_TBA" localSheetId="11">#REF!</definedName>
    <definedName name="VAT_TBA" localSheetId="3">#REF!</definedName>
    <definedName name="VAT_TBA">#REF!</definedName>
    <definedName name="VAT_TBA_20" localSheetId="11">#REF!</definedName>
    <definedName name="VAT_TBA_20" localSheetId="3">#REF!</definedName>
    <definedName name="VAT_TBA_20">#REF!</definedName>
    <definedName name="VAT_TBA_28" localSheetId="11">#REF!</definedName>
    <definedName name="VAT_TBA_28" localSheetId="3">#REF!</definedName>
    <definedName name="VAT_TBA_28">#REF!</definedName>
    <definedName name="VAT_XLTBA" localSheetId="11">#REF!</definedName>
    <definedName name="VAT_XLTBA" localSheetId="3">#REF!</definedName>
    <definedName name="VAT_XLTBA">#REF!</definedName>
    <definedName name="VAT_XLTBA_20" localSheetId="11">#REF!</definedName>
    <definedName name="VAT_XLTBA_20" localSheetId="3">#REF!</definedName>
    <definedName name="VAT_XLTBA_20">#REF!</definedName>
    <definedName name="VAT_XLTBA_28" localSheetId="11">#REF!</definedName>
    <definedName name="VAT_XLTBA_28" localSheetId="3">#REF!</definedName>
    <definedName name="VAT_XLTBA_28">#REF!</definedName>
    <definedName name="vatlieu" localSheetId="11">#REF!</definedName>
    <definedName name="vatlieu" localSheetId="3">#REF!</definedName>
    <definedName name="vatlieu">#REF!</definedName>
    <definedName name="vatlieu_20" localSheetId="11">#REF!</definedName>
    <definedName name="vatlieu_20" localSheetId="3">#REF!</definedName>
    <definedName name="vatlieu_20">#REF!</definedName>
    <definedName name="vatlieu_28" localSheetId="11">#REF!</definedName>
    <definedName name="vatlieu_28" localSheetId="3">#REF!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#REF!</definedName>
    <definedName name="VB_28" localSheetId="11">#REF!</definedName>
    <definedName name="VB_28" localSheetId="3">#REF!</definedName>
    <definedName name="VB_28">#REF!</definedName>
    <definedName name="vb1214_28" localSheetId="11">#REF!</definedName>
    <definedName name="vb1214_28" localSheetId="3">#REF!</definedName>
    <definedName name="vb1214_28">#REF!</definedName>
    <definedName name="vb1215vd" localSheetId="11">#REF!</definedName>
    <definedName name="vb1215vd" localSheetId="3">#REF!</definedName>
    <definedName name="vb1215vd">#REF!</definedName>
    <definedName name="vb1234_28" localSheetId="11">#REF!</definedName>
    <definedName name="vb1234_28" localSheetId="3">#REF!</definedName>
    <definedName name="vb1234_28">#REF!</definedName>
    <definedName name="Vbs" localSheetId="11">#REF!</definedName>
    <definedName name="Vbs" localSheetId="3">#REF!</definedName>
    <definedName name="Vbs">#REF!</definedName>
    <definedName name="Vbs_20" localSheetId="11">#REF!</definedName>
    <definedName name="Vbs_20" localSheetId="3">#REF!</definedName>
    <definedName name="Vbs_20">#REF!</definedName>
    <definedName name="Vbs_28" localSheetId="11">#REF!</definedName>
    <definedName name="Vbs_28" localSheetId="3">#REF!</definedName>
    <definedName name="Vbs_28">#REF!</definedName>
    <definedName name="vbtchongnuocm300" localSheetId="11">#REF!</definedName>
    <definedName name="vbtchongnuocm300" localSheetId="3">#REF!</definedName>
    <definedName name="vbtchongnuocm300">#REF!</definedName>
    <definedName name="vbtchongnuocm300_20" localSheetId="11">#REF!</definedName>
    <definedName name="vbtchongnuocm300_20" localSheetId="3">#REF!</definedName>
    <definedName name="vbtchongnuocm300_20">#REF!</definedName>
    <definedName name="vbtchongnuocm300_28" localSheetId="11">#REF!</definedName>
    <definedName name="vbtchongnuocm300_28" localSheetId="3">#REF!</definedName>
    <definedName name="vbtchongnuocm300_28">#REF!</definedName>
    <definedName name="vbtm150" localSheetId="11">#REF!</definedName>
    <definedName name="vbtm150" localSheetId="3">#REF!</definedName>
    <definedName name="vbtm150">#REF!</definedName>
    <definedName name="vbtm150_20" localSheetId="11">#REF!</definedName>
    <definedName name="vbtm150_20" localSheetId="3">#REF!</definedName>
    <definedName name="vbtm150_20">#REF!</definedName>
    <definedName name="vbtm150_28" localSheetId="11">#REF!</definedName>
    <definedName name="vbtm150_28" localSheetId="3">#REF!</definedName>
    <definedName name="vbtm150_28">#REF!</definedName>
    <definedName name="vbtm300" localSheetId="11">#REF!</definedName>
    <definedName name="vbtm300" localSheetId="3">#REF!</definedName>
    <definedName name="vbtm300">#REF!</definedName>
    <definedName name="vbtm300_20" localSheetId="11">#REF!</definedName>
    <definedName name="vbtm300_20" localSheetId="3">#REF!</definedName>
    <definedName name="vbtm300_20">#REF!</definedName>
    <definedName name="vbtm300_28" localSheetId="11">#REF!</definedName>
    <definedName name="vbtm300_28" localSheetId="3">#REF!</definedName>
    <definedName name="vbtm300_28">#REF!</definedName>
    <definedName name="vbtm400" localSheetId="11">#REF!</definedName>
    <definedName name="vbtm400" localSheetId="3">#REF!</definedName>
    <definedName name="vbtm400">#REF!</definedName>
    <definedName name="vbtm400_20" localSheetId="11">#REF!</definedName>
    <definedName name="vbtm400_20" localSheetId="3">#REF!</definedName>
    <definedName name="vbtm400_20">#REF!</definedName>
    <definedName name="vbtm400_28" localSheetId="11">#REF!</definedName>
    <definedName name="vbtm400_28" localSheetId="3">#REF!</definedName>
    <definedName name="vbtm400_28">#REF!</definedName>
    <definedName name="Vbtr" localSheetId="11">#REF!</definedName>
    <definedName name="Vbtr" localSheetId="3">#REF!</definedName>
    <definedName name="Vbtr">#REF!</definedName>
    <definedName name="Vbtr_20" localSheetId="11">#REF!</definedName>
    <definedName name="Vbtr_20" localSheetId="3">#REF!</definedName>
    <definedName name="Vbtr_20">#REF!</definedName>
    <definedName name="Vbtr_28" localSheetId="11">#REF!</definedName>
    <definedName name="Vbtr_28" localSheetId="3">#REF!</definedName>
    <definedName name="Vbtr_28">#REF!</definedName>
    <definedName name="vc" localSheetId="11">#REF!</definedName>
    <definedName name="vc" localSheetId="3">#REF!</definedName>
    <definedName name="vc">#REF!</definedName>
    <definedName name="vc_28" localSheetId="11">#REF!</definedName>
    <definedName name="vc_28" localSheetId="3">#REF!</definedName>
    <definedName name="vc_28">#REF!</definedName>
    <definedName name="vc1_20" localSheetId="11">#REF!</definedName>
    <definedName name="vc1_20" localSheetId="3">#REF!</definedName>
    <definedName name="vc1_20">#REF!</definedName>
    <definedName name="vc1_28" localSheetId="11">#REF!</definedName>
    <definedName name="vc1_28" localSheetId="3">#REF!</definedName>
    <definedName name="vc1_28">#REF!</definedName>
    <definedName name="vc2_28" localSheetId="11">#REF!</definedName>
    <definedName name="vc2_28" localSheetId="3">#REF!</definedName>
    <definedName name="vc2_28">#REF!</definedName>
    <definedName name="vc2131_28" localSheetId="11">#REF!</definedName>
    <definedName name="vc2131_28" localSheetId="3">#REF!</definedName>
    <definedName name="vc2131_28">#REF!</definedName>
    <definedName name="vc2132_28" localSheetId="11">#REF!</definedName>
    <definedName name="vc2132_28" localSheetId="3">#REF!</definedName>
    <definedName name="vc2132_28">#REF!</definedName>
    <definedName name="vc2134_28" localSheetId="11">#REF!</definedName>
    <definedName name="vc2134_28" localSheetId="3">#REF!</definedName>
    <definedName name="vc2134_28">#REF!</definedName>
    <definedName name="vc3." localSheetId="11">#REF!</definedName>
    <definedName name="vc3." localSheetId="3">#REF!</definedName>
    <definedName name="vc3.">#REF!</definedName>
    <definedName name="vc3._28" localSheetId="11">#REF!</definedName>
    <definedName name="vc3._28" localSheetId="3">#REF!</definedName>
    <definedName name="vc3._28">#REF!</definedName>
    <definedName name="vc3_20" localSheetId="11">#REF!</definedName>
    <definedName name="vc3_20" localSheetId="3">#REF!</definedName>
    <definedName name="vc3_20">#REF!</definedName>
    <definedName name="vc3_28" localSheetId="11">#REF!</definedName>
    <definedName name="vc3_28" localSheetId="3">#REF!</definedName>
    <definedName name="vc3_28">#REF!</definedName>
    <definedName name="vc3136_28" localSheetId="11">#REF!</definedName>
    <definedName name="vc3136_28" localSheetId="3">#REF!</definedName>
    <definedName name="vc3136_28">#REF!</definedName>
    <definedName name="VC400_20" localSheetId="11">#REF!</definedName>
    <definedName name="VC400_20" localSheetId="3">#REF!</definedName>
    <definedName name="VC400_20">#REF!</definedName>
    <definedName name="VC400_28" localSheetId="11">#REF!</definedName>
    <definedName name="VC400_28" localSheetId="3">#REF!</definedName>
    <definedName name="VC400_28">#REF!</definedName>
    <definedName name="vca" localSheetId="11">#REF!</definedName>
    <definedName name="vca" localSheetId="3">#REF!</definedName>
    <definedName name="vca">#REF!</definedName>
    <definedName name="vca_28" localSheetId="11">#REF!</definedName>
    <definedName name="vca_28" localSheetId="3">#REF!</definedName>
    <definedName name="vca_28">#REF!</definedName>
    <definedName name="vcbht" localSheetId="11">#REF!</definedName>
    <definedName name="vcbht" localSheetId="3">#REF!</definedName>
    <definedName name="vcbht">#REF!</definedName>
    <definedName name="vcbht_28" localSheetId="11">#REF!</definedName>
    <definedName name="vcbht_28" localSheetId="3">#REF!</definedName>
    <definedName name="vcbht_28">#REF!</definedName>
    <definedName name="vcbt35" localSheetId="11">#REF!</definedName>
    <definedName name="vcbt35" localSheetId="3">#REF!</definedName>
    <definedName name="vcbt35">#REF!</definedName>
    <definedName name="vcc" localSheetId="11">#REF!</definedName>
    <definedName name="vcc" localSheetId="3">#REF!</definedName>
    <definedName name="vcc">#REF!</definedName>
    <definedName name="vcc_20" localSheetId="11">#REF!</definedName>
    <definedName name="vcc_20" localSheetId="3">#REF!</definedName>
    <definedName name="vcc_20">#REF!</definedName>
    <definedName name="vcc_28" localSheetId="11">#REF!</definedName>
    <definedName name="vcc_28" localSheetId="3">#REF!</definedName>
    <definedName name="vcc_28">#REF!</definedName>
    <definedName name="vccat" localSheetId="11">#REF!</definedName>
    <definedName name="vccat" localSheetId="3">#REF!</definedName>
    <definedName name="vccat">#REF!</definedName>
    <definedName name="vccat0.4" localSheetId="11">#REF!</definedName>
    <definedName name="vccat0.4" localSheetId="3">#REF!</definedName>
    <definedName name="vccat0.4">#REF!</definedName>
    <definedName name="vccat0.4_20" localSheetId="11">#REF!</definedName>
    <definedName name="vccat0.4_20" localSheetId="3">#REF!</definedName>
    <definedName name="vccat0.4_20">#REF!</definedName>
    <definedName name="vccat0.4_28" localSheetId="11">#REF!</definedName>
    <definedName name="vccat0.4_28" localSheetId="3">#REF!</definedName>
    <definedName name="vccat0.4_28">#REF!</definedName>
    <definedName name="vccat35" localSheetId="11">#REF!</definedName>
    <definedName name="vccat35" localSheetId="3">#REF!</definedName>
    <definedName name="vccat35">#REF!</definedName>
    <definedName name="vccatv">"$#REF!.$I$6"</definedName>
    <definedName name="vccatv_26" localSheetId="11">#REF!</definedName>
    <definedName name="vccatv_26" localSheetId="3">#REF!</definedName>
    <definedName name="vccatv_26">#REF!</definedName>
    <definedName name="vccatv_28" localSheetId="11">#REF!</definedName>
    <definedName name="vccatv_28" localSheetId="3">#REF!</definedName>
    <definedName name="vccatv_28">#REF!</definedName>
    <definedName name="vccatv_3">"$#REF!.$I$6"</definedName>
    <definedName name="vccot" localSheetId="11">#REF!</definedName>
    <definedName name="vccot" localSheetId="3">#REF!</definedName>
    <definedName name="vccot">#REF!</definedName>
    <definedName name="vccot." localSheetId="11">#REF!</definedName>
    <definedName name="vccot." localSheetId="3">#REF!</definedName>
    <definedName name="vccot.">#REF!</definedName>
    <definedName name="vccot._28" localSheetId="11">#REF!</definedName>
    <definedName name="vccot._28" localSheetId="3">#REF!</definedName>
    <definedName name="vccot._28">#REF!</definedName>
    <definedName name="vccot_20" localSheetId="11">#REF!</definedName>
    <definedName name="vccot_20" localSheetId="3">#REF!</definedName>
    <definedName name="vccot_20">#REF!</definedName>
    <definedName name="vccot_28" localSheetId="11">#REF!</definedName>
    <definedName name="vccot_28" localSheetId="3">#REF!</definedName>
    <definedName name="vccot_28">#REF!</definedName>
    <definedName name="vccot0.4" localSheetId="11">#REF!</definedName>
    <definedName name="vccot0.4" localSheetId="3">#REF!</definedName>
    <definedName name="vccot0.4">#REF!</definedName>
    <definedName name="vccot0.4_20" localSheetId="11">#REF!</definedName>
    <definedName name="vccot0.4_20" localSheetId="3">#REF!</definedName>
    <definedName name="vccot0.4_20">#REF!</definedName>
    <definedName name="vccot0.4_28" localSheetId="11">#REF!</definedName>
    <definedName name="vccot0.4_28" localSheetId="3">#REF!</definedName>
    <definedName name="vccot0.4_28">#REF!</definedName>
    <definedName name="vccot35" localSheetId="11">#REF!</definedName>
    <definedName name="vccot35" localSheetId="3">#REF!</definedName>
    <definedName name="vccot35">#REF!</definedName>
    <definedName name="vccot35_28" localSheetId="11">#REF!</definedName>
    <definedName name="vccot35_28" localSheetId="3">#REF!</definedName>
    <definedName name="vccot35_28">#REF!</definedName>
    <definedName name="vccott">"$#REF!.$I$9"</definedName>
    <definedName name="vccott_26" localSheetId="11">#REF!</definedName>
    <definedName name="vccott_26" localSheetId="3">#REF!</definedName>
    <definedName name="vccott_26">#REF!</definedName>
    <definedName name="vccott_28" localSheetId="11">#REF!</definedName>
    <definedName name="vccott_28" localSheetId="3">#REF!</definedName>
    <definedName name="vccott_28">#REF!</definedName>
    <definedName name="vccott_3">"$#REF!.$I$9"</definedName>
    <definedName name="vccottt">"$#REF!.$I$9"</definedName>
    <definedName name="vccottt_26" localSheetId="11">#REF!</definedName>
    <definedName name="vccottt_26" localSheetId="3">#REF!</definedName>
    <definedName name="vccottt_26">#REF!</definedName>
    <definedName name="vccottt_28" localSheetId="11">#REF!</definedName>
    <definedName name="vccottt_28" localSheetId="3">#REF!</definedName>
    <definedName name="vccottt_28">#REF!</definedName>
    <definedName name="vccottt_3">"$#REF!.$I$9"</definedName>
    <definedName name="vcd" localSheetId="11">#REF!</definedName>
    <definedName name="vcd" localSheetId="3">#REF!</definedName>
    <definedName name="vcd">#REF!</definedName>
    <definedName name="vcd_20" localSheetId="11">#REF!</definedName>
    <definedName name="vcd_20" localSheetId="3">#REF!</definedName>
    <definedName name="vcd_20">#REF!</definedName>
    <definedName name="vcd_28" localSheetId="11">#REF!</definedName>
    <definedName name="vcd_28" localSheetId="3">#REF!</definedName>
    <definedName name="vcd_28">#REF!</definedName>
    <definedName name="VCD4_28" localSheetId="11">#REF!</definedName>
    <definedName name="VCD4_28" localSheetId="3">#REF!</definedName>
    <definedName name="VCD4_28">#REF!</definedName>
    <definedName name="vcda">"$#REF!.$I$7"</definedName>
    <definedName name="vcda_26" localSheetId="11">#REF!</definedName>
    <definedName name="vcda_26" localSheetId="3">#REF!</definedName>
    <definedName name="vcda_26">#REF!</definedName>
    <definedName name="vcda_28" localSheetId="11">#REF!</definedName>
    <definedName name="vcda_28" localSheetId="3">#REF!</definedName>
    <definedName name="vcda_28">#REF!</definedName>
    <definedName name="vcda_3">"$#REF!.$I$7"</definedName>
    <definedName name="vcda0.4" localSheetId="11">#REF!</definedName>
    <definedName name="vcda0.4" localSheetId="3">#REF!</definedName>
    <definedName name="vcda0.4">#REF!</definedName>
    <definedName name="vcda0.4_20" localSheetId="11">#REF!</definedName>
    <definedName name="vcda0.4_20" localSheetId="3">#REF!</definedName>
    <definedName name="vcda0.4_20">#REF!</definedName>
    <definedName name="vcda0.4_28" localSheetId="11">#REF!</definedName>
    <definedName name="vcda0.4_28" localSheetId="3">#REF!</definedName>
    <definedName name="vcda0.4_28">#REF!</definedName>
    <definedName name="vcda35" localSheetId="11">#REF!</definedName>
    <definedName name="vcda35" localSheetId="3">#REF!</definedName>
    <definedName name="vcda35">#REF!</definedName>
    <definedName name="vcdatc2">"$#REF!.$I$17"</definedName>
    <definedName name="vcdatc2_26" localSheetId="11">#REF!</definedName>
    <definedName name="vcdatc2_26" localSheetId="3">#REF!</definedName>
    <definedName name="vcdatc2_26">#REF!</definedName>
    <definedName name="vcdatc2_28" localSheetId="11">#REF!</definedName>
    <definedName name="vcdatc2_28" localSheetId="3">#REF!</definedName>
    <definedName name="vcdatc2_28">#REF!</definedName>
    <definedName name="vcdatc2_3">"$#REF!.$I$17"</definedName>
    <definedName name="vcdatc3">"$#REF!.$I$18"</definedName>
    <definedName name="vcdatc3_26" localSheetId="11">#REF!</definedName>
    <definedName name="vcdatc3_26" localSheetId="3">#REF!</definedName>
    <definedName name="vcdatc3_26">#REF!</definedName>
    <definedName name="vcdatc3_28" localSheetId="11">#REF!</definedName>
    <definedName name="vcdatc3_28" localSheetId="3">#REF!</definedName>
    <definedName name="vcdatc3_28">#REF!</definedName>
    <definedName name="vcdatc3_3">"$#REF!.$I$18"</definedName>
    <definedName name="vcday">"$#REF!.$I$13"</definedName>
    <definedName name="vcday_26" localSheetId="11">#REF!</definedName>
    <definedName name="vcday_26" localSheetId="3">#REF!</definedName>
    <definedName name="vcday_26">#REF!</definedName>
    <definedName name="vcday_28" localSheetId="11">#REF!</definedName>
    <definedName name="vcday_28" localSheetId="3">#REF!</definedName>
    <definedName name="vcday_28">#REF!</definedName>
    <definedName name="vcday_3">"$#REF!.$I$13"</definedName>
    <definedName name="vcdayct" localSheetId="11">#REF!</definedName>
    <definedName name="vcdayct" localSheetId="3">#REF!</definedName>
    <definedName name="vcdayct">#REF!</definedName>
    <definedName name="vcdayct_20" localSheetId="11">#REF!</definedName>
    <definedName name="vcdayct_20" localSheetId="3">#REF!</definedName>
    <definedName name="vcdayct_20">#REF!</definedName>
    <definedName name="vcdayct_28" localSheetId="11">#REF!</definedName>
    <definedName name="vcdayct_28" localSheetId="3">#REF!</definedName>
    <definedName name="vcdayct_28">#REF!</definedName>
    <definedName name="vcdbt" localSheetId="11">#REF!</definedName>
    <definedName name="vcdbt" localSheetId="3">#REF!</definedName>
    <definedName name="vcdbt">#REF!</definedName>
    <definedName name="vcdc" localSheetId="11">#REF!</definedName>
    <definedName name="vcdc" localSheetId="3">#REF!</definedName>
    <definedName name="vcdc">#REF!</definedName>
    <definedName name="vcdc." localSheetId="11">#REF!</definedName>
    <definedName name="vcdc." localSheetId="3">#REF!</definedName>
    <definedName name="vcdc.">#REF!</definedName>
    <definedName name="vcdc._28" localSheetId="11">#REF!</definedName>
    <definedName name="vcdc._28" localSheetId="3">#REF!</definedName>
    <definedName name="vcdc._28">#REF!</definedName>
    <definedName name="vcdc_20" localSheetId="11">#REF!</definedName>
    <definedName name="vcdc_20" localSheetId="3">#REF!</definedName>
    <definedName name="vcdc_20">#REF!</definedName>
    <definedName name="vcdc_28" localSheetId="11">#REF!</definedName>
    <definedName name="vcdc_28" localSheetId="3">#REF!</definedName>
    <definedName name="vcdc_28">#REF!</definedName>
    <definedName name="VCDC400" localSheetId="11">#REF!</definedName>
    <definedName name="VCDC400" localSheetId="3">#REF!</definedName>
    <definedName name="VCDC400">#REF!</definedName>
    <definedName name="VCDC400_20" localSheetId="11">#REF!</definedName>
    <definedName name="VCDC400_20" localSheetId="3">#REF!</definedName>
    <definedName name="VCDC400_20">#REF!</definedName>
    <definedName name="VCDC400_28" localSheetId="11">#REF!</definedName>
    <definedName name="VCDC400_28" localSheetId="3">#REF!</definedName>
    <definedName name="VCDC400_28">#REF!</definedName>
    <definedName name="vcdctc">"$#REF!.$I$10"</definedName>
    <definedName name="vcdctc_26" localSheetId="11">#REF!</definedName>
    <definedName name="vcdctc_26" localSheetId="3">#REF!</definedName>
    <definedName name="vcdctc_26">#REF!</definedName>
    <definedName name="vcdctc_28" localSheetId="11">#REF!</definedName>
    <definedName name="vcdctc_28" localSheetId="3">#REF!</definedName>
    <definedName name="vcdctc_28">#REF!</definedName>
    <definedName name="vcdctc_3">"$#REF!.$I$10"</definedName>
    <definedName name="vcdd" localSheetId="11">#REF!</definedName>
    <definedName name="vcdd" localSheetId="3">#REF!</definedName>
    <definedName name="vcdd">#REF!</definedName>
    <definedName name="VCDD1P" localSheetId="11">#REF!</definedName>
    <definedName name="VCDD1P" localSheetId="3">#REF!</definedName>
    <definedName name="VCDD1P">#REF!</definedName>
    <definedName name="VCDD3p">NA()</definedName>
    <definedName name="VCDD3p_26" localSheetId="11">#REF!</definedName>
    <definedName name="VCDD3p_26" localSheetId="3">#REF!</definedName>
    <definedName name="VCDD3p_26">#REF!</definedName>
    <definedName name="VCDD3p_28" localSheetId="11">#REF!</definedName>
    <definedName name="VCDD3p_28" localSheetId="3">#REF!</definedName>
    <definedName name="VCDD3p_28">#REF!</definedName>
    <definedName name="VCDD3p_3">NA()</definedName>
    <definedName name="VCDDCT3p" localSheetId="11">#REF!</definedName>
    <definedName name="VCDDCT3p" localSheetId="3">#REF!</definedName>
    <definedName name="VCDDCT3p">#REF!</definedName>
    <definedName name="VCDDMBA" localSheetId="11">#REF!</definedName>
    <definedName name="VCDDMBA" localSheetId="3">#REF!</definedName>
    <definedName name="VCDDMBA">#REF!</definedName>
    <definedName name="vcdt" localSheetId="11">#REF!</definedName>
    <definedName name="vcdt" localSheetId="3">#REF!</definedName>
    <definedName name="vcdt">#REF!</definedName>
    <definedName name="vcdtb" localSheetId="11">#REF!</definedName>
    <definedName name="vcdtb" localSheetId="3">#REF!</definedName>
    <definedName name="vcdtb">#REF!</definedName>
    <definedName name="vcdungcu" localSheetId="11">#REF!</definedName>
    <definedName name="vcdungcu" localSheetId="3">#REF!</definedName>
    <definedName name="vcdungcu">#REF!</definedName>
    <definedName name="vcdungcu0.4" localSheetId="11">#REF!</definedName>
    <definedName name="vcdungcu0.4" localSheetId="3">#REF!</definedName>
    <definedName name="vcdungcu0.4">#REF!</definedName>
    <definedName name="vcdungcu0.4_20" localSheetId="11">#REF!</definedName>
    <definedName name="vcdungcu0.4_20" localSheetId="3">#REF!</definedName>
    <definedName name="vcdungcu0.4_20">#REF!</definedName>
    <definedName name="vcdungcu0.4_28" localSheetId="11">#REF!</definedName>
    <definedName name="vcdungcu0.4_28" localSheetId="3">#REF!</definedName>
    <definedName name="vcdungcu0.4_28">#REF!</definedName>
    <definedName name="vcdungcu35" localSheetId="11">#REF!</definedName>
    <definedName name="vcdungcu35" localSheetId="3">#REF!</definedName>
    <definedName name="vcdungcu35">#REF!</definedName>
    <definedName name="vcdungcu35_28" localSheetId="11">#REF!</definedName>
    <definedName name="vcdungcu35_28" localSheetId="3">#REF!</definedName>
    <definedName name="vcdungcu35_28">#REF!</definedName>
    <definedName name="vcg">"$#REF!.$I$12"</definedName>
    <definedName name="vcg_26" localSheetId="11">#REF!</definedName>
    <definedName name="vcg_26" localSheetId="3">#REF!</definedName>
    <definedName name="vcg_26">#REF!</definedName>
    <definedName name="vcg_28" localSheetId="11">#REF!</definedName>
    <definedName name="vcg_28" localSheetId="3">#REF!</definedName>
    <definedName name="vcg_28">#REF!</definedName>
    <definedName name="vcg_3">"$#REF!.$I$12"</definedName>
    <definedName name="vcgo">"$#REF!.$I$12"</definedName>
    <definedName name="vcgo_26" localSheetId="11">#REF!</definedName>
    <definedName name="vcgo_26" localSheetId="3">#REF!</definedName>
    <definedName name="vcgo_26">#REF!</definedName>
    <definedName name="vcgo_28" localSheetId="11">#REF!</definedName>
    <definedName name="vcgo_28" localSheetId="3">#REF!</definedName>
    <definedName name="vcgo_28">#REF!</definedName>
    <definedName name="vcgo_3">"$#REF!.$I$12"</definedName>
    <definedName name="vcgo0.4" localSheetId="11">#REF!</definedName>
    <definedName name="vcgo0.4" localSheetId="3">#REF!</definedName>
    <definedName name="vcgo0.4">#REF!</definedName>
    <definedName name="vcgo0.4_20" localSheetId="11">#REF!</definedName>
    <definedName name="vcgo0.4_20" localSheetId="3">#REF!</definedName>
    <definedName name="vcgo0.4_20">#REF!</definedName>
    <definedName name="vcgo0.4_28" localSheetId="11">#REF!</definedName>
    <definedName name="vcgo0.4_28" localSheetId="3">#REF!</definedName>
    <definedName name="vcgo0.4_28">#REF!</definedName>
    <definedName name="VCHT">"$#REF!.$H$127"</definedName>
    <definedName name="VCHT_26" localSheetId="11">#REF!</definedName>
    <definedName name="VCHT_26" localSheetId="3">#REF!</definedName>
    <definedName name="VCHT_26">#REF!</definedName>
    <definedName name="VCHT_28" localSheetId="11">#REF!</definedName>
    <definedName name="VCHT_28" localSheetId="3">#REF!</definedName>
    <definedName name="VCHT_28">#REF!</definedName>
    <definedName name="VCHT_3">"$#REF!.$H$127"</definedName>
    <definedName name="Vci" localSheetId="11">#REF!</definedName>
    <definedName name="Vci" localSheetId="3">#REF!</definedName>
    <definedName name="Vci">#REF!</definedName>
    <definedName name="Vci_28" localSheetId="11">#REF!</definedName>
    <definedName name="Vci_28" localSheetId="3">#REF!</definedName>
    <definedName name="Vci_28">#REF!</definedName>
    <definedName name="vcmn" localSheetId="11">#REF!</definedName>
    <definedName name="vcmn" localSheetId="3">#REF!</definedName>
    <definedName name="vcmn">#REF!</definedName>
    <definedName name="vcmn_28" localSheetId="11">#REF!</definedName>
    <definedName name="vcmn_28" localSheetId="3">#REF!</definedName>
    <definedName name="vcmn_28">#REF!</definedName>
    <definedName name="vcmt" localSheetId="11">#REF!</definedName>
    <definedName name="vcmt" localSheetId="3">#REF!</definedName>
    <definedName name="vcmt">#REF!</definedName>
    <definedName name="vcmt_28" localSheetId="11">#REF!</definedName>
    <definedName name="vcmt_28" localSheetId="3">#REF!</definedName>
    <definedName name="vcmt_28">#REF!</definedName>
    <definedName name="vcn">"$#REF!.$I$11"</definedName>
    <definedName name="vcn_26" localSheetId="11">#REF!</definedName>
    <definedName name="vcn_26" localSheetId="3">#REF!</definedName>
    <definedName name="vcn_26">#REF!</definedName>
    <definedName name="vcn_28" localSheetId="11">#REF!</definedName>
    <definedName name="vcn_28" localSheetId="3">#REF!</definedName>
    <definedName name="vcn_28">#REF!</definedName>
    <definedName name="vcn_3">"$#REF!.$I$11"</definedName>
    <definedName name="vcnm" localSheetId="11">#REF!</definedName>
    <definedName name="vcnm" localSheetId="3">#REF!</definedName>
    <definedName name="vcnm">#REF!</definedName>
    <definedName name="vcnm_28" localSheetId="11">#REF!</definedName>
    <definedName name="vcnm_28" localSheetId="3">#REF!</definedName>
    <definedName name="vcnm_28">#REF!</definedName>
    <definedName name="vcnuoc" localSheetId="11">#REF!</definedName>
    <definedName name="vcnuoc" localSheetId="3">#REF!</definedName>
    <definedName name="vcnuoc">#REF!</definedName>
    <definedName name="vcnuoc0.4" localSheetId="11">#REF!</definedName>
    <definedName name="vcnuoc0.4" localSheetId="3">#REF!</definedName>
    <definedName name="vcnuoc0.4">#REF!</definedName>
    <definedName name="vcnuoc0.4_20" localSheetId="11">#REF!</definedName>
    <definedName name="vcnuoc0.4_20" localSheetId="3">#REF!</definedName>
    <definedName name="vcnuoc0.4_20">#REF!</definedName>
    <definedName name="vcnuoc0.4_28" localSheetId="11">#REF!</definedName>
    <definedName name="vcnuoc0.4_28" localSheetId="3">#REF!</definedName>
    <definedName name="vcnuoc0.4_28">#REF!</definedName>
    <definedName name="VCP" localSheetId="11">#REF!</definedName>
    <definedName name="VCP" localSheetId="3">#REF!</definedName>
    <definedName name="VCP">#REF!</definedName>
    <definedName name="VCP_20" localSheetId="11">#REF!</definedName>
    <definedName name="VCP_20" localSheetId="3">#REF!</definedName>
    <definedName name="VCP_20">#REF!</definedName>
    <definedName name="VCP_28" localSheetId="11">#REF!</definedName>
    <definedName name="VCP_28" localSheetId="3">#REF!</definedName>
    <definedName name="VCP_28">#REF!</definedName>
    <definedName name="vcphukien" localSheetId="11">#REF!</definedName>
    <definedName name="vcphukien" localSheetId="3">#REF!</definedName>
    <definedName name="vcphukien">#REF!</definedName>
    <definedName name="vcpk">"$#REF!.$I$15"</definedName>
    <definedName name="vcpk_26" localSheetId="11">#REF!</definedName>
    <definedName name="vcpk_26" localSheetId="3">#REF!</definedName>
    <definedName name="vcpk_26">#REF!</definedName>
    <definedName name="vcpk_28" localSheetId="11">#REF!</definedName>
    <definedName name="vcpk_28" localSheetId="3">#REF!</definedName>
    <definedName name="vcpk_28">#REF!</definedName>
    <definedName name="vcpk_3">"$#REF!.$I$15"</definedName>
    <definedName name="VCPK4" localSheetId="11">#REF!</definedName>
    <definedName name="VCPK4" localSheetId="3">#REF!</definedName>
    <definedName name="VCPK4">#REF!</definedName>
    <definedName name="VCPK4_28" localSheetId="11">#REF!</definedName>
    <definedName name="VCPK4_28" localSheetId="3">#REF!</definedName>
    <definedName name="VCPK4_28">#REF!</definedName>
    <definedName name="VCS" localSheetId="11">#REF!</definedName>
    <definedName name="VCS" localSheetId="3">#REF!</definedName>
    <definedName name="VCS">#REF!</definedName>
    <definedName name="VCS_20" localSheetId="11">#REF!</definedName>
    <definedName name="VCS_20" localSheetId="3">#REF!</definedName>
    <definedName name="VCS_20">#REF!</definedName>
    <definedName name="VCS_28" localSheetId="11">#REF!</definedName>
    <definedName name="VCS_28" localSheetId="3">#REF!</definedName>
    <definedName name="VCS_28">#REF!</definedName>
    <definedName name="vcsat" localSheetId="11">#REF!</definedName>
    <definedName name="vcsat" localSheetId="3">#REF!</definedName>
    <definedName name="vcsat">#REF!</definedName>
    <definedName name="vcsat_28" localSheetId="11">#REF!</definedName>
    <definedName name="vcsat_28" localSheetId="3">#REF!</definedName>
    <definedName name="vcsat_28">#REF!</definedName>
    <definedName name="vcsat0.4" localSheetId="11">#REF!</definedName>
    <definedName name="vcsat0.4" localSheetId="3">#REF!</definedName>
    <definedName name="vcsat0.4">#REF!</definedName>
    <definedName name="vcsat0.4_20" localSheetId="11">#REF!</definedName>
    <definedName name="vcsat0.4_20" localSheetId="3">#REF!</definedName>
    <definedName name="vcsat0.4_20">#REF!</definedName>
    <definedName name="vcsat0.4_28" localSheetId="11">#REF!</definedName>
    <definedName name="vcsat0.4_28" localSheetId="3">#REF!</definedName>
    <definedName name="vcsat0.4_28">#REF!</definedName>
    <definedName name="vcsat35" localSheetId="11">#REF!</definedName>
    <definedName name="vcsat35" localSheetId="3">#REF!</definedName>
    <definedName name="vcsat35">#REF!</definedName>
    <definedName name="vcsat35_28" localSheetId="11">#REF!</definedName>
    <definedName name="vcsat35_28" localSheetId="3">#REF!</definedName>
    <definedName name="vcsat35_28">#REF!</definedName>
    <definedName name="vcsatct" localSheetId="11">#REF!</definedName>
    <definedName name="vcsatct" localSheetId="3">#REF!</definedName>
    <definedName name="vcsatct">#REF!</definedName>
    <definedName name="vcsatct_20" localSheetId="11">#REF!</definedName>
    <definedName name="vcsatct_20" localSheetId="3">#REF!</definedName>
    <definedName name="vcsatct_20">#REF!</definedName>
    <definedName name="vcsatct_28" localSheetId="11">#REF!</definedName>
    <definedName name="vcsatct_28" localSheetId="3">#REF!</definedName>
    <definedName name="vcsatct_28">#REF!</definedName>
    <definedName name="vcsu">"$#REF!.$I$14"</definedName>
    <definedName name="vcsu_26" localSheetId="11">#REF!</definedName>
    <definedName name="vcsu_26" localSheetId="3">#REF!</definedName>
    <definedName name="vcsu_26">#REF!</definedName>
    <definedName name="vcsu_28" localSheetId="11">#REF!</definedName>
    <definedName name="vcsu_28" localSheetId="3">#REF!</definedName>
    <definedName name="vcsu_28">#REF!</definedName>
    <definedName name="vcsu_3">"$#REF!.$I$14"</definedName>
    <definedName name="vcsuct" localSheetId="11">#REF!</definedName>
    <definedName name="vcsuct" localSheetId="3">#REF!</definedName>
    <definedName name="vcsuct">#REF!</definedName>
    <definedName name="vcsuct_20" localSheetId="11">#REF!</definedName>
    <definedName name="vcsuct_20" localSheetId="3">#REF!</definedName>
    <definedName name="vcsuct_20">#REF!</definedName>
    <definedName name="vcsuct_28" localSheetId="11">#REF!</definedName>
    <definedName name="vcsuct_28" localSheetId="3">#REF!</definedName>
    <definedName name="vcsuct_28">#REF!</definedName>
    <definedName name="vct" localSheetId="11">#REF!</definedName>
    <definedName name="vct" localSheetId="3">#REF!</definedName>
    <definedName name="vct">#REF!</definedName>
    <definedName name="vct_20" localSheetId="11">#REF!</definedName>
    <definedName name="vct_20" localSheetId="3">#REF!</definedName>
    <definedName name="vct_20">#REF!</definedName>
    <definedName name="vct_28" localSheetId="11">#REF!</definedName>
    <definedName name="vct_28" localSheetId="3">#REF!</definedName>
    <definedName name="vct_28">#REF!</definedName>
    <definedName name="vctb" localSheetId="11">#REF!</definedName>
    <definedName name="vctb" localSheetId="3">#REF!</definedName>
    <definedName name="vctb">#REF!</definedName>
    <definedName name="VCTIEP" localSheetId="11">#REF!</definedName>
    <definedName name="VCTIEP" localSheetId="3">#REF!</definedName>
    <definedName name="VCTIEP">#REF!</definedName>
    <definedName name="VCTIEP_20" localSheetId="11">#REF!</definedName>
    <definedName name="VCTIEP_20" localSheetId="3">#REF!</definedName>
    <definedName name="VCTIEP_20">#REF!</definedName>
    <definedName name="VCTIEP_28" localSheetId="11">#REF!</definedName>
    <definedName name="VCTIEP_28" localSheetId="3">#REF!</definedName>
    <definedName name="VCTIEP_28">#REF!</definedName>
    <definedName name="vctmong">"$#REF!.$I$8"</definedName>
    <definedName name="vctmong_26" localSheetId="11">#REF!</definedName>
    <definedName name="vctmong_26" localSheetId="3">#REF!</definedName>
    <definedName name="vctmong_26">#REF!</definedName>
    <definedName name="vctmong_28" localSheetId="11">#REF!</definedName>
    <definedName name="vctmong_28" localSheetId="3">#REF!</definedName>
    <definedName name="vctmong_28">#REF!</definedName>
    <definedName name="vctmong_3">"$#REF!.$I$8"</definedName>
    <definedName name="vctre">"$#REF!.$I$16"</definedName>
    <definedName name="vctre_26" localSheetId="11">#REF!</definedName>
    <definedName name="vctre_26" localSheetId="3">#REF!</definedName>
    <definedName name="vctre_26">#REF!</definedName>
    <definedName name="vctre_28" localSheetId="11">#REF!</definedName>
    <definedName name="vctre_28" localSheetId="3">#REF!</definedName>
    <definedName name="vctre_28">#REF!</definedName>
    <definedName name="vctre_3">"$#REF!.$I$16"</definedName>
    <definedName name="VCTT">"$#REF!.$H$30"</definedName>
    <definedName name="VCTT_26" localSheetId="11">#REF!</definedName>
    <definedName name="VCTT_26" localSheetId="3">#REF!</definedName>
    <definedName name="VCTT_26">#REF!</definedName>
    <definedName name="VCTT_28" localSheetId="11">#REF!</definedName>
    <definedName name="VCTT_28" localSheetId="3">#REF!</definedName>
    <definedName name="VCTT_28">#REF!</definedName>
    <definedName name="VCTT_3">"$#REF!.$H$30"</definedName>
    <definedName name="VCVBT1" localSheetId="11">#REF!</definedName>
    <definedName name="VCVBT1" localSheetId="3">#REF!</definedName>
    <definedName name="VCVBT1">#REF!</definedName>
    <definedName name="VCVBT1_1" localSheetId="11">#REF!</definedName>
    <definedName name="VCVBT1_1" localSheetId="3">#REF!</definedName>
    <definedName name="VCVBT1_1">#REF!</definedName>
    <definedName name="VCVBT1_2" localSheetId="11">#REF!</definedName>
    <definedName name="VCVBT1_2" localSheetId="3">#REF!</definedName>
    <definedName name="VCVBT1_2">#REF!</definedName>
    <definedName name="VCVBT1_20" localSheetId="11">#REF!</definedName>
    <definedName name="VCVBT1_20" localSheetId="3">#REF!</definedName>
    <definedName name="VCVBT1_20">#REF!</definedName>
    <definedName name="VCVBT1_25" localSheetId="11">#REF!</definedName>
    <definedName name="VCVBT1_25" localSheetId="3">#REF!</definedName>
    <definedName name="VCVBT1_25">#REF!</definedName>
    <definedName name="VCVBT1_26" localSheetId="11">#REF!</definedName>
    <definedName name="VCVBT1_26" localSheetId="3">#REF!</definedName>
    <definedName name="VCVBT1_26">#REF!</definedName>
    <definedName name="VCVBT1_28" localSheetId="11">#REF!</definedName>
    <definedName name="VCVBT1_28" localSheetId="3">#REF!</definedName>
    <definedName name="VCVBT1_28">#REF!</definedName>
    <definedName name="VCVBT1_3" localSheetId="11">#REF!</definedName>
    <definedName name="VCVBT1_3" localSheetId="3">#REF!</definedName>
    <definedName name="VCVBT1_3">#REF!</definedName>
    <definedName name="VCVBT1_3_1" localSheetId="11">#REF!</definedName>
    <definedName name="VCVBT1_3_1" localSheetId="3">#REF!</definedName>
    <definedName name="VCVBT1_3_1">#REF!</definedName>
    <definedName name="VCVBT1_3_2" localSheetId="11">#REF!</definedName>
    <definedName name="VCVBT1_3_2" localSheetId="3">#REF!</definedName>
    <definedName name="VCVBT1_3_2">#REF!</definedName>
    <definedName name="VCVBT1_3_20" localSheetId="11">#REF!</definedName>
    <definedName name="VCVBT1_3_20" localSheetId="3">#REF!</definedName>
    <definedName name="VCVBT1_3_20">#REF!</definedName>
    <definedName name="VCVBT1_3_25" localSheetId="11">#REF!</definedName>
    <definedName name="VCVBT1_3_25" localSheetId="3">#REF!</definedName>
    <definedName name="VCVBT1_3_25">#REF!</definedName>
    <definedName name="VCVBT2" localSheetId="11">#REF!</definedName>
    <definedName name="VCVBT2" localSheetId="3">#REF!</definedName>
    <definedName name="VCVBT2">#REF!</definedName>
    <definedName name="VCVBT2_1" localSheetId="11">#REF!</definedName>
    <definedName name="VCVBT2_1" localSheetId="3">#REF!</definedName>
    <definedName name="VCVBT2_1">#REF!</definedName>
    <definedName name="VCVBT2_2" localSheetId="11">#REF!</definedName>
    <definedName name="VCVBT2_2" localSheetId="3">#REF!</definedName>
    <definedName name="VCVBT2_2">#REF!</definedName>
    <definedName name="VCVBT2_20" localSheetId="11">#REF!</definedName>
    <definedName name="VCVBT2_20" localSheetId="3">#REF!</definedName>
    <definedName name="VCVBT2_20">#REF!</definedName>
    <definedName name="VCVBT2_25" localSheetId="11">#REF!</definedName>
    <definedName name="VCVBT2_25" localSheetId="3">#REF!</definedName>
    <definedName name="VCVBT2_25">#REF!</definedName>
    <definedName name="VCVBT2_26" localSheetId="11">#REF!</definedName>
    <definedName name="VCVBT2_26" localSheetId="3">#REF!</definedName>
    <definedName name="VCVBT2_26">#REF!</definedName>
    <definedName name="VCVBT2_28" localSheetId="11">#REF!</definedName>
    <definedName name="VCVBT2_28" localSheetId="3">#REF!</definedName>
    <definedName name="VCVBT2_28">#REF!</definedName>
    <definedName name="VCVBT2_3" localSheetId="11">#REF!</definedName>
    <definedName name="VCVBT2_3" localSheetId="3">#REF!</definedName>
    <definedName name="VCVBT2_3">#REF!</definedName>
    <definedName name="VCVBT2_3_1" localSheetId="11">#REF!</definedName>
    <definedName name="VCVBT2_3_1" localSheetId="3">#REF!</definedName>
    <definedName name="VCVBT2_3_1">#REF!</definedName>
    <definedName name="VCVBT2_3_2" localSheetId="11">#REF!</definedName>
    <definedName name="VCVBT2_3_2" localSheetId="3">#REF!</definedName>
    <definedName name="VCVBT2_3_2">#REF!</definedName>
    <definedName name="VCVBT2_3_20" localSheetId="11">#REF!</definedName>
    <definedName name="VCVBT2_3_20" localSheetId="3">#REF!</definedName>
    <definedName name="VCVBT2_3_20">#REF!</definedName>
    <definedName name="VCVBT2_3_25" localSheetId="11">#REF!</definedName>
    <definedName name="VCVBT2_3_25" localSheetId="3">#REF!</definedName>
    <definedName name="VCVBT2_3_25">#REF!</definedName>
    <definedName name="Vcw" localSheetId="11">#REF!</definedName>
    <definedName name="Vcw" localSheetId="3">#REF!</definedName>
    <definedName name="Vcw">#REF!</definedName>
    <definedName name="Vcw_28" localSheetId="11">#REF!</definedName>
    <definedName name="Vcw_28" localSheetId="3">#REF!</definedName>
    <definedName name="Vcw_28">#REF!</definedName>
    <definedName name="vcxa" localSheetId="11">#REF!</definedName>
    <definedName name="vcxa" localSheetId="3">#REF!</definedName>
    <definedName name="vcxa">#REF!</definedName>
    <definedName name="vcxa35" localSheetId="11">#REF!</definedName>
    <definedName name="vcxa35" localSheetId="3">#REF!</definedName>
    <definedName name="vcxa35">#REF!</definedName>
    <definedName name="vcxi" localSheetId="11">#REF!</definedName>
    <definedName name="vcxi" localSheetId="3">#REF!</definedName>
    <definedName name="vcxi">#REF!</definedName>
    <definedName name="vcxi_20" localSheetId="11">#REF!</definedName>
    <definedName name="vcxi_20" localSheetId="3">#REF!</definedName>
    <definedName name="vcxi_20">#REF!</definedName>
    <definedName name="vcxi_28" localSheetId="11">#REF!</definedName>
    <definedName name="vcxi_28" localSheetId="3">#REF!</definedName>
    <definedName name="vcxi_28">#REF!</definedName>
    <definedName name="vcxm">"$#REF!.$I$5"</definedName>
    <definedName name="vcxm_26" localSheetId="11">#REF!</definedName>
    <definedName name="vcxm_26" localSheetId="3">#REF!</definedName>
    <definedName name="vcxm_26">#REF!</definedName>
    <definedName name="vcxm_28" localSheetId="11">#REF!</definedName>
    <definedName name="vcxm_28" localSheetId="3">#REF!</definedName>
    <definedName name="vcxm_28">#REF!</definedName>
    <definedName name="vcxm_3">"$#REF!.$I$5"</definedName>
    <definedName name="vcxm0.4" localSheetId="11">#REF!</definedName>
    <definedName name="vcxm0.4" localSheetId="3">#REF!</definedName>
    <definedName name="vcxm0.4">#REF!</definedName>
    <definedName name="vcxm0.4_20" localSheetId="11">#REF!</definedName>
    <definedName name="vcxm0.4_20" localSheetId="3">#REF!</definedName>
    <definedName name="vcxm0.4_20">#REF!</definedName>
    <definedName name="vcxm0.4_28" localSheetId="11">#REF!</definedName>
    <definedName name="vcxm0.4_28" localSheetId="3">#REF!</definedName>
    <definedName name="vcxm0.4_28">#REF!</definedName>
    <definedName name="vcxm35" localSheetId="11">#REF!</definedName>
    <definedName name="vcxm35" localSheetId="3">#REF!</definedName>
    <definedName name="vcxm35">#REF!</definedName>
    <definedName name="VD" localSheetId="11">#REF!</definedName>
    <definedName name="VD" localSheetId="3">#REF!</definedName>
    <definedName name="VD">#REF!</definedName>
    <definedName name="VD_28" localSheetId="11">#REF!</definedName>
    <definedName name="VD_28" localSheetId="3">#REF!</definedName>
    <definedName name="VD_28">#REF!</definedName>
    <definedName name="vd3p">"$#REF!.$X$10"</definedName>
    <definedName name="vd3p_26" localSheetId="11">#REF!</definedName>
    <definedName name="vd3p_26" localSheetId="3">#REF!</definedName>
    <definedName name="vd3p_26">#REF!</definedName>
    <definedName name="vd3p_28" localSheetId="11">#REF!</definedName>
    <definedName name="vd3p_28" localSheetId="3">#REF!</definedName>
    <definedName name="vd3p_28">#REF!</definedName>
    <definedName name="vd3p_3">"$#REF!.$X$10"</definedName>
    <definedName name="VDCLY" localSheetId="11">#REF!</definedName>
    <definedName name="VDCLY" localSheetId="3">#REF!</definedName>
    <definedName name="VDCLY">#REF!</definedName>
    <definedName name="vdia" localSheetId="11">#REF!</definedName>
    <definedName name="vdia" localSheetId="3">#REF!</definedName>
    <definedName name="vdia">#REF!</definedName>
    <definedName name="vdia_28" localSheetId="11">#REF!</definedName>
    <definedName name="vdia_28" localSheetId="3">#REF!</definedName>
    <definedName name="vdia_28">#REF!</definedName>
    <definedName name="vdkt" localSheetId="11">#REF!</definedName>
    <definedName name="vdkt" localSheetId="3">#REF!</definedName>
    <definedName name="vdkt">#REF!</definedName>
    <definedName name="vdkt_1" localSheetId="11">#REF!</definedName>
    <definedName name="vdkt_1" localSheetId="3">#REF!</definedName>
    <definedName name="vdkt_1">#REF!</definedName>
    <definedName name="vdkt_2" localSheetId="11">#REF!</definedName>
    <definedName name="vdkt_2" localSheetId="3">#REF!</definedName>
    <definedName name="vdkt_2">#REF!</definedName>
    <definedName name="vdkt_20" localSheetId="11">#REF!</definedName>
    <definedName name="vdkt_20" localSheetId="3">#REF!</definedName>
    <definedName name="vdkt_20">#REF!</definedName>
    <definedName name="vdkt_25" localSheetId="11">#REF!</definedName>
    <definedName name="vdkt_25" localSheetId="3">#REF!</definedName>
    <definedName name="vdkt_25">#REF!</definedName>
    <definedName name="vdkt_28" localSheetId="11">#REF!</definedName>
    <definedName name="vdkt_28" localSheetId="3">#REF!</definedName>
    <definedName name="vdkt_28">#REF!</definedName>
    <definedName name="VDZ" localSheetId="11">#REF!</definedName>
    <definedName name="VDZ" localSheetId="3">#REF!</definedName>
    <definedName name="VDZ">#REF!</definedName>
    <definedName name="VDZ_28" localSheetId="11">#REF!</definedName>
    <definedName name="VDZ_28" localSheetId="3">#REF!</definedName>
    <definedName name="VDZ_28">#REF!</definedName>
    <definedName name="Vf" localSheetId="11">#REF!</definedName>
    <definedName name="Vf" localSheetId="3">#REF!</definedName>
    <definedName name="Vf">#REF!</definedName>
    <definedName name="Vf_20" localSheetId="11">#REF!</definedName>
    <definedName name="Vf_20" localSheetId="3">#REF!</definedName>
    <definedName name="Vf_20">#REF!</definedName>
    <definedName name="Vf_28" localSheetId="11">#REF!</definedName>
    <definedName name="Vf_28" localSheetId="3">#REF!</definedName>
    <definedName name="Vf_28">#REF!</definedName>
    <definedName name="vgio" localSheetId="11">#REF!</definedName>
    <definedName name="vgio" localSheetId="3">#REF!</definedName>
    <definedName name="vgio">#REF!</definedName>
    <definedName name="vgk" localSheetId="11">#REF!</definedName>
    <definedName name="vgk" localSheetId="3">#REF!</definedName>
    <definedName name="vgk">#REF!</definedName>
    <definedName name="vgt" localSheetId="11">#REF!</definedName>
    <definedName name="vgt" localSheetId="3">#REF!</definedName>
    <definedName name="vgt">#REF!</definedName>
    <definedName name="VHbom" localSheetId="11">#REF!</definedName>
    <definedName name="VHbom" localSheetId="3">#REF!</definedName>
    <definedName name="VHbom">#REF!</definedName>
    <definedName name="VHbom_20" localSheetId="11">#REF!</definedName>
    <definedName name="VHbom_20" localSheetId="3">#REF!</definedName>
    <definedName name="VHbom_20">#REF!</definedName>
    <definedName name="VHbom_28" localSheetId="11">#REF!</definedName>
    <definedName name="VHbom_28" localSheetId="3">#REF!</definedName>
    <definedName name="VHbom_28">#REF!</definedName>
    <definedName name="VHH" localSheetId="11">#REF!</definedName>
    <definedName name="VHH" localSheetId="3">#REF!</definedName>
    <definedName name="VHH">#REF!</definedName>
    <definedName name="Vi" localSheetId="11">#REF!</definedName>
    <definedName name="Vi" localSheetId="3">#REF!</definedName>
    <definedName name="Vi">#REF!</definedName>
    <definedName name="Vi_28" localSheetId="11">#REF!</definedName>
    <definedName name="Vi_28" localSheetId="3">#REF!</definedName>
    <definedName name="Vi_28">#REF!</definedName>
    <definedName name="Vietri">NA()</definedName>
    <definedName name="Vietri_26" localSheetId="11">#REF!</definedName>
    <definedName name="Vietri_26" localSheetId="3">#REF!</definedName>
    <definedName name="Vietri_26">#REF!</definedName>
    <definedName name="Vietri_28" localSheetId="11">#REF!</definedName>
    <definedName name="Vietri_28" localSheetId="3">#REF!</definedName>
    <definedName name="Vietri_28">#REF!</definedName>
    <definedName name="Vietri_3">NA()</definedName>
    <definedName name="VIEW" localSheetId="11">#REF!</definedName>
    <definedName name="VIEW" localSheetId="3">#REF!</definedName>
    <definedName name="VIEW">#REF!</definedName>
    <definedName name="VIEW_20" localSheetId="11">#REF!</definedName>
    <definedName name="VIEW_20" localSheetId="3">#REF!</definedName>
    <definedName name="VIEW_20">#REF!</definedName>
    <definedName name="VIEW_28" localSheetId="11">#REF!</definedName>
    <definedName name="VIEW_28" localSheetId="3">#REF!</definedName>
    <definedName name="VIEW_28">#REF!</definedName>
    <definedName name="Village" localSheetId="11">#REF!</definedName>
    <definedName name="Village" localSheetId="3">#REF!</definedName>
    <definedName name="Village">#REF!</definedName>
    <definedName name="Village_20" localSheetId="11">#REF!</definedName>
    <definedName name="Village_20" localSheetId="3">#REF!</definedName>
    <definedName name="Village_20">#REF!</definedName>
    <definedName name="Village_28" localSheetId="11">#REF!</definedName>
    <definedName name="Village_28" localSheetId="3">#REF!</definedName>
    <definedName name="Village_28">#REF!</definedName>
    <definedName name="vk" localSheetId="11">#REF!</definedName>
    <definedName name="vk" localSheetId="3">#REF!</definedName>
    <definedName name="vk">#REF!</definedName>
    <definedName name="vk_20" localSheetId="11">#REF!</definedName>
    <definedName name="vk_20" localSheetId="3">#REF!</definedName>
    <definedName name="vk_20">#REF!</definedName>
    <definedName name="vk_28" localSheetId="11">#REF!</definedName>
    <definedName name="vk_28" localSheetId="3">#REF!</definedName>
    <definedName name="vk_28">#REF!</definedName>
    <definedName name="vkcauthang" localSheetId="11">#REF!</definedName>
    <definedName name="vkcauthang" localSheetId="3">#REF!</definedName>
    <definedName name="vkcauthang">#REF!</definedName>
    <definedName name="vkcauthang_20" localSheetId="11">#REF!</definedName>
    <definedName name="vkcauthang_20" localSheetId="3">#REF!</definedName>
    <definedName name="vkcauthang_20">#REF!</definedName>
    <definedName name="vkcauthang_28" localSheetId="11">#REF!</definedName>
    <definedName name="vkcauthang_28" localSheetId="3">#REF!</definedName>
    <definedName name="vkcauthang_28">#REF!</definedName>
    <definedName name="vkds" localSheetId="11">#REF!</definedName>
    <definedName name="vkds" localSheetId="3">#REF!</definedName>
    <definedName name="vkds">#REF!</definedName>
    <definedName name="vkds_28" localSheetId="11">#REF!</definedName>
    <definedName name="vkds_28" localSheetId="3">#REF!</definedName>
    <definedName name="vkds_28">#REF!</definedName>
    <definedName name="vkgo" localSheetId="11">#REF!</definedName>
    <definedName name="vkgo" localSheetId="3">#REF!</definedName>
    <definedName name="vkgo">#REF!</definedName>
    <definedName name="vkh" localSheetId="11">#REF!</definedName>
    <definedName name="vkh" localSheetId="3">#REF!</definedName>
    <definedName name="vkh">#REF!</definedName>
    <definedName name="vkh_1" localSheetId="11">#REF!</definedName>
    <definedName name="vkh_1" localSheetId="3">#REF!</definedName>
    <definedName name="vkh_1">#REF!</definedName>
    <definedName name="vkh_2" localSheetId="11">#REF!</definedName>
    <definedName name="vkh_2" localSheetId="3">#REF!</definedName>
    <definedName name="vkh_2">#REF!</definedName>
    <definedName name="vkh_20" localSheetId="11">#REF!</definedName>
    <definedName name="vkh_20" localSheetId="3">#REF!</definedName>
    <definedName name="vkh_20">#REF!</definedName>
    <definedName name="vkh_25" localSheetId="11">#REF!</definedName>
    <definedName name="vkh_25" localSheetId="3">#REF!</definedName>
    <definedName name="vkh_25">#REF!</definedName>
    <definedName name="vkh_26" localSheetId="11">#REF!</definedName>
    <definedName name="vkh_26" localSheetId="3">#REF!</definedName>
    <definedName name="vkh_26">#REF!</definedName>
    <definedName name="vkh_28" localSheetId="11">#REF!</definedName>
    <definedName name="vkh_28" localSheetId="3">#REF!</definedName>
    <definedName name="vkh_28">#REF!</definedName>
    <definedName name="vkh_3" localSheetId="11">#REF!</definedName>
    <definedName name="vkh_3" localSheetId="3">#REF!</definedName>
    <definedName name="vkh_3">#REF!</definedName>
    <definedName name="vkh_3_1" localSheetId="11">#REF!</definedName>
    <definedName name="vkh_3_1" localSheetId="3">#REF!</definedName>
    <definedName name="vkh_3_1">#REF!</definedName>
    <definedName name="vkh_3_2" localSheetId="11">#REF!</definedName>
    <definedName name="vkh_3_2" localSheetId="3">#REF!</definedName>
    <definedName name="vkh_3_2">#REF!</definedName>
    <definedName name="vkh_3_20" localSheetId="11">#REF!</definedName>
    <definedName name="vkh_3_20" localSheetId="3">#REF!</definedName>
    <definedName name="vkh_3_20">#REF!</definedName>
    <definedName name="vkh_3_25" localSheetId="11">#REF!</definedName>
    <definedName name="vkh_3_25" localSheetId="3">#REF!</definedName>
    <definedName name="vkh_3_25">#REF!</definedName>
    <definedName name="vksan" localSheetId="11">#REF!</definedName>
    <definedName name="vksan" localSheetId="3">#REF!</definedName>
    <definedName name="vksan">#REF!</definedName>
    <definedName name="vksan_20" localSheetId="11">#REF!</definedName>
    <definedName name="vksan_20" localSheetId="3">#REF!</definedName>
    <definedName name="vksan_20">#REF!</definedName>
    <definedName name="vksan_28" localSheetId="11">#REF!</definedName>
    <definedName name="vksan_28" localSheetId="3">#REF!</definedName>
    <definedName name="vksan_28">#REF!</definedName>
    <definedName name="vktc" localSheetId="11">#REF!</definedName>
    <definedName name="vktc" localSheetId="3">#REF!</definedName>
    <definedName name="vktc">#REF!</definedName>
    <definedName name="vktc_28" localSheetId="11">#REF!</definedName>
    <definedName name="vktc_28" localSheetId="3">#REF!</definedName>
    <definedName name="vktc_28">#REF!</definedName>
    <definedName name="vl" localSheetId="11">#REF!</definedName>
    <definedName name="vl" localSheetId="3">#REF!</definedName>
    <definedName name="vl">#REF!</definedName>
    <definedName name="VL.DMC" localSheetId="11">#REF!</definedName>
    <definedName name="VL.DMC" localSheetId="3">#REF!</definedName>
    <definedName name="VL.DMC">#REF!</definedName>
    <definedName name="VL.DMC_28" localSheetId="11">#REF!</definedName>
    <definedName name="VL.DMC_28" localSheetId="3">#REF!</definedName>
    <definedName name="VL.DMC_28">#REF!</definedName>
    <definedName name="VL.GTTMC" localSheetId="11">#REF!</definedName>
    <definedName name="VL.GTTMC" localSheetId="3">#REF!</definedName>
    <definedName name="VL.GTTMC">#REF!</definedName>
    <definedName name="VL.GTTMC_28" localSheetId="11">#REF!</definedName>
    <definedName name="VL.GTTMC_28" localSheetId="3">#REF!</definedName>
    <definedName name="VL.GTTMC_28">#REF!</definedName>
    <definedName name="VL.M10.1" localSheetId="11">#REF!</definedName>
    <definedName name="VL.M10.1" localSheetId="3">#REF!</definedName>
    <definedName name="VL.M10.1">#REF!</definedName>
    <definedName name="VL.M10.1_28" localSheetId="11">#REF!</definedName>
    <definedName name="VL.M10.1_28" localSheetId="3">#REF!</definedName>
    <definedName name="VL.M10.1_28">#REF!</definedName>
    <definedName name="VL.M10.2" localSheetId="11">#REF!</definedName>
    <definedName name="VL.M10.2" localSheetId="3">#REF!</definedName>
    <definedName name="VL.M10.2">#REF!</definedName>
    <definedName name="VL.M10.2_28" localSheetId="11">#REF!</definedName>
    <definedName name="VL.M10.2_28" localSheetId="3">#REF!</definedName>
    <definedName name="VL.M10.2_28">#REF!</definedName>
    <definedName name="VL.M14.1" localSheetId="11">#REF!</definedName>
    <definedName name="VL.M14.1" localSheetId="3">#REF!</definedName>
    <definedName name="VL.M14.1">#REF!</definedName>
    <definedName name="VL.M14.1_28" localSheetId="11">#REF!</definedName>
    <definedName name="VL.M14.1_28" localSheetId="3">#REF!</definedName>
    <definedName name="VL.M14.1_28">#REF!</definedName>
    <definedName name="VL.M14.2" localSheetId="11">#REF!</definedName>
    <definedName name="VL.M14.2" localSheetId="3">#REF!</definedName>
    <definedName name="VL.M14.2">#REF!</definedName>
    <definedName name="VL.M14.2_28" localSheetId="11">#REF!</definedName>
    <definedName name="VL.M14.2_28" localSheetId="3">#REF!</definedName>
    <definedName name="VL.M14.2_28">#REF!</definedName>
    <definedName name="VL.MDT" localSheetId="11">#REF!</definedName>
    <definedName name="VL.MDT" localSheetId="3">#REF!</definedName>
    <definedName name="VL.MDT">#REF!</definedName>
    <definedName name="VL.MDT_28" localSheetId="11">#REF!</definedName>
    <definedName name="VL.MDT_28" localSheetId="3">#REF!</definedName>
    <definedName name="VL.MDT_28">#REF!</definedName>
    <definedName name="VL.MTCat" localSheetId="11">#REF!</definedName>
    <definedName name="VL.MTCat" localSheetId="3">#REF!</definedName>
    <definedName name="VL.MTCat">#REF!</definedName>
    <definedName name="VL.MTCat_28" localSheetId="11">#REF!</definedName>
    <definedName name="VL.MTCat_28" localSheetId="3">#REF!</definedName>
    <definedName name="VL.MTCat_28">#REF!</definedName>
    <definedName name="VL.T1C.CDFD" localSheetId="11">#REF!</definedName>
    <definedName name="VL.T1C.CDFD" localSheetId="3">#REF!</definedName>
    <definedName name="VL.T1C.CDFD">#REF!</definedName>
    <definedName name="VL.T1C.CDFD_28" localSheetId="11">#REF!</definedName>
    <definedName name="VL.T1C.CDFD_28" localSheetId="3">#REF!</definedName>
    <definedName name="VL.T1C.CDFD_28">#REF!</definedName>
    <definedName name="VL.T1C.M14" localSheetId="11">#REF!</definedName>
    <definedName name="VL.T1C.M14" localSheetId="3">#REF!</definedName>
    <definedName name="VL.T1C.M14">#REF!</definedName>
    <definedName name="VL.T1C.M14_28" localSheetId="11">#REF!</definedName>
    <definedName name="VL.T1C.M14_28" localSheetId="3">#REF!</definedName>
    <definedName name="VL.T1C.M14_28">#REF!</definedName>
    <definedName name="VL.TTC" localSheetId="11">#REF!</definedName>
    <definedName name="VL.TTC" localSheetId="3">#REF!</definedName>
    <definedName name="VL.TTC">#REF!</definedName>
    <definedName name="VL.TTC_28" localSheetId="11">#REF!</definedName>
    <definedName name="VL.TTC_28" localSheetId="3">#REF!</definedName>
    <definedName name="VL.TTC_28">#REF!</definedName>
    <definedName name="VL.X.CSV" localSheetId="11">#REF!</definedName>
    <definedName name="VL.X.CSV" localSheetId="3">#REF!</definedName>
    <definedName name="VL.X.CSV">#REF!</definedName>
    <definedName name="VL.X.CSV_28" localSheetId="11">#REF!</definedName>
    <definedName name="VL.X.CSV_28" localSheetId="3">#REF!</definedName>
    <definedName name="VL.X.CSV_28">#REF!</definedName>
    <definedName name="VL.XL" localSheetId="11">#REF!</definedName>
    <definedName name="VL.XL" localSheetId="3">#REF!</definedName>
    <definedName name="VL.XL">#REF!</definedName>
    <definedName name="VL.XL_28" localSheetId="11">#REF!</definedName>
    <definedName name="VL.XL_28" localSheetId="3">#REF!</definedName>
    <definedName name="VL.XL_28">#REF!</definedName>
    <definedName name="vl_20" localSheetId="11">#REF!</definedName>
    <definedName name="vl_20" localSheetId="3">#REF!</definedName>
    <definedName name="vl_20">#REF!</definedName>
    <definedName name="VL_cau" localSheetId="11">#REF!</definedName>
    <definedName name="VL_cau" localSheetId="3">#REF!</definedName>
    <definedName name="VL_cau">#REF!</definedName>
    <definedName name="VL_CSC" localSheetId="11">#REF!</definedName>
    <definedName name="VL_CSC" localSheetId="3">#REF!</definedName>
    <definedName name="VL_CSC">#REF!</definedName>
    <definedName name="VL_CSC_20" localSheetId="11">#REF!</definedName>
    <definedName name="VL_CSC_20" localSheetId="3">#REF!</definedName>
    <definedName name="VL_CSC_20">#REF!</definedName>
    <definedName name="VL_CSC_28" localSheetId="11">#REF!</definedName>
    <definedName name="VL_CSC_28" localSheetId="3">#REF!</definedName>
    <definedName name="VL_CSC_28">#REF!</definedName>
    <definedName name="VL_CSCT" localSheetId="11">#REF!</definedName>
    <definedName name="VL_CSCT" localSheetId="3">#REF!</definedName>
    <definedName name="VL_CSCT">#REF!</definedName>
    <definedName name="VL_CSCT_20" localSheetId="11">#REF!</definedName>
    <definedName name="VL_CSCT_20" localSheetId="3">#REF!</definedName>
    <definedName name="VL_CSCT_20">#REF!</definedName>
    <definedName name="VL_CSCT_28" localSheetId="11">#REF!</definedName>
    <definedName name="VL_CSCT_28" localSheetId="3">#REF!</definedName>
    <definedName name="VL_CSCT_28">#REF!</definedName>
    <definedName name="VL_CTXD" localSheetId="11">#REF!</definedName>
    <definedName name="VL_CTXD" localSheetId="3">#REF!</definedName>
    <definedName name="VL_CTXD">#REF!</definedName>
    <definedName name="VL_CTXD_20" localSheetId="11">#REF!</definedName>
    <definedName name="VL_CTXD_20" localSheetId="3">#REF!</definedName>
    <definedName name="VL_CTXD_20">#REF!</definedName>
    <definedName name="VL_CTXD_28" localSheetId="11">#REF!</definedName>
    <definedName name="VL_CTXD_28" localSheetId="3">#REF!</definedName>
    <definedName name="VL_CTXD_28">#REF!</definedName>
    <definedName name="VL_RD" localSheetId="11">#REF!</definedName>
    <definedName name="VL_RD" localSheetId="3">#REF!</definedName>
    <definedName name="VL_RD">#REF!</definedName>
    <definedName name="VL_RD_20" localSheetId="11">#REF!</definedName>
    <definedName name="VL_RD_20" localSheetId="3">#REF!</definedName>
    <definedName name="VL_RD_20">#REF!</definedName>
    <definedName name="VL_RD_28" localSheetId="11">#REF!</definedName>
    <definedName name="VL_RD_28" localSheetId="3">#REF!</definedName>
    <definedName name="VL_RD_28">#REF!</definedName>
    <definedName name="VL_TD" localSheetId="11">#REF!</definedName>
    <definedName name="VL_TD" localSheetId="3">#REF!</definedName>
    <definedName name="VL_TD">#REF!</definedName>
    <definedName name="VL_TD_20" localSheetId="11">#REF!</definedName>
    <definedName name="VL_TD_20" localSheetId="3">#REF!</definedName>
    <definedName name="VL_TD_20">#REF!</definedName>
    <definedName name="VL_TD_28" localSheetId="11">#REF!</definedName>
    <definedName name="VL_TD_28" localSheetId="3">#REF!</definedName>
    <definedName name="VL_TD_28">#REF!</definedName>
    <definedName name="VL100_26" localSheetId="11">#REF!</definedName>
    <definedName name="VL100_26" localSheetId="3">#REF!</definedName>
    <definedName name="VL100_26">#REF!</definedName>
    <definedName name="VL100_28" localSheetId="11">#REF!</definedName>
    <definedName name="VL100_28" localSheetId="3">#REF!</definedName>
    <definedName name="VL100_28">#REF!</definedName>
    <definedName name="VL100_3">"$#REF!.$#REF!$#REF!"</definedName>
    <definedName name="vl150_28" localSheetId="11">#REF!</definedName>
    <definedName name="vl150_28" localSheetId="3">#REF!</definedName>
    <definedName name="vl150_28">#REF!</definedName>
    <definedName name="vl1p">"$#REF!.$H$25"</definedName>
    <definedName name="vl1p_26" localSheetId="11">#REF!</definedName>
    <definedName name="vl1p_26" localSheetId="3">#REF!</definedName>
    <definedName name="vl1p_26">#REF!</definedName>
    <definedName name="vl1p_28" localSheetId="11">#REF!</definedName>
    <definedName name="vl1p_28" localSheetId="3">#REF!</definedName>
    <definedName name="vl1p_28">#REF!</definedName>
    <definedName name="vl1p_3">"$#REF!.$H$25"</definedName>
    <definedName name="VL200_26" localSheetId="11">#REF!</definedName>
    <definedName name="VL200_26" localSheetId="3">#REF!</definedName>
    <definedName name="VL200_26">#REF!</definedName>
    <definedName name="VL200_28" localSheetId="11">#REF!</definedName>
    <definedName name="VL200_28" localSheetId="3">#REF!</definedName>
    <definedName name="VL200_28">#REF!</definedName>
    <definedName name="VL200_3">"$#REF!.$#REF!$#REF!"</definedName>
    <definedName name="VL250_26" localSheetId="11">#REF!</definedName>
    <definedName name="VL250_26" localSheetId="3">#REF!</definedName>
    <definedName name="VL250_26">#REF!</definedName>
    <definedName name="VL250_28" localSheetId="11">#REF!</definedName>
    <definedName name="VL250_28" localSheetId="3">#REF!</definedName>
    <definedName name="VL250_28">#REF!</definedName>
    <definedName name="VL250_3">"$#REF!.$#REF!$#REF!"</definedName>
    <definedName name="vl3p">"$#REF!.$#REF!$#REF!"</definedName>
    <definedName name="vl3p_26" localSheetId="11">#REF!</definedName>
    <definedName name="vl3p_26" localSheetId="3">#REF!</definedName>
    <definedName name="vl3p_26">#REF!</definedName>
    <definedName name="vl3p_28" localSheetId="11">#REF!</definedName>
    <definedName name="vl3p_28" localSheetId="3">#REF!</definedName>
    <definedName name="vl3p_28">#REF!</definedName>
    <definedName name="vl3p_3">"$#REF!.$#REF!$#REF!"</definedName>
    <definedName name="vl50_28" localSheetId="11">#REF!</definedName>
    <definedName name="vl50_28" localSheetId="3">#REF!</definedName>
    <definedName name="vl50_28">#REF!</definedName>
    <definedName name="VLBS">NA()</definedName>
    <definedName name="vlc" localSheetId="11">#REF!</definedName>
    <definedName name="vlc" localSheetId="3">#REF!</definedName>
    <definedName name="vlc">#REF!</definedName>
    <definedName name="Vlcap0.7" localSheetId="11">#REF!</definedName>
    <definedName name="Vlcap0.7" localSheetId="3">#REF!</definedName>
    <definedName name="Vlcap0.7">#REF!</definedName>
    <definedName name="VLcap1" localSheetId="11">#REF!</definedName>
    <definedName name="VLcap1" localSheetId="3">#REF!</definedName>
    <definedName name="VLcap1">#REF!</definedName>
    <definedName name="vlcau" localSheetId="11">#REF!</definedName>
    <definedName name="vlcau" localSheetId="3">#REF!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#REF!</definedName>
    <definedName name="VLCT3p_20" localSheetId="11">#REF!</definedName>
    <definedName name="VLCT3p_20" localSheetId="3">#REF!</definedName>
    <definedName name="VLCT3p_20">#REF!</definedName>
    <definedName name="VLCT3p_28" localSheetId="11">#REF!</definedName>
    <definedName name="VLCT3p_28" localSheetId="3">#REF!</definedName>
    <definedName name="VLCT3p_28">#REF!</definedName>
    <definedName name="vlctbb" localSheetId="11">#REF!</definedName>
    <definedName name="vlctbb" localSheetId="3">#REF!</definedName>
    <definedName name="vlctbb">#REF!</definedName>
    <definedName name="vld" localSheetId="11">#REF!</definedName>
    <definedName name="vld" localSheetId="3">#REF!</definedName>
    <definedName name="vld">#REF!</definedName>
    <definedName name="vldd">NA()</definedName>
    <definedName name="vldd_26" localSheetId="11">#REF!</definedName>
    <definedName name="vldd_26" localSheetId="3">#REF!</definedName>
    <definedName name="vldd_26">#REF!</definedName>
    <definedName name="vldd_28" localSheetId="11">#REF!</definedName>
    <definedName name="vldd_28" localSheetId="3">#REF!</definedName>
    <definedName name="vldd_28">#REF!</definedName>
    <definedName name="vldd_3">NA()</definedName>
    <definedName name="vldn400">"$#REF!.$F$41"</definedName>
    <definedName name="vldn400_26" localSheetId="11">#REF!</definedName>
    <definedName name="vldn400_26" localSheetId="3">#REF!</definedName>
    <definedName name="vldn400_26">#REF!</definedName>
    <definedName name="vldn400_28" localSheetId="11">#REF!</definedName>
    <definedName name="vldn400_28" localSheetId="3">#REF!</definedName>
    <definedName name="vldn400_28">#REF!</definedName>
    <definedName name="vldn400_3">"$#REF!.$F$41"</definedName>
    <definedName name="vldn600">"$#REF!.$F$27"</definedName>
    <definedName name="vldn600_26" localSheetId="11">#REF!</definedName>
    <definedName name="vldn600_26" localSheetId="3">#REF!</definedName>
    <definedName name="vldn600_26">#REF!</definedName>
    <definedName name="vldn600_28" localSheetId="11">#REF!</definedName>
    <definedName name="vldn600_28" localSheetId="3">#REF!</definedName>
    <definedName name="vldn600_28">#REF!</definedName>
    <definedName name="vldn600_3">"$#REF!.$F$27"</definedName>
    <definedName name="VLHC" localSheetId="11">#REF!</definedName>
    <definedName name="VLHC" localSheetId="3">#REF!</definedName>
    <definedName name="VLHC">#REF!</definedName>
    <definedName name="VLHC_28" localSheetId="11">#REF!</definedName>
    <definedName name="VLHC_28" localSheetId="3">#REF!</definedName>
    <definedName name="VLHC_28">#REF!</definedName>
    <definedName name="VLI150_28" localSheetId="11">#REF!</definedName>
    <definedName name="VLI150_28" localSheetId="3">#REF!</definedName>
    <definedName name="VLI150_28">#REF!</definedName>
    <definedName name="VLI200_28" localSheetId="11">#REF!</definedName>
    <definedName name="VLI200_28" localSheetId="3">#REF!</definedName>
    <definedName name="VLI200_28">#REF!</definedName>
    <definedName name="VLI50_28" localSheetId="11">#REF!</definedName>
    <definedName name="VLI50_28" localSheetId="3">#REF!</definedName>
    <definedName name="VLI50_28">#REF!</definedName>
    <definedName name="VLIEU" localSheetId="11">#REF!</definedName>
    <definedName name="VLIEU" localSheetId="3">#REF!</definedName>
    <definedName name="VLIEU">#REF!</definedName>
    <definedName name="VLKday" localSheetId="11">#REF!</definedName>
    <definedName name="VLKday" localSheetId="3">#REF!</definedName>
    <definedName name="VLKday">#REF!</definedName>
    <definedName name="VLKday_20" localSheetId="11">#REF!</definedName>
    <definedName name="VLKday_20" localSheetId="3">#REF!</definedName>
    <definedName name="VLKday_20">#REF!</definedName>
    <definedName name="VLKday_28" localSheetId="11">#REF!</definedName>
    <definedName name="VLKday_28" localSheetId="3">#REF!</definedName>
    <definedName name="VLKday_28">#REF!</definedName>
    <definedName name="VLM" localSheetId="11">#REF!</definedName>
    <definedName name="VLM" localSheetId="3">#REF!</definedName>
    <definedName name="VLM">#REF!</definedName>
    <definedName name="vlp" localSheetId="11">#REF!</definedName>
    <definedName name="vlp" localSheetId="3">#REF!</definedName>
    <definedName name="vlp">#REF!</definedName>
    <definedName name="VLT" localSheetId="11">#REF!</definedName>
    <definedName name="VLT" localSheetId="3">#REF!</definedName>
    <definedName name="VLT">#REF!</definedName>
    <definedName name="VLT_20" localSheetId="11">#REF!</definedName>
    <definedName name="VLT_20" localSheetId="3">#REF!</definedName>
    <definedName name="VLT_20">#REF!</definedName>
    <definedName name="VLT_28" localSheetId="11">#REF!</definedName>
    <definedName name="VLT_28" localSheetId="3">#REF!</definedName>
    <definedName name="VLT_28">#REF!</definedName>
    <definedName name="vltco" localSheetId="11">#REF!</definedName>
    <definedName name="vltco" localSheetId="3">#REF!</definedName>
    <definedName name="vltco">#REF!</definedName>
    <definedName name="vltco_28" localSheetId="11">#REF!</definedName>
    <definedName name="vltco_28" localSheetId="3">#REF!</definedName>
    <definedName name="vltco_28">#REF!</definedName>
    <definedName name="vltr">NA()</definedName>
    <definedName name="vltr_26" localSheetId="11">#REF!</definedName>
    <definedName name="vltr_26" localSheetId="3">#REF!</definedName>
    <definedName name="vltr_26">#REF!</definedName>
    <definedName name="vltr_28" localSheetId="11">#REF!</definedName>
    <definedName name="vltr_28" localSheetId="3">#REF!</definedName>
    <definedName name="vltr_28">#REF!</definedName>
    <definedName name="vltr_3">NA()</definedName>
    <definedName name="vltram">"$#REF!.$F$11"</definedName>
    <definedName name="vltram_26" localSheetId="11">#REF!</definedName>
    <definedName name="vltram_26" localSheetId="3">#REF!</definedName>
    <definedName name="vltram_26">#REF!</definedName>
    <definedName name="vltram_28" localSheetId="11">#REF!</definedName>
    <definedName name="vltram_28" localSheetId="3">#REF!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#REF!</definedName>
    <definedName name="VLxaydung_28" localSheetId="11">#REF!</definedName>
    <definedName name="VLxaydung_28" localSheetId="3">#REF!</definedName>
    <definedName name="VLxaydung_28">#REF!</definedName>
    <definedName name="VLxaydung_3">"$#REF!.$B$4:$D$43"</definedName>
    <definedName name="vlxuathien" localSheetId="11">#REF!</definedName>
    <definedName name="vlxuathien" localSheetId="3">#REF!</definedName>
    <definedName name="vlxuathien">#REF!</definedName>
    <definedName name="vlxuathien_20" localSheetId="11">#REF!</definedName>
    <definedName name="vlxuathien_20" localSheetId="3">#REF!</definedName>
    <definedName name="vlxuathien_20">#REF!</definedName>
    <definedName name="vlxuathien_28" localSheetId="11">#REF!</definedName>
    <definedName name="vlxuathien_28" localSheetId="3">#REF!</definedName>
    <definedName name="vlxuathien_28">#REF!</definedName>
    <definedName name="vm" localSheetId="11">#REF!</definedName>
    <definedName name="vm" localSheetId="3">#REF!</definedName>
    <definedName name="vm">#REF!</definedName>
    <definedName name="vm1." localSheetId="11">#REF!</definedName>
    <definedName name="vm1." localSheetId="3">#REF!</definedName>
    <definedName name="vm1.">#REF!</definedName>
    <definedName name="vm2." localSheetId="11">#REF!</definedName>
    <definedName name="vm2." localSheetId="3">#REF!</definedName>
    <definedName name="vm2.">#REF!</definedName>
    <definedName name="vn1." localSheetId="11">#REF!</definedName>
    <definedName name="vn1." localSheetId="3">#REF!</definedName>
    <definedName name="vn1.">#REF!</definedName>
    <definedName name="vn2." localSheetId="11">#REF!</definedName>
    <definedName name="vn2." localSheetId="3">#REF!</definedName>
    <definedName name="vn2.">#REF!</definedName>
    <definedName name="VND" localSheetId="11">#REF!</definedName>
    <definedName name="VND" localSheetId="3">#REF!</definedName>
    <definedName name="VND">#REF!</definedName>
    <definedName name="VND_20" localSheetId="11">#REF!</definedName>
    <definedName name="VND_20" localSheetId="3">#REF!</definedName>
    <definedName name="VND_20">#REF!</definedName>
    <definedName name="VND_28" localSheetId="11">#REF!</definedName>
    <definedName name="VND_28" localSheetId="3">#REF!</definedName>
    <definedName name="VND_28">#REF!</definedName>
    <definedName name="voi" localSheetId="11">#REF!</definedName>
    <definedName name="voi" localSheetId="3">#REF!</definedName>
    <definedName name="voi">#REF!</definedName>
    <definedName name="voi_28" localSheetId="11">#REF!</definedName>
    <definedName name="voi_28" localSheetId="3">#REF!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#REF!</definedName>
    <definedName name="Von.KL_28" localSheetId="11">#REF!</definedName>
    <definedName name="Von.KL_28" localSheetId="3">#REF!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#REF!</definedName>
    <definedName name="vonvay" localSheetId="11">#REF!</definedName>
    <definedName name="vonvay" localSheetId="3">#REF!</definedName>
    <definedName name="vonvay">#REF!</definedName>
    <definedName name="Vp" localSheetId="11">#REF!</definedName>
    <definedName name="Vp" localSheetId="3">#REF!</definedName>
    <definedName name="Vp">#REF!</definedName>
    <definedName name="Vp_28" localSheetId="11">#REF!</definedName>
    <definedName name="Vp_28" localSheetId="3">#REF!</definedName>
    <definedName name="Vp_28">#REF!</definedName>
    <definedName name="Vr" localSheetId="11">#REF!</definedName>
    <definedName name="Vr" localSheetId="3">#REF!</definedName>
    <definedName name="Vr">#REF!</definedName>
    <definedName name="Vr_20" localSheetId="11">#REF!</definedName>
    <definedName name="Vr_20" localSheetId="3">#REF!</definedName>
    <definedName name="Vr_20">#REF!</definedName>
    <definedName name="Vr_28" localSheetId="11">#REF!</definedName>
    <definedName name="Vr_28" localSheetId="3">#REF!</definedName>
    <definedName name="Vr_28">#REF!</definedName>
    <definedName name="vr3p">"$#REF!.$Y$10"</definedName>
    <definedName name="vr3p_26" localSheetId="11">#REF!</definedName>
    <definedName name="vr3p_26" localSheetId="3">#REF!</definedName>
    <definedName name="vr3p_26">#REF!</definedName>
    <definedName name="vr3p_28" localSheetId="11">#REF!</definedName>
    <definedName name="vr3p_28" localSheetId="3">#REF!</definedName>
    <definedName name="vr3p_28">#REF!</definedName>
    <definedName name="vr3p_3">"$#REF!.$Y$10"</definedName>
    <definedName name="Vs" localSheetId="11">#REF!</definedName>
    <definedName name="Vs" localSheetId="3">#REF!</definedName>
    <definedName name="Vs">#REF!</definedName>
    <definedName name="Vs_28" localSheetId="11">#REF!</definedName>
    <definedName name="Vs_28" localSheetId="3">#REF!</definedName>
    <definedName name="Vs_28">#REF!</definedName>
    <definedName name="VT" localSheetId="11">#REF!</definedName>
    <definedName name="VT" localSheetId="3">#REF!</definedName>
    <definedName name="VT">#REF!</definedName>
    <definedName name="VT_20" localSheetId="11">#REF!</definedName>
    <definedName name="VT_20" localSheetId="3">#REF!</definedName>
    <definedName name="VT_20">#REF!</definedName>
    <definedName name="VT_28" localSheetId="11">#REF!</definedName>
    <definedName name="VT_28" localSheetId="3">#REF!</definedName>
    <definedName name="VT_28">#REF!</definedName>
    <definedName name="vt0.8" localSheetId="11">#REF!</definedName>
    <definedName name="vt0.8" localSheetId="3">#REF!</definedName>
    <definedName name="vt0.8">#REF!</definedName>
    <definedName name="vt1pbs">NA()</definedName>
    <definedName name="vt1pbs_26" localSheetId="11">#REF!</definedName>
    <definedName name="vt1pbs_26" localSheetId="3">#REF!</definedName>
    <definedName name="vt1pbs_26">#REF!</definedName>
    <definedName name="vt1pbs_28" localSheetId="11">#REF!</definedName>
    <definedName name="vt1pbs_28" localSheetId="3">#REF!</definedName>
    <definedName name="vt1pbs_28">#REF!</definedName>
    <definedName name="vt1pbs_3">NA()</definedName>
    <definedName name="vtbs">NA()</definedName>
    <definedName name="vtbs_26" localSheetId="11">#REF!</definedName>
    <definedName name="vtbs_26" localSheetId="3">#REF!</definedName>
    <definedName name="vtbs_26">#REF!</definedName>
    <definedName name="vtbs_28" localSheetId="11">#REF!</definedName>
    <definedName name="vtbs_28" localSheetId="3">#REF!</definedName>
    <definedName name="vtbs_28">#REF!</definedName>
    <definedName name="vtbs_3">NA()</definedName>
    <definedName name="vtu" localSheetId="11">#REF!</definedName>
    <definedName name="vtu" localSheetId="3">#REF!</definedName>
    <definedName name="vtu">#REF!</definedName>
    <definedName name="vtu_20" localSheetId="11">#REF!</definedName>
    <definedName name="vtu_20" localSheetId="3">#REF!</definedName>
    <definedName name="vtu_20">#REF!</definedName>
    <definedName name="vtu_28" localSheetId="11">#REF!</definedName>
    <definedName name="vtu_28" localSheetId="3">#REF!</definedName>
    <definedName name="vtu_28">#REF!</definedName>
    <definedName name="Vu" localSheetId="11">#REF!</definedName>
    <definedName name="Vu" localSheetId="3">#REF!</definedName>
    <definedName name="Vu">#REF!</definedName>
    <definedName name="VÙ" localSheetId="11">#REF!</definedName>
    <definedName name="VÙ" localSheetId="3">#REF!</definedName>
    <definedName name="VÙ">#REF!</definedName>
    <definedName name="Vu_" localSheetId="11">#REF!</definedName>
    <definedName name="Vu_" localSheetId="3">#REF!</definedName>
    <definedName name="Vu_">#REF!</definedName>
    <definedName name="Vu__20" localSheetId="11">#REF!</definedName>
    <definedName name="Vu__20" localSheetId="3">#REF!</definedName>
    <definedName name="Vu__20">#REF!</definedName>
    <definedName name="Vu__28" localSheetId="11">#REF!</definedName>
    <definedName name="Vu__28" localSheetId="3">#REF!</definedName>
    <definedName name="Vu__28">#REF!</definedName>
    <definedName name="Vu_20" localSheetId="11">#REF!</definedName>
    <definedName name="Vu_20" localSheetId="3">#REF!</definedName>
    <definedName name="Vu_20">#REF!</definedName>
    <definedName name="VÙ_20" localSheetId="11">#REF!</definedName>
    <definedName name="VÙ_20" localSheetId="3">#REF!</definedName>
    <definedName name="VÙ_20">#REF!</definedName>
    <definedName name="VÙ_28" localSheetId="11">#REF!</definedName>
    <definedName name="VÙ_28" localSheetId="3">#REF!</definedName>
    <definedName name="VÙ_28">#REF!</definedName>
    <definedName name="vu1_28" localSheetId="11">#REF!</definedName>
    <definedName name="vu1_28" localSheetId="3">#REF!</definedName>
    <definedName name="vu1_28">#REF!</definedName>
    <definedName name="vu12124_28" localSheetId="11">#REF!</definedName>
    <definedName name="vu12124_28" localSheetId="3">#REF!</definedName>
    <definedName name="vu12124_28">#REF!</definedName>
    <definedName name="vu2_28" localSheetId="11">#REF!</definedName>
    <definedName name="vu2_28" localSheetId="3">#REF!</definedName>
    <definedName name="vu2_28">#REF!</definedName>
    <definedName name="vu3_28" localSheetId="11">#REF!</definedName>
    <definedName name="vu3_28" localSheetId="3">#REF!</definedName>
    <definedName name="vu3_28">#REF!</definedName>
    <definedName name="vua_75" localSheetId="11">#REF!</definedName>
    <definedName name="vua_75" localSheetId="3">#REF!</definedName>
    <definedName name="vua_75">#REF!</definedName>
    <definedName name="vua_75_28" localSheetId="11">#REF!</definedName>
    <definedName name="vua_75_28" localSheetId="3">#REF!</definedName>
    <definedName name="vua_75_28">#REF!</definedName>
    <definedName name="VuaBT">"$#REF!.$B$95:$D$113"</definedName>
    <definedName name="VuaBT_26" localSheetId="11">#REF!</definedName>
    <definedName name="VuaBT_26" localSheetId="3">#REF!</definedName>
    <definedName name="VuaBT_26">#REF!</definedName>
    <definedName name="VuaBT_28" localSheetId="11">#REF!</definedName>
    <definedName name="VuaBT_28" localSheetId="3">#REF!</definedName>
    <definedName name="VuaBT_28">#REF!</definedName>
    <definedName name="VuaBT_3">"$#REF!.$B$95:$D$113"</definedName>
    <definedName name="vuabtD" localSheetId="11">#REF!</definedName>
    <definedName name="vuabtD" localSheetId="3">#REF!</definedName>
    <definedName name="vuabtD">#REF!</definedName>
    <definedName name="vuabtD_20" localSheetId="11">#REF!</definedName>
    <definedName name="vuabtD_20" localSheetId="3">#REF!</definedName>
    <definedName name="vuabtD_20">#REF!</definedName>
    <definedName name="vuabtD_28" localSheetId="11">#REF!</definedName>
    <definedName name="vuabtD_28" localSheetId="3">#REF!</definedName>
    <definedName name="vuabtD_28">#REF!</definedName>
    <definedName name="vuabtG" localSheetId="11">#REF!</definedName>
    <definedName name="vuabtG" localSheetId="3">#REF!</definedName>
    <definedName name="vuabtG">#REF!</definedName>
    <definedName name="vuabtG_20" localSheetId="11">#REF!</definedName>
    <definedName name="vuabtG_20" localSheetId="3">#REF!</definedName>
    <definedName name="vuabtG_20">#REF!</definedName>
    <definedName name="vuabtG_28" localSheetId="11">#REF!</definedName>
    <definedName name="vuabtG_28" localSheetId="3">#REF!</definedName>
    <definedName name="vuabtG_28">#REF!</definedName>
    <definedName name="vub1215_28" localSheetId="11">#REF!</definedName>
    <definedName name="vub1215_28" localSheetId="3">#REF!</definedName>
    <definedName name="vub1215_28">#REF!</definedName>
    <definedName name="vub1234_28" localSheetId="11">#REF!</definedName>
    <definedName name="vub1234_28" localSheetId="3">#REF!</definedName>
    <definedName name="vub1234_28">#REF!</definedName>
    <definedName name="vuc2124_28" localSheetId="11">#REF!</definedName>
    <definedName name="vuc2124_28" localSheetId="3">#REF!</definedName>
    <definedName name="vuc2124_28">#REF!</definedName>
    <definedName name="vuc2134_28" localSheetId="11">#REF!</definedName>
    <definedName name="vuc2134_28" localSheetId="3">#REF!</definedName>
    <definedName name="vuc2134_28">#REF!</definedName>
    <definedName name="vung" localSheetId="11">#REF!</definedName>
    <definedName name="vung" localSheetId="3">#REF!</definedName>
    <definedName name="vung">#REF!</definedName>
    <definedName name="vung_20" localSheetId="11">#REF!</definedName>
    <definedName name="vung_20" localSheetId="3">#REF!</definedName>
    <definedName name="vung_20">#REF!</definedName>
    <definedName name="vung_28" localSheetId="11">#REF!</definedName>
    <definedName name="vung_28" localSheetId="3">#REF!</definedName>
    <definedName name="vung_28">#REF!</definedName>
    <definedName name="VX" localSheetId="11">#REF!</definedName>
    <definedName name="VX" localSheetId="3">#REF!</definedName>
    <definedName name="VX">#REF!</definedName>
    <definedName name="VX_28" localSheetId="11">#REF!</definedName>
    <definedName name="VX_28" localSheetId="3">#REF!</definedName>
    <definedName name="VX_28">#REF!</definedName>
    <definedName name="Vxk" localSheetId="11">#REF!</definedName>
    <definedName name="Vxk" localSheetId="3">#REF!</definedName>
    <definedName name="Vxk">#REF!</definedName>
    <definedName name="Vxk_20" localSheetId="11">#REF!</definedName>
    <definedName name="Vxk_20" localSheetId="3">#REF!</definedName>
    <definedName name="Vxk_20">#REF!</definedName>
    <definedName name="Vxk_28" localSheetId="11">#REF!</definedName>
    <definedName name="Vxk_28" localSheetId="3">#REF!</definedName>
    <definedName name="Vxk_28">#REF!</definedName>
    <definedName name="vxuan" localSheetId="11">#REF!</definedName>
    <definedName name="vxuan" localSheetId="3">#REF!</definedName>
    <definedName name="vxuan">#REF!</definedName>
    <definedName name="vxuan_20" localSheetId="11">#REF!</definedName>
    <definedName name="vxuan_20" localSheetId="3">#REF!</definedName>
    <definedName name="vxuan_20">#REF!</definedName>
    <definedName name="vxuan_28" localSheetId="11">#REF!</definedName>
    <definedName name="vxuan_28" localSheetId="3">#REF!</definedName>
    <definedName name="vxuan_28">#REF!</definedName>
    <definedName name="W">"$#REF!.$A$2:$D$20"</definedName>
    <definedName name="W_26" localSheetId="11">#REF!</definedName>
    <definedName name="W_26" localSheetId="3">#REF!</definedName>
    <definedName name="W_26">#REF!</definedName>
    <definedName name="W_28" localSheetId="11">#REF!</definedName>
    <definedName name="W_28" localSheetId="3">#REF!</definedName>
    <definedName name="W_28">#REF!</definedName>
    <definedName name="W_3">"$#REF!.$J$8"</definedName>
    <definedName name="W_Class1" localSheetId="11">#REF!</definedName>
    <definedName name="W_Class1" localSheetId="3">#REF!</definedName>
    <definedName name="W_Class1">#REF!</definedName>
    <definedName name="W_Class1_20" localSheetId="11">#REF!</definedName>
    <definedName name="W_Class1_20" localSheetId="3">#REF!</definedName>
    <definedName name="W_Class1_20">#REF!</definedName>
    <definedName name="W_Class1_28" localSheetId="11">#REF!</definedName>
    <definedName name="W_Class1_28" localSheetId="3">#REF!</definedName>
    <definedName name="W_Class1_28">#REF!</definedName>
    <definedName name="W_Class2" localSheetId="11">#REF!</definedName>
    <definedName name="W_Class2" localSheetId="3">#REF!</definedName>
    <definedName name="W_Class2">#REF!</definedName>
    <definedName name="W_Class2_20" localSheetId="11">#REF!</definedName>
    <definedName name="W_Class2_20" localSheetId="3">#REF!</definedName>
    <definedName name="W_Class2_20">#REF!</definedName>
    <definedName name="W_Class2_28" localSheetId="11">#REF!</definedName>
    <definedName name="W_Class2_28" localSheetId="3">#REF!</definedName>
    <definedName name="W_Class2_28">#REF!</definedName>
    <definedName name="W_Class3" localSheetId="11">#REF!</definedName>
    <definedName name="W_Class3" localSheetId="3">#REF!</definedName>
    <definedName name="W_Class3">#REF!</definedName>
    <definedName name="W_Class3_20" localSheetId="11">#REF!</definedName>
    <definedName name="W_Class3_20" localSheetId="3">#REF!</definedName>
    <definedName name="W_Class3_20">#REF!</definedName>
    <definedName name="W_Class3_28" localSheetId="11">#REF!</definedName>
    <definedName name="W_Class3_28" localSheetId="3">#REF!</definedName>
    <definedName name="W_Class3_28">#REF!</definedName>
    <definedName name="W_Class4" localSheetId="11">#REF!</definedName>
    <definedName name="W_Class4" localSheetId="3">#REF!</definedName>
    <definedName name="W_Class4">#REF!</definedName>
    <definedName name="W_Class4_20" localSheetId="11">#REF!</definedName>
    <definedName name="W_Class4_20" localSheetId="3">#REF!</definedName>
    <definedName name="W_Class4_20">#REF!</definedName>
    <definedName name="W_Class4_28" localSheetId="11">#REF!</definedName>
    <definedName name="W_Class4_28" localSheetId="3">#REF!</definedName>
    <definedName name="W_Class4_28">#REF!</definedName>
    <definedName name="W_Class5" localSheetId="11">#REF!</definedName>
    <definedName name="W_Class5" localSheetId="3">#REF!</definedName>
    <definedName name="W_Class5">#REF!</definedName>
    <definedName name="W_Class5_20" localSheetId="11">#REF!</definedName>
    <definedName name="W_Class5_20" localSheetId="3">#REF!</definedName>
    <definedName name="W_Class5_20">#REF!</definedName>
    <definedName name="W_Class5_28" localSheetId="11">#REF!</definedName>
    <definedName name="W_Class5_28" localSheetId="3">#REF!</definedName>
    <definedName name="W_Class5_28">#REF!</definedName>
    <definedName name="wat" localSheetId="11">#REF!</definedName>
    <definedName name="wat" localSheetId="3">#REF!</definedName>
    <definedName name="wat">#REF!</definedName>
    <definedName name="wat_20" localSheetId="11">#REF!</definedName>
    <definedName name="wat_20" localSheetId="3">#REF!</definedName>
    <definedName name="wat_20">#REF!</definedName>
    <definedName name="wat_28" localSheetId="11">#REF!</definedName>
    <definedName name="wat_28" localSheetId="3">#REF!</definedName>
    <definedName name="wat_28">#REF!</definedName>
    <definedName name="Wat_tec" localSheetId="11">#REF!</definedName>
    <definedName name="Wat_tec" localSheetId="3">#REF!</definedName>
    <definedName name="Wat_tec">#REF!</definedName>
    <definedName name="Wat_tec_20" localSheetId="11">#REF!</definedName>
    <definedName name="Wat_tec_20" localSheetId="3">#REF!</definedName>
    <definedName name="Wat_tec_20">#REF!</definedName>
    <definedName name="Wat_tec_28" localSheetId="11">#REF!</definedName>
    <definedName name="Wat_tec_28" localSheetId="3">#REF!</definedName>
    <definedName name="Wat_tec_28">#REF!</definedName>
    <definedName name="waterproofing" localSheetId="11">#REF!</definedName>
    <definedName name="waterproofing" localSheetId="3">#REF!</definedName>
    <definedName name="waterproofing">#REF!</definedName>
    <definedName name="waterproofing_28" localSheetId="11">#REF!</definedName>
    <definedName name="waterproofing_28" localSheetId="3">#REF!</definedName>
    <definedName name="waterproofing_28">#REF!</definedName>
    <definedName name="watertruck" localSheetId="11">#REF!</definedName>
    <definedName name="watertruck" localSheetId="3">#REF!</definedName>
    <definedName name="watertruck">#REF!</definedName>
    <definedName name="watertruck_20" localSheetId="11">#REF!</definedName>
    <definedName name="watertruck_20" localSheetId="3">#REF!</definedName>
    <definedName name="watertruck_20">#REF!</definedName>
    <definedName name="watertruck_28" localSheetId="11">#REF!</definedName>
    <definedName name="watertruck_28" localSheetId="3">#REF!</definedName>
    <definedName name="watertruck_28">#REF!</definedName>
    <definedName name="watin" localSheetId="11">#REF!</definedName>
    <definedName name="watin" localSheetId="3">#REF!</definedName>
    <definedName name="watin">#REF!</definedName>
    <definedName name="watin_28" localSheetId="11">#REF!</definedName>
    <definedName name="watin_28" localSheetId="3">#REF!</definedName>
    <definedName name="watin_28">#REF!</definedName>
    <definedName name="wb" localSheetId="11">#REF!</definedName>
    <definedName name="wb" localSheetId="3">#REF!</definedName>
    <definedName name="wb">#REF!</definedName>
    <definedName name="wb_20" localSheetId="11">#REF!</definedName>
    <definedName name="wb_20" localSheetId="3">#REF!</definedName>
    <definedName name="wb_20">#REF!</definedName>
    <definedName name="wb_28" localSheetId="11">#REF!</definedName>
    <definedName name="wb_28" localSheetId="3">#REF!</definedName>
    <definedName name="wb_28">#REF!</definedName>
    <definedName name="wbe" localSheetId="11">#REF!</definedName>
    <definedName name="wbe" localSheetId="3">#REF!</definedName>
    <definedName name="wbe">#REF!</definedName>
    <definedName name="wbe_20" localSheetId="11">#REF!</definedName>
    <definedName name="wbe_20" localSheetId="3">#REF!</definedName>
    <definedName name="wbe_20">#REF!</definedName>
    <definedName name="wbe_28" localSheetId="11">#REF!</definedName>
    <definedName name="wbe_28" localSheetId="3">#REF!</definedName>
    <definedName name="wbe_28">#REF!</definedName>
    <definedName name="Wc" localSheetId="11">#REF!</definedName>
    <definedName name="Wc" localSheetId="3">#REF!</definedName>
    <definedName name="Wc">#REF!</definedName>
    <definedName name="Wc_28" localSheetId="11">#REF!</definedName>
    <definedName name="Wc_28" localSheetId="3">#REF!</definedName>
    <definedName name="Wc_28">#REF!</definedName>
    <definedName name="wcip" localSheetId="11">#REF!</definedName>
    <definedName name="wcip" localSheetId="3">#REF!</definedName>
    <definedName name="wcip">#REF!</definedName>
    <definedName name="wcip_20" localSheetId="11">#REF!</definedName>
    <definedName name="wcip_20" localSheetId="3">#REF!</definedName>
    <definedName name="wcip_20">#REF!</definedName>
    <definedName name="wcip_28" localSheetId="11">#REF!</definedName>
    <definedName name="wcip_28" localSheetId="3">#REF!</definedName>
    <definedName name="wcip_28">#REF!</definedName>
    <definedName name="wcipin" localSheetId="11">#REF!</definedName>
    <definedName name="wcipin" localSheetId="3">#REF!</definedName>
    <definedName name="wcipin">#REF!</definedName>
    <definedName name="wcipin_28" localSheetId="11">#REF!</definedName>
    <definedName name="wcipin_28" localSheetId="3">#REF!</definedName>
    <definedName name="wcipin_28">#REF!</definedName>
    <definedName name="wcurb" localSheetId="11">#REF!</definedName>
    <definedName name="wcurb" localSheetId="3">#REF!</definedName>
    <definedName name="wcurb">#REF!</definedName>
    <definedName name="wcurb_20" localSheetId="11">#REF!</definedName>
    <definedName name="wcurb_20" localSheetId="3">#REF!</definedName>
    <definedName name="wcurb_20">#REF!</definedName>
    <definedName name="wcurb_28" localSheetId="11">#REF!</definedName>
    <definedName name="wcurb_28" localSheetId="3">#REF!</definedName>
    <definedName name="wcurb_28">#REF!</definedName>
    <definedName name="Wdaymong" localSheetId="11">#REF!</definedName>
    <definedName name="Wdaymong" localSheetId="3">#REF!</definedName>
    <definedName name="Wdaymong">#REF!</definedName>
    <definedName name="Wdaymong_20" localSheetId="11">#REF!</definedName>
    <definedName name="Wdaymong_20" localSheetId="3">#REF!</definedName>
    <definedName name="Wdaymong_20">#REF!</definedName>
    <definedName name="Wdaymong_28" localSheetId="11">#REF!</definedName>
    <definedName name="Wdaymong_28" localSheetId="3">#REF!</definedName>
    <definedName name="Wdaymong_28">#REF!</definedName>
    <definedName name="Wgct" localSheetId="11">#REF!</definedName>
    <definedName name="Wgct" localSheetId="3">#REF!</definedName>
    <definedName name="Wgct">#REF!</definedName>
    <definedName name="Wgkt" localSheetId="11">#REF!</definedName>
    <definedName name="Wgkt" localSheetId="3">#REF!</definedName>
    <definedName name="Wgkt">#REF!</definedName>
    <definedName name="wl" localSheetId="11">#REF!</definedName>
    <definedName name="wl" localSheetId="3">#REF!</definedName>
    <definedName name="wl">#REF!</definedName>
    <definedName name="wl_20" localSheetId="11">#REF!</definedName>
    <definedName name="wl_20" localSheetId="3">#REF!</definedName>
    <definedName name="wl_20">#REF!</definedName>
    <definedName name="wl_28" localSheetId="11">#REF!</definedName>
    <definedName name="wl_28" localSheetId="3">#REF!</definedName>
    <definedName name="wl_28">#REF!</definedName>
    <definedName name="WLd" localSheetId="11">#REF!</definedName>
    <definedName name="WLd" localSheetId="3">#REF!</definedName>
    <definedName name="WLd">#REF!</definedName>
    <definedName name="WLL" localSheetId="11">#REF!</definedName>
    <definedName name="WLL" localSheetId="3">#REF!</definedName>
    <definedName name="WLL">#REF!</definedName>
    <definedName name="WLL_28" localSheetId="11">#REF!</definedName>
    <definedName name="WLL_28" localSheetId="3">#REF!</definedName>
    <definedName name="WLL_28">#REF!</definedName>
    <definedName name="WLX" localSheetId="11">#REF!</definedName>
    <definedName name="WLX" localSheetId="3">#REF!</definedName>
    <definedName name="WLX">#REF!</definedName>
    <definedName name="WLX_20" localSheetId="11">#REF!</definedName>
    <definedName name="WLX_20" localSheetId="3">#REF!</definedName>
    <definedName name="WLX_20">#REF!</definedName>
    <definedName name="WLX_28" localSheetId="11">#REF!</definedName>
    <definedName name="WLX_28" localSheetId="3">#REF!</definedName>
    <definedName name="WLX_28">#REF!</definedName>
    <definedName name="WLY" localSheetId="11">#REF!</definedName>
    <definedName name="WLY" localSheetId="3">#REF!</definedName>
    <definedName name="WLY">#REF!</definedName>
    <definedName name="WLY_28" localSheetId="11">#REF!</definedName>
    <definedName name="WLY_28" localSheetId="3">#REF!</definedName>
    <definedName name="WLY_28">#REF!</definedName>
    <definedName name="WOT" localSheetId="11">#REF!</definedName>
    <definedName name="WOT" localSheetId="3">#REF!</definedName>
    <definedName name="WOT">#REF!</definedName>
    <definedName name="WOT_20" localSheetId="11">#REF!</definedName>
    <definedName name="WOT_20" localSheetId="3">#REF!</definedName>
    <definedName name="WOT_20">#REF!</definedName>
    <definedName name="WOT_28" localSheetId="11">#REF!</definedName>
    <definedName name="WOT_28" localSheetId="3">#REF!</definedName>
    <definedName name="WOT_28">#REF!</definedName>
    <definedName name="Wp" localSheetId="11">#REF!</definedName>
    <definedName name="Wp" localSheetId="3">#REF!</definedName>
    <definedName name="Wp">#REF!</definedName>
    <definedName name="Wp_20" localSheetId="11">#REF!</definedName>
    <definedName name="Wp_20" localSheetId="3">#REF!</definedName>
    <definedName name="Wp_20">#REF!</definedName>
    <definedName name="Wp_28" localSheetId="11">#REF!</definedName>
    <definedName name="Wp_28" localSheetId="3">#REF!</definedName>
    <definedName name="Wp_28">#REF!</definedName>
    <definedName name="wpav" localSheetId="11">#REF!</definedName>
    <definedName name="wpav" localSheetId="3">#REF!</definedName>
    <definedName name="wpav">#REF!</definedName>
    <definedName name="wpav_20" localSheetId="11">#REF!</definedName>
    <definedName name="wpav_20" localSheetId="3">#REF!</definedName>
    <definedName name="wpav_20">#REF!</definedName>
    <definedName name="wpav_28" localSheetId="11">#REF!</definedName>
    <definedName name="wpav_28" localSheetId="3">#REF!</definedName>
    <definedName name="wpav_28">#REF!</definedName>
    <definedName name="Wpavin" localSheetId="11">#REF!</definedName>
    <definedName name="Wpavin" localSheetId="3">#REF!</definedName>
    <definedName name="Wpavin">#REF!</definedName>
    <definedName name="Wpavin_28" localSheetId="11">#REF!</definedName>
    <definedName name="Wpavin_28" localSheetId="3">#REF!</definedName>
    <definedName name="Wpavin_28">#REF!</definedName>
    <definedName name="WPX" localSheetId="11">#REF!</definedName>
    <definedName name="WPX" localSheetId="3">#REF!</definedName>
    <definedName name="WPX">#REF!</definedName>
    <definedName name="WPX_28" localSheetId="11">#REF!</definedName>
    <definedName name="WPX_28" localSheetId="3">#REF!</definedName>
    <definedName name="WPX_28">#REF!</definedName>
    <definedName name="WPY" localSheetId="11">#REF!</definedName>
    <definedName name="WPY" localSheetId="3">#REF!</definedName>
    <definedName name="WPY">#REF!</definedName>
    <definedName name="WPY_28" localSheetId="11">#REF!</definedName>
    <definedName name="WPY_28" localSheetId="3">#REF!</definedName>
    <definedName name="WPY_28">#REF!</definedName>
    <definedName name="wrail" localSheetId="11">#REF!</definedName>
    <definedName name="wrail" localSheetId="3">#REF!</definedName>
    <definedName name="wrail">#REF!</definedName>
    <definedName name="wrail_20" localSheetId="11">#REF!</definedName>
    <definedName name="wrail_20" localSheetId="3">#REF!</definedName>
    <definedName name="wrail_20">#REF!</definedName>
    <definedName name="wrail_28" localSheetId="11">#REF!</definedName>
    <definedName name="wrail_28" localSheetId="3">#REF!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#REF!</definedName>
    <definedName name="Ws_20" localSheetId="11">#REF!</definedName>
    <definedName name="Ws_20" localSheetId="3">#REF!</definedName>
    <definedName name="Ws_20">#REF!</definedName>
    <definedName name="Ws_28" localSheetId="11">#REF!</definedName>
    <definedName name="Ws_28" localSheetId="3">#REF!</definedName>
    <definedName name="Ws_28">#REF!</definedName>
    <definedName name="WSD" localSheetId="11">#REF!</definedName>
    <definedName name="WSD" localSheetId="3">#REF!</definedName>
    <definedName name="WSD">#REF!</definedName>
    <definedName name="WSDS" localSheetId="11">#REF!</definedName>
    <definedName name="WSDS" localSheetId="3">#REF!</definedName>
    <definedName name="WSDS">#REF!</definedName>
    <definedName name="wsel" localSheetId="11">#REF!</definedName>
    <definedName name="wsel" localSheetId="3">#REF!</definedName>
    <definedName name="wsel">#REF!</definedName>
    <definedName name="wsel_20" localSheetId="11">#REF!</definedName>
    <definedName name="wsel_20" localSheetId="3">#REF!</definedName>
    <definedName name="wsel_20">#REF!</definedName>
    <definedName name="wsel_28" localSheetId="11">#REF!</definedName>
    <definedName name="wsel_28" localSheetId="3">#REF!</definedName>
    <definedName name="wsel_28">#REF!</definedName>
    <definedName name="Wss" localSheetId="11">#REF!</definedName>
    <definedName name="Wss" localSheetId="3">#REF!</definedName>
    <definedName name="Wss">#REF!</definedName>
    <definedName name="Wss_20" localSheetId="11">#REF!</definedName>
    <definedName name="Wss_20" localSheetId="3">#REF!</definedName>
    <definedName name="Wss_20">#REF!</definedName>
    <definedName name="Wss_28" localSheetId="11">#REF!</definedName>
    <definedName name="Wss_28" localSheetId="3">#REF!</definedName>
    <definedName name="Wss_28">#REF!</definedName>
    <definedName name="Wst" localSheetId="11">#REF!</definedName>
    <definedName name="Wst" localSheetId="3">#REF!</definedName>
    <definedName name="Wst">#REF!</definedName>
    <definedName name="Wst_20" localSheetId="11">#REF!</definedName>
    <definedName name="Wst_20" localSheetId="3">#REF!</definedName>
    <definedName name="Wst_20">#REF!</definedName>
    <definedName name="Wst_28" localSheetId="11">#REF!</definedName>
    <definedName name="Wst_28" localSheetId="3">#REF!</definedName>
    <definedName name="Wst_28">#REF!</definedName>
    <definedName name="wt" localSheetId="11">#REF!</definedName>
    <definedName name="wt" localSheetId="3">#REF!</definedName>
    <definedName name="wt">#REF!</definedName>
    <definedName name="wt_20" localSheetId="11">#REF!</definedName>
    <definedName name="wt_20" localSheetId="3">#REF!</definedName>
    <definedName name="wt_20">#REF!</definedName>
    <definedName name="wt_28" localSheetId="11">#REF!</definedName>
    <definedName name="wt_28" localSheetId="3">#REF!</definedName>
    <definedName name="wt_28">#REF!</definedName>
    <definedName name="wup" localSheetId="11">#REF!</definedName>
    <definedName name="wup" localSheetId="3">#REF!</definedName>
    <definedName name="wup">#REF!</definedName>
    <definedName name="wup_20" localSheetId="11">#REF!</definedName>
    <definedName name="wup_20" localSheetId="3">#REF!</definedName>
    <definedName name="wup_20">#REF!</definedName>
    <definedName name="wup_28" localSheetId="11">#REF!</definedName>
    <definedName name="wup_28" localSheetId="3">#REF!</definedName>
    <definedName name="wup_28">#REF!</definedName>
    <definedName name="WX" localSheetId="11">#REF!</definedName>
    <definedName name="WX" localSheetId="3">#REF!</definedName>
    <definedName name="WX">#REF!</definedName>
    <definedName name="WX_20" localSheetId="11">#REF!</definedName>
    <definedName name="WX_20" localSheetId="3">#REF!</definedName>
    <definedName name="WX_20">#REF!</definedName>
    <definedName name="WX_28" localSheetId="11">#REF!</definedName>
    <definedName name="WX_28" localSheetId="3">#REF!</definedName>
    <definedName name="WX_28">#REF!</definedName>
    <definedName name="WY" localSheetId="11">#REF!</definedName>
    <definedName name="WY" localSheetId="3">#REF!</definedName>
    <definedName name="WY">#REF!</definedName>
    <definedName name="WY_28" localSheetId="11">#REF!</definedName>
    <definedName name="WY_28" localSheetId="3">#REF!</definedName>
    <definedName name="WY_28">#REF!</definedName>
    <definedName name="x">"$#REF!.$#REF!$#REF!:$#REF!$#REF!"</definedName>
    <definedName name="X.CSV" localSheetId="11">#REF!</definedName>
    <definedName name="X.CSV" localSheetId="3">#REF!</definedName>
    <definedName name="X.CSV">#REF!</definedName>
    <definedName name="X.CSV_28" localSheetId="11">#REF!</definedName>
    <definedName name="X.CSV_28" localSheetId="3">#REF!</definedName>
    <definedName name="X.CSV_28">#REF!</definedName>
    <definedName name="X.CSVa" localSheetId="11">#REF!</definedName>
    <definedName name="X.CSVa" localSheetId="3">#REF!</definedName>
    <definedName name="X.CSVa">#REF!</definedName>
    <definedName name="X.CSVa_28" localSheetId="11">#REF!</definedName>
    <definedName name="X.CSVa_28" localSheetId="3">#REF!</definedName>
    <definedName name="X.CSVa_28">#REF!</definedName>
    <definedName name="x_1" localSheetId="11">#REF!</definedName>
    <definedName name="x_1" localSheetId="3">#REF!</definedName>
    <definedName name="x_1">#REF!</definedName>
    <definedName name="x_1_20" localSheetId="11">#REF!</definedName>
    <definedName name="x_1_20" localSheetId="3">#REF!</definedName>
    <definedName name="x_1_20">#REF!</definedName>
    <definedName name="x_1_28" localSheetId="11">#REF!</definedName>
    <definedName name="x_1_28" localSheetId="3">#REF!</definedName>
    <definedName name="x_1_28">#REF!</definedName>
    <definedName name="x_2" localSheetId="11">#REF!</definedName>
    <definedName name="x_2" localSheetId="3">#REF!</definedName>
    <definedName name="x_2">#REF!</definedName>
    <definedName name="x_2_20" localSheetId="11">#REF!</definedName>
    <definedName name="x_2_20" localSheetId="3">#REF!</definedName>
    <definedName name="x_2_20">#REF!</definedName>
    <definedName name="x_2_28" localSheetId="11">#REF!</definedName>
    <definedName name="x_2_28" localSheetId="3">#REF!</definedName>
    <definedName name="x_2_28">#REF!</definedName>
    <definedName name="x_26" localSheetId="11">#REF!</definedName>
    <definedName name="x_26" localSheetId="3">#REF!</definedName>
    <definedName name="x_26">#REF!</definedName>
    <definedName name="X_28" localSheetId="11">#REF!</definedName>
    <definedName name="X_28" localSheetId="3">#REF!</definedName>
    <definedName name="X_28">#REF!</definedName>
    <definedName name="X_3">"$#REF!.$J$7"</definedName>
    <definedName name="x_3_28" localSheetId="11">#REF!</definedName>
    <definedName name="x_3_28" localSheetId="3">#REF!</definedName>
    <definedName name="x_3_28">#REF!</definedName>
    <definedName name="x_4" localSheetId="11">#REF!</definedName>
    <definedName name="x_4" localSheetId="3">#REF!</definedName>
    <definedName name="x_4">#REF!</definedName>
    <definedName name="x_4_20" localSheetId="11">#REF!</definedName>
    <definedName name="x_4_20" localSheetId="3">#REF!</definedName>
    <definedName name="x_4_20">#REF!</definedName>
    <definedName name="x_4_28" localSheetId="11">#REF!</definedName>
    <definedName name="x_4_28" localSheetId="3">#REF!</definedName>
    <definedName name="x_4_28">#REF!</definedName>
    <definedName name="x_8I" localSheetId="11">#REF!</definedName>
    <definedName name="x_8I" localSheetId="3">#REF!</definedName>
    <definedName name="x_8I">#REF!</definedName>
    <definedName name="x_8I_20" localSheetId="11">#REF!</definedName>
    <definedName name="x_8I_20" localSheetId="3">#REF!</definedName>
    <definedName name="x_8I_20">#REF!</definedName>
    <definedName name="x_8I_28" localSheetId="11">#REF!</definedName>
    <definedName name="x_8I_28" localSheetId="3">#REF!</definedName>
    <definedName name="x_8I_28">#REF!</definedName>
    <definedName name="x_8IV" localSheetId="11">#REF!</definedName>
    <definedName name="x_8IV" localSheetId="3">#REF!</definedName>
    <definedName name="x_8IV">#REF!</definedName>
    <definedName name="x_8IV_20" localSheetId="11">#REF!</definedName>
    <definedName name="x_8IV_20" localSheetId="3">#REF!</definedName>
    <definedName name="x_8IV_20">#REF!</definedName>
    <definedName name="x_8IV_28" localSheetId="11">#REF!</definedName>
    <definedName name="x_8IV_28" localSheetId="3">#REF!</definedName>
    <definedName name="x_8IV_28">#REF!</definedName>
    <definedName name="x_9I" localSheetId="11">#REF!</definedName>
    <definedName name="x_9I" localSheetId="3">#REF!</definedName>
    <definedName name="x_9I">#REF!</definedName>
    <definedName name="x_9I_20" localSheetId="11">#REF!</definedName>
    <definedName name="x_9I_20" localSheetId="3">#REF!</definedName>
    <definedName name="x_9I_20">#REF!</definedName>
    <definedName name="x_9I_28" localSheetId="11">#REF!</definedName>
    <definedName name="x_9I_28" localSheetId="3">#REF!</definedName>
    <definedName name="x_9I_28">#REF!</definedName>
    <definedName name="x_9IV" localSheetId="11">#REF!</definedName>
    <definedName name="x_9IV" localSheetId="3">#REF!</definedName>
    <definedName name="x_9IV">#REF!</definedName>
    <definedName name="x_9IV_20" localSheetId="11">#REF!</definedName>
    <definedName name="x_9IV_20" localSheetId="3">#REF!</definedName>
    <definedName name="x_9IV_20">#REF!</definedName>
    <definedName name="x_9IV_28" localSheetId="11">#REF!</definedName>
    <definedName name="x_9IV_28" localSheetId="3">#REF!</definedName>
    <definedName name="x_9IV_28">#REF!</definedName>
    <definedName name="x_list" localSheetId="11">#REF!</definedName>
    <definedName name="x_list" localSheetId="3">#REF!</definedName>
    <definedName name="x_list">#REF!</definedName>
    <definedName name="x_list2" localSheetId="11">#REF!</definedName>
    <definedName name="x_list2" localSheetId="3">#REF!</definedName>
    <definedName name="x_list2">#REF!</definedName>
    <definedName name="x_list2_20" localSheetId="11">#REF!</definedName>
    <definedName name="x_list2_20" localSheetId="3">#REF!</definedName>
    <definedName name="x_list2_20">#REF!</definedName>
    <definedName name="x_list2_28" localSheetId="11">#REF!</definedName>
    <definedName name="x_list2_28" localSheetId="3">#REF!</definedName>
    <definedName name="x_list2_28">#REF!</definedName>
    <definedName name="X_ng" localSheetId="11">#REF!</definedName>
    <definedName name="X_ng" localSheetId="3">#REF!</definedName>
    <definedName name="X_ng">#REF!</definedName>
    <definedName name="X0.4" localSheetId="11">#REF!</definedName>
    <definedName name="X0.4" localSheetId="3">#REF!</definedName>
    <definedName name="X0.4">#REF!</definedName>
    <definedName name="X0.4_20" localSheetId="11">#REF!</definedName>
    <definedName name="X0.4_20" localSheetId="3">#REF!</definedName>
    <definedName name="X0.4_20">#REF!</definedName>
    <definedName name="X0.4_28" localSheetId="11">#REF!</definedName>
    <definedName name="X0.4_28" localSheetId="3">#REF!</definedName>
    <definedName name="X0.4_28">#REF!</definedName>
    <definedName name="x1_" localSheetId="11">#REF!</definedName>
    <definedName name="x1_" localSheetId="3">#REF!</definedName>
    <definedName name="x1_">#REF!</definedName>
    <definedName name="x1__20" localSheetId="11">#REF!</definedName>
    <definedName name="x1__20" localSheetId="3">#REF!</definedName>
    <definedName name="x1__20">#REF!</definedName>
    <definedName name="x1__28" localSheetId="11">#REF!</definedName>
    <definedName name="x1__28" localSheetId="3">#REF!</definedName>
    <definedName name="x1__28">#REF!</definedName>
    <definedName name="x17dnc">NA()</definedName>
    <definedName name="x17dnc_26" localSheetId="11">#REF!</definedName>
    <definedName name="x17dnc_26" localSheetId="3">#REF!</definedName>
    <definedName name="x17dnc_26">#REF!</definedName>
    <definedName name="x17dnc_28" localSheetId="11">#REF!</definedName>
    <definedName name="x17dnc_28" localSheetId="3">#REF!</definedName>
    <definedName name="x17dnc_28">#REF!</definedName>
    <definedName name="x17dnc_3">NA()</definedName>
    <definedName name="x17dvl">NA()</definedName>
    <definedName name="x17dvl_26" localSheetId="11">#REF!</definedName>
    <definedName name="x17dvl_26" localSheetId="3">#REF!</definedName>
    <definedName name="x17dvl_26">#REF!</definedName>
    <definedName name="x17dvl_28" localSheetId="11">#REF!</definedName>
    <definedName name="x17dvl_28" localSheetId="3">#REF!</definedName>
    <definedName name="x17dvl_28">#REF!</definedName>
    <definedName name="x17dvl_3">NA()</definedName>
    <definedName name="x17knc">NA()</definedName>
    <definedName name="x17knc_26" localSheetId="11">#REF!</definedName>
    <definedName name="x17knc_26" localSheetId="3">#REF!</definedName>
    <definedName name="x17knc_26">#REF!</definedName>
    <definedName name="x17knc_28" localSheetId="11">#REF!</definedName>
    <definedName name="x17knc_28" localSheetId="3">#REF!</definedName>
    <definedName name="x17knc_28">#REF!</definedName>
    <definedName name="x17knc_3">NA()</definedName>
    <definedName name="x17kvl">NA()</definedName>
    <definedName name="x17kvl_26" localSheetId="11">#REF!</definedName>
    <definedName name="x17kvl_26" localSheetId="3">#REF!</definedName>
    <definedName name="x17kvl_26">#REF!</definedName>
    <definedName name="x17kvl_28" localSheetId="11">#REF!</definedName>
    <definedName name="x17kvl_28" localSheetId="3">#REF!</definedName>
    <definedName name="x17kvl_28">#REF!</definedName>
    <definedName name="x17kvl_3">NA()</definedName>
    <definedName name="X1pFCOnc">NA()</definedName>
    <definedName name="X1pFCOnc_26" localSheetId="11">#REF!</definedName>
    <definedName name="X1pFCOnc_26" localSheetId="3">#REF!</definedName>
    <definedName name="X1pFCOnc_26">#REF!</definedName>
    <definedName name="X1pFCOnc_28" localSheetId="11">#REF!</definedName>
    <definedName name="X1pFCOnc_28" localSheetId="3">#REF!</definedName>
    <definedName name="X1pFCOnc_28">#REF!</definedName>
    <definedName name="X1pFCOvc">NA()</definedName>
    <definedName name="X1pFCOvc_26" localSheetId="11">#REF!</definedName>
    <definedName name="X1pFCOvc_26" localSheetId="3">#REF!</definedName>
    <definedName name="X1pFCOvc_26">#REF!</definedName>
    <definedName name="X1pFCOvc_28" localSheetId="11">#REF!</definedName>
    <definedName name="X1pFCOvc_28" localSheetId="3">#REF!</definedName>
    <definedName name="X1pFCOvc_28">#REF!</definedName>
    <definedName name="X1pFCOvl">NA()</definedName>
    <definedName name="X1pFCOvl_26" localSheetId="11">#REF!</definedName>
    <definedName name="X1pFCOvl_26" localSheetId="3">#REF!</definedName>
    <definedName name="X1pFCOvl_26">#REF!</definedName>
    <definedName name="X1pFCOvl_28" localSheetId="11">#REF!</definedName>
    <definedName name="X1pFCOvl_28" localSheetId="3">#REF!</definedName>
    <definedName name="X1pFCOvl_28">#REF!</definedName>
    <definedName name="x1pignc">NA()</definedName>
    <definedName name="x1pignc_26" localSheetId="11">#REF!</definedName>
    <definedName name="x1pignc_26" localSheetId="3">#REF!</definedName>
    <definedName name="x1pignc_26">#REF!</definedName>
    <definedName name="x1pignc_28" localSheetId="11">#REF!</definedName>
    <definedName name="x1pignc_28" localSheetId="3">#REF!</definedName>
    <definedName name="x1pignc_28">#REF!</definedName>
    <definedName name="x1pignc_3">NA()</definedName>
    <definedName name="X1pIGvc">NA()</definedName>
    <definedName name="X1pIGvc_26" localSheetId="11">#REF!</definedName>
    <definedName name="X1pIGvc_26" localSheetId="3">#REF!</definedName>
    <definedName name="X1pIGvc_26">#REF!</definedName>
    <definedName name="X1pIGvc_28" localSheetId="11">#REF!</definedName>
    <definedName name="X1pIGvc_28" localSheetId="3">#REF!</definedName>
    <definedName name="X1pIGvc_28">#REF!</definedName>
    <definedName name="x1pigvl">NA()</definedName>
    <definedName name="x1pigvl_26" localSheetId="11">#REF!</definedName>
    <definedName name="x1pigvl_26" localSheetId="3">#REF!</definedName>
    <definedName name="x1pigvl_26">#REF!</definedName>
    <definedName name="x1pigvl_28" localSheetId="11">#REF!</definedName>
    <definedName name="x1pigvl_28" localSheetId="3">#REF!</definedName>
    <definedName name="x1pigvl_28">#REF!</definedName>
    <definedName name="x1pigvl_3">NA()</definedName>
    <definedName name="x1pind">"$#REF!.$#REF!$#REF!"</definedName>
    <definedName name="x1pind_26" localSheetId="11">#REF!</definedName>
    <definedName name="x1pind_26" localSheetId="3">#REF!</definedName>
    <definedName name="x1pind_26">#REF!</definedName>
    <definedName name="x1pind_28" localSheetId="11">#REF!</definedName>
    <definedName name="x1pind_28" localSheetId="3">#REF!</definedName>
    <definedName name="x1pind_28">#REF!</definedName>
    <definedName name="x1pind_3">"$#REF!.$#REF!$#REF!"</definedName>
    <definedName name="x1pindnc">NA()</definedName>
    <definedName name="x1pindnc_26" localSheetId="11">#REF!</definedName>
    <definedName name="x1pindnc_26" localSheetId="3">#REF!</definedName>
    <definedName name="x1pindnc_26">#REF!</definedName>
    <definedName name="x1pindnc_28" localSheetId="11">#REF!</definedName>
    <definedName name="x1pindnc_28" localSheetId="3">#REF!</definedName>
    <definedName name="x1pindnc_28">#REF!</definedName>
    <definedName name="x1pindnc_3">NA()</definedName>
    <definedName name="X1pINDvc" localSheetId="11">#REF!</definedName>
    <definedName name="X1pINDvc" localSheetId="3">#REF!</definedName>
    <definedName name="X1pINDvc">#REF!</definedName>
    <definedName name="X1pINDvc_20" localSheetId="11">#REF!</definedName>
    <definedName name="X1pINDvc_20" localSheetId="3">#REF!</definedName>
    <definedName name="X1pINDvc_20">#REF!</definedName>
    <definedName name="X1pINDvc_28" localSheetId="11">#REF!</definedName>
    <definedName name="X1pINDvc_28" localSheetId="3">#REF!</definedName>
    <definedName name="X1pINDvc_28">#REF!</definedName>
    <definedName name="x1pindvl">NA()</definedName>
    <definedName name="x1pindvl_26" localSheetId="11">#REF!</definedName>
    <definedName name="x1pindvl_26" localSheetId="3">#REF!</definedName>
    <definedName name="x1pindvl_26">#REF!</definedName>
    <definedName name="x1pindvl_28" localSheetId="11">#REF!</definedName>
    <definedName name="x1pindvl_28" localSheetId="3">#REF!</definedName>
    <definedName name="x1pindvl_28">#REF!</definedName>
    <definedName name="x1pindvl_3">NA()</definedName>
    <definedName name="x1ping">"$#REF!.$#REF!$#REF!"</definedName>
    <definedName name="x1ping_26" localSheetId="11">#REF!</definedName>
    <definedName name="x1ping_26" localSheetId="3">#REF!</definedName>
    <definedName name="x1ping_26">#REF!</definedName>
    <definedName name="x1ping_28" localSheetId="11">#REF!</definedName>
    <definedName name="x1ping_28" localSheetId="3">#REF!</definedName>
    <definedName name="x1ping_28">#REF!</definedName>
    <definedName name="x1ping_3">"$#REF!.$#REF!$#REF!"</definedName>
    <definedName name="x1pingnc">NA()</definedName>
    <definedName name="x1pingnc_26" localSheetId="11">#REF!</definedName>
    <definedName name="x1pingnc_26" localSheetId="3">#REF!</definedName>
    <definedName name="x1pingnc_26">#REF!</definedName>
    <definedName name="x1pingnc_28" localSheetId="11">#REF!</definedName>
    <definedName name="x1pingnc_28" localSheetId="3">#REF!</definedName>
    <definedName name="x1pingnc_28">#REF!</definedName>
    <definedName name="x1pingnc_3">NA()</definedName>
    <definedName name="X1pINGvc" localSheetId="11">#REF!</definedName>
    <definedName name="X1pINGvc" localSheetId="3">#REF!</definedName>
    <definedName name="X1pINGvc">#REF!</definedName>
    <definedName name="X1pINGvc_20" localSheetId="11">#REF!</definedName>
    <definedName name="X1pINGvc_20" localSheetId="3">#REF!</definedName>
    <definedName name="X1pINGvc_20">#REF!</definedName>
    <definedName name="X1pINGvc_28" localSheetId="11">#REF!</definedName>
    <definedName name="X1pINGvc_28" localSheetId="3">#REF!</definedName>
    <definedName name="X1pINGvc_28">#REF!</definedName>
    <definedName name="x1pingvl">NA()</definedName>
    <definedName name="x1pingvl_26" localSheetId="11">#REF!</definedName>
    <definedName name="x1pingvl_26" localSheetId="3">#REF!</definedName>
    <definedName name="x1pingvl_26">#REF!</definedName>
    <definedName name="x1pingvl_28" localSheetId="11">#REF!</definedName>
    <definedName name="x1pingvl_28" localSheetId="3">#REF!</definedName>
    <definedName name="x1pingvl_28">#REF!</definedName>
    <definedName name="x1pingvl_3">NA()</definedName>
    <definedName name="x1pint">"$#REF!.$#REF!$#REF!"</definedName>
    <definedName name="x1pint_26" localSheetId="11">#REF!</definedName>
    <definedName name="x1pint_26" localSheetId="3">#REF!</definedName>
    <definedName name="x1pint_26">#REF!</definedName>
    <definedName name="x1pint_28" localSheetId="11">#REF!</definedName>
    <definedName name="x1pint_28" localSheetId="3">#REF!</definedName>
    <definedName name="x1pint_28">#REF!</definedName>
    <definedName name="x1pint_3">"$#REF!.$#REF!$#REF!"</definedName>
    <definedName name="x1pintnc">NA()</definedName>
    <definedName name="x1pintnc_26" localSheetId="11">#REF!</definedName>
    <definedName name="x1pintnc_26" localSheetId="3">#REF!</definedName>
    <definedName name="x1pintnc_26">#REF!</definedName>
    <definedName name="x1pintnc_28" localSheetId="11">#REF!</definedName>
    <definedName name="x1pintnc_28" localSheetId="3">#REF!</definedName>
    <definedName name="x1pintnc_28">#REF!</definedName>
    <definedName name="x1pintnc_3">NA()</definedName>
    <definedName name="X1pINTvc">NA()</definedName>
    <definedName name="X1pINTvc_26" localSheetId="11">#REF!</definedName>
    <definedName name="X1pINTvc_26" localSheetId="3">#REF!</definedName>
    <definedName name="X1pINTvc_26">#REF!</definedName>
    <definedName name="X1pINTvc_28" localSheetId="11">#REF!</definedName>
    <definedName name="X1pINTvc_28" localSheetId="3">#REF!</definedName>
    <definedName name="X1pINTvc_28">#REF!</definedName>
    <definedName name="x1pintvl">NA()</definedName>
    <definedName name="x1pintvl_26" localSheetId="11">#REF!</definedName>
    <definedName name="x1pintvl_26" localSheetId="3">#REF!</definedName>
    <definedName name="x1pintvl_26">#REF!</definedName>
    <definedName name="x1pintvl_28" localSheetId="11">#REF!</definedName>
    <definedName name="x1pintvl_28" localSheetId="3">#REF!</definedName>
    <definedName name="x1pintvl_28">#REF!</definedName>
    <definedName name="x1pintvl_3">NA()</definedName>
    <definedName name="x1pitnc">NA()</definedName>
    <definedName name="x1pitnc_26" localSheetId="11">#REF!</definedName>
    <definedName name="x1pitnc_26" localSheetId="3">#REF!</definedName>
    <definedName name="x1pitnc_26">#REF!</definedName>
    <definedName name="x1pitnc_28" localSheetId="11">#REF!</definedName>
    <definedName name="x1pitnc_28" localSheetId="3">#REF!</definedName>
    <definedName name="x1pitnc_28">#REF!</definedName>
    <definedName name="x1pitnc_3">NA()</definedName>
    <definedName name="X1pITvc">NA()</definedName>
    <definedName name="X1pITvc_26" localSheetId="11">#REF!</definedName>
    <definedName name="X1pITvc_26" localSheetId="3">#REF!</definedName>
    <definedName name="X1pITvc_26">#REF!</definedName>
    <definedName name="X1pITvc_28" localSheetId="11">#REF!</definedName>
    <definedName name="X1pITvc_28" localSheetId="3">#REF!</definedName>
    <definedName name="X1pITvc_28">#REF!</definedName>
    <definedName name="x1pitvl">NA()</definedName>
    <definedName name="x1pitvl_26" localSheetId="11">#REF!</definedName>
    <definedName name="x1pitvl_26" localSheetId="3">#REF!</definedName>
    <definedName name="x1pitvl_26">#REF!</definedName>
    <definedName name="x1pitvl_28" localSheetId="11">#REF!</definedName>
    <definedName name="x1pitvl_28" localSheetId="3">#REF!</definedName>
    <definedName name="x1pitvl_28">#REF!</definedName>
    <definedName name="x1pitvl_3">NA()</definedName>
    <definedName name="x2_" localSheetId="11">#REF!</definedName>
    <definedName name="x2_" localSheetId="3">#REF!</definedName>
    <definedName name="x2_">#REF!</definedName>
    <definedName name="x2__20" localSheetId="11">#REF!</definedName>
    <definedName name="x2__20" localSheetId="3">#REF!</definedName>
    <definedName name="x2__20">#REF!</definedName>
    <definedName name="x2__28" localSheetId="11">#REF!</definedName>
    <definedName name="x2__28" localSheetId="3">#REF!</definedName>
    <definedName name="x2__28">#REF!</definedName>
    <definedName name="x20knc">NA()</definedName>
    <definedName name="x20knc_26" localSheetId="11">#REF!</definedName>
    <definedName name="x20knc_26" localSheetId="3">#REF!</definedName>
    <definedName name="x20knc_26">#REF!</definedName>
    <definedName name="x20knc_28" localSheetId="11">#REF!</definedName>
    <definedName name="x20knc_28" localSheetId="3">#REF!</definedName>
    <definedName name="x20knc_28">#REF!</definedName>
    <definedName name="x20knc_3">NA()</definedName>
    <definedName name="x20kvl">NA()</definedName>
    <definedName name="x20kvl_26" localSheetId="11">#REF!</definedName>
    <definedName name="x20kvl_26" localSheetId="3">#REF!</definedName>
    <definedName name="x20kvl_26">#REF!</definedName>
    <definedName name="x20kvl_28" localSheetId="11">#REF!</definedName>
    <definedName name="x20kvl_28" localSheetId="3">#REF!</definedName>
    <definedName name="x20kvl_28">#REF!</definedName>
    <definedName name="x20kvl_3">NA()</definedName>
    <definedName name="x22knc">NA()</definedName>
    <definedName name="x22knc_26" localSheetId="11">#REF!</definedName>
    <definedName name="x22knc_26" localSheetId="3">#REF!</definedName>
    <definedName name="x22knc_26">#REF!</definedName>
    <definedName name="x22knc_28" localSheetId="11">#REF!</definedName>
    <definedName name="x22knc_28" localSheetId="3">#REF!</definedName>
    <definedName name="x22knc_28">#REF!</definedName>
    <definedName name="x22knc_3">NA()</definedName>
    <definedName name="x22kvl">NA()</definedName>
    <definedName name="x22kvl_26" localSheetId="11">#REF!</definedName>
    <definedName name="x22kvl_26" localSheetId="3">#REF!</definedName>
    <definedName name="x22kvl_26">#REF!</definedName>
    <definedName name="x22kvl_28" localSheetId="11">#REF!</definedName>
    <definedName name="x22kvl_28" localSheetId="3">#REF!</definedName>
    <definedName name="x22kvl_28">#REF!</definedName>
    <definedName name="x22kvl_3">NA()</definedName>
    <definedName name="x2mig1nc">NA()</definedName>
    <definedName name="x2mig1nc_26" localSheetId="11">#REF!</definedName>
    <definedName name="x2mig1nc_26" localSheetId="3">#REF!</definedName>
    <definedName name="x2mig1nc_26">#REF!</definedName>
    <definedName name="x2mig1nc_28" localSheetId="11">#REF!</definedName>
    <definedName name="x2mig1nc_28" localSheetId="3">#REF!</definedName>
    <definedName name="x2mig1nc_28">#REF!</definedName>
    <definedName name="x2mig1nc_3">NA()</definedName>
    <definedName name="x2mig1vl">NA()</definedName>
    <definedName name="x2mig1vl_26" localSheetId="11">#REF!</definedName>
    <definedName name="x2mig1vl_26" localSheetId="3">#REF!</definedName>
    <definedName name="x2mig1vl_26">#REF!</definedName>
    <definedName name="x2mig1vl_28" localSheetId="11">#REF!</definedName>
    <definedName name="x2mig1vl_28" localSheetId="3">#REF!</definedName>
    <definedName name="x2mig1vl_28">#REF!</definedName>
    <definedName name="x2mig1vl_3">NA()</definedName>
    <definedName name="x2min1nc">NA()</definedName>
    <definedName name="x2min1nc_26" localSheetId="11">#REF!</definedName>
    <definedName name="x2min1nc_26" localSheetId="3">#REF!</definedName>
    <definedName name="x2min1nc_26">#REF!</definedName>
    <definedName name="x2min1nc_28" localSheetId="11">#REF!</definedName>
    <definedName name="x2min1nc_28" localSheetId="3">#REF!</definedName>
    <definedName name="x2min1nc_28">#REF!</definedName>
    <definedName name="x2min1nc_3">NA()</definedName>
    <definedName name="x2min1vl">NA()</definedName>
    <definedName name="x2min1vl_26" localSheetId="11">#REF!</definedName>
    <definedName name="x2min1vl_26" localSheetId="3">#REF!</definedName>
    <definedName name="x2min1vl_26">#REF!</definedName>
    <definedName name="x2min1vl_28" localSheetId="11">#REF!</definedName>
    <definedName name="x2min1vl_28" localSheetId="3">#REF!</definedName>
    <definedName name="x2min1vl_28">#REF!</definedName>
    <definedName name="x2min1vl_3">NA()</definedName>
    <definedName name="x2mit1vl">NA()</definedName>
    <definedName name="x2mit1vl_26" localSheetId="11">#REF!</definedName>
    <definedName name="x2mit1vl_26" localSheetId="3">#REF!</definedName>
    <definedName name="x2mit1vl_26">#REF!</definedName>
    <definedName name="x2mit1vl_28" localSheetId="11">#REF!</definedName>
    <definedName name="x2mit1vl_28" localSheetId="3">#REF!</definedName>
    <definedName name="x2mit1vl_28">#REF!</definedName>
    <definedName name="x2mit1vl_3">NA()</definedName>
    <definedName name="x2mitnc">NA()</definedName>
    <definedName name="x2mitnc_26" localSheetId="11">#REF!</definedName>
    <definedName name="x2mitnc_26" localSheetId="3">#REF!</definedName>
    <definedName name="x2mitnc_26">#REF!</definedName>
    <definedName name="x2mitnc_28" localSheetId="11">#REF!</definedName>
    <definedName name="x2mitnc_28" localSheetId="3">#REF!</definedName>
    <definedName name="x2mitnc_28">#REF!</definedName>
    <definedName name="x2mitnc_3">NA()</definedName>
    <definedName name="x4.1.1" localSheetId="11">#REF!</definedName>
    <definedName name="x4.1.1" localSheetId="3">#REF!</definedName>
    <definedName name="x4.1.1">#REF!</definedName>
    <definedName name="x4.3.21" localSheetId="11">#REF!</definedName>
    <definedName name="x4.3.21" localSheetId="3">#REF!</definedName>
    <definedName name="x4.3.21">#REF!</definedName>
    <definedName name="x4.3.22" localSheetId="11">#REF!</definedName>
    <definedName name="x4.3.22" localSheetId="3">#REF!</definedName>
    <definedName name="x4.3.22">#REF!</definedName>
    <definedName name="Xa">NA()</definedName>
    <definedName name="Xa_26" localSheetId="11">#REF!</definedName>
    <definedName name="Xa_26" localSheetId="3">#REF!</definedName>
    <definedName name="Xa_26">#REF!</definedName>
    <definedName name="xa_28" localSheetId="11">#REF!</definedName>
    <definedName name="xa_28" localSheetId="3">#REF!</definedName>
    <definedName name="xa_28">#REF!</definedName>
    <definedName name="xa_son" localSheetId="11">#REF!</definedName>
    <definedName name="xa_son" localSheetId="3">#REF!</definedName>
    <definedName name="xa_son">#REF!</definedName>
    <definedName name="xa_son_20" localSheetId="11">#REF!</definedName>
    <definedName name="xa_son_20" localSheetId="3">#REF!</definedName>
    <definedName name="xa_son_20">#REF!</definedName>
    <definedName name="xa_son_28" localSheetId="11">#REF!</definedName>
    <definedName name="xa_son_28" localSheetId="3">#REF!</definedName>
    <definedName name="xa_son_28">#REF!</definedName>
    <definedName name="Xa04_28" localSheetId="11">#REF!</definedName>
    <definedName name="Xa04_28" localSheetId="3">#REF!</definedName>
    <definedName name="Xa04_28">#REF!</definedName>
    <definedName name="xama" localSheetId="11">#REF!</definedName>
    <definedName name="xama" localSheetId="3">#REF!</definedName>
    <definedName name="xama">#REF!</definedName>
    <definedName name="xama_20" localSheetId="11">#REF!</definedName>
    <definedName name="xama_20" localSheetId="3">#REF!</definedName>
    <definedName name="xama_20">#REF!</definedName>
    <definedName name="xama_28" localSheetId="11">#REF!</definedName>
    <definedName name="xama_28" localSheetId="3">#REF!</definedName>
    <definedName name="xama_28">#REF!</definedName>
    <definedName name="Xang" localSheetId="11">#REF!</definedName>
    <definedName name="Xang" localSheetId="3">#REF!</definedName>
    <definedName name="Xang">#REF!</definedName>
    <definedName name="Xang_20" localSheetId="11">#REF!</definedName>
    <definedName name="Xang_20" localSheetId="3">#REF!</definedName>
    <definedName name="Xang_20">#REF!</definedName>
    <definedName name="Xang_28" localSheetId="11">#REF!</definedName>
    <definedName name="Xang_28" localSheetId="3">#REF!</definedName>
    <definedName name="Xang_28">#REF!</definedName>
    <definedName name="xason" localSheetId="11">#REF!</definedName>
    <definedName name="xason" localSheetId="3">#REF!</definedName>
    <definedName name="xason">#REF!</definedName>
    <definedName name="xason_20" localSheetId="11">#REF!</definedName>
    <definedName name="xason_20" localSheetId="3">#REF!</definedName>
    <definedName name="xason_20">#REF!</definedName>
    <definedName name="xason_28" localSheetId="11">#REF!</definedName>
    <definedName name="xason_28" localSheetId="3">#REF!</definedName>
    <definedName name="xason_28">#REF!</definedName>
    <definedName name="xat" localSheetId="11">#REF!</definedName>
    <definedName name="xat" localSheetId="3">#REF!</definedName>
    <definedName name="xat">#REF!</definedName>
    <definedName name="xat_28" localSheetId="11">#REF!</definedName>
    <definedName name="xat_28" localSheetId="3">#REF!</definedName>
    <definedName name="xat_28">#REF!</definedName>
    <definedName name="Xay" localSheetId="11">#REF!</definedName>
    <definedName name="Xay" localSheetId="3">#REF!</definedName>
    <definedName name="Xay">#REF!</definedName>
    <definedName name="Xay_28" localSheetId="11">#REF!</definedName>
    <definedName name="Xay_28" localSheetId="3">#REF!</definedName>
    <definedName name="Xay_28">#REF!</definedName>
    <definedName name="xaydung" localSheetId="11">#REF!</definedName>
    <definedName name="xaydung" localSheetId="3">#REF!</definedName>
    <definedName name="xaydung">#REF!</definedName>
    <definedName name="xaydung_1" localSheetId="11">#REF!</definedName>
    <definedName name="xaydung_1" localSheetId="3">#REF!</definedName>
    <definedName name="xaydung_1">#REF!</definedName>
    <definedName name="xaydung_2" localSheetId="11">#REF!</definedName>
    <definedName name="xaydung_2" localSheetId="3">#REF!</definedName>
    <definedName name="xaydung_2">#REF!</definedName>
    <definedName name="xaydung_20" localSheetId="11">#REF!</definedName>
    <definedName name="xaydung_20" localSheetId="3">#REF!</definedName>
    <definedName name="xaydung_20">#REF!</definedName>
    <definedName name="xaydung_25" localSheetId="11">#REF!</definedName>
    <definedName name="xaydung_25" localSheetId="3">#REF!</definedName>
    <definedName name="xaydung_25">#REF!</definedName>
    <definedName name="xaydung_26" localSheetId="11">#REF!</definedName>
    <definedName name="xaydung_26" localSheetId="3">#REF!</definedName>
    <definedName name="xaydung_26">#REF!</definedName>
    <definedName name="xaydung_28" localSheetId="11">#REF!</definedName>
    <definedName name="xaydung_28" localSheetId="3">#REF!</definedName>
    <definedName name="xaydung_28">#REF!</definedName>
    <definedName name="XAYGACH" localSheetId="11">#REF!</definedName>
    <definedName name="XAYGACH" localSheetId="3">#REF!</definedName>
    <definedName name="XAYGACH">#REF!</definedName>
    <definedName name="XAYGACH_20" localSheetId="11">#REF!</definedName>
    <definedName name="XAYGACH_20" localSheetId="3">#REF!</definedName>
    <definedName name="XAYGACH_20">#REF!</definedName>
    <definedName name="XAYGACH_28" localSheetId="11">#REF!</definedName>
    <definedName name="XAYGACH_28" localSheetId="3">#REF!</definedName>
    <definedName name="XAYGACH_28">#REF!</definedName>
    <definedName name="XB_80" localSheetId="11">#REF!</definedName>
    <definedName name="XB_80" localSheetId="3">#REF!</definedName>
    <definedName name="XB_80">#REF!</definedName>
    <definedName name="XB_80_20" localSheetId="11">#REF!</definedName>
    <definedName name="XB_80_20" localSheetId="3">#REF!</definedName>
    <definedName name="XB_80_20">#REF!</definedName>
    <definedName name="XB_80_28" localSheetId="11">#REF!</definedName>
    <definedName name="XB_80_28" localSheetId="3">#REF!</definedName>
    <definedName name="XB_80_28">#REF!</definedName>
    <definedName name="xb80_28" localSheetId="11">#REF!</definedName>
    <definedName name="xb80_28" localSheetId="3">#REF!</definedName>
    <definedName name="xb80_28">#REF!</definedName>
    <definedName name="xbt" localSheetId="11">#REF!</definedName>
    <definedName name="xbt" localSheetId="3">#REF!</definedName>
    <definedName name="xbt">#REF!</definedName>
    <definedName name="xbt_28" localSheetId="11">#REF!</definedName>
    <definedName name="xbt_28" localSheetId="3">#REF!</definedName>
    <definedName name="xbt_28">#REF!</definedName>
    <definedName name="xc" localSheetId="11">#REF!</definedName>
    <definedName name="xc" localSheetId="3">#REF!</definedName>
    <definedName name="xc">#REF!</definedName>
    <definedName name="xc_20" localSheetId="11">#REF!</definedName>
    <definedName name="xc_20" localSheetId="3">#REF!</definedName>
    <definedName name="xc_20">#REF!</definedName>
    <definedName name="XCCT">0.5</definedName>
    <definedName name="xcp" localSheetId="11">#REF!</definedName>
    <definedName name="xcp" localSheetId="3">#REF!</definedName>
    <definedName name="xcp">#REF!</definedName>
    <definedName name="xct" localSheetId="11">#REF!</definedName>
    <definedName name="xct" localSheetId="3">#REF!</definedName>
    <definedName name="xct">#REF!</definedName>
    <definedName name="xct_28" localSheetId="11">#REF!</definedName>
    <definedName name="xct_28" localSheetId="3">#REF!</definedName>
    <definedName name="xct_28">#REF!</definedName>
    <definedName name="xd0.6" localSheetId="11">#REF!</definedName>
    <definedName name="xd0.6" localSheetId="3">#REF!</definedName>
    <definedName name="xd0.6">#REF!</definedName>
    <definedName name="xd0.6_28" localSheetId="11">#REF!</definedName>
    <definedName name="xd0.6_28" localSheetId="3">#REF!</definedName>
    <definedName name="xd0.6_28">#REF!</definedName>
    <definedName name="xd1.3" localSheetId="11">#REF!</definedName>
    <definedName name="xd1.3" localSheetId="3">#REF!</definedName>
    <definedName name="xd1.3">#REF!</definedName>
    <definedName name="xd1.3_28" localSheetId="11">#REF!</definedName>
    <definedName name="xd1.3_28" localSheetId="3">#REF!</definedName>
    <definedName name="xd1.3_28">#REF!</definedName>
    <definedName name="xd1.5" localSheetId="11">#REF!</definedName>
    <definedName name="xd1.5" localSheetId="3">#REF!</definedName>
    <definedName name="xd1.5">#REF!</definedName>
    <definedName name="xd1.5_28" localSheetId="11">#REF!</definedName>
    <definedName name="xd1.5_28" localSheetId="3">#REF!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#REF!</definedName>
    <definedName name="xdd_20" localSheetId="11">#REF!</definedName>
    <definedName name="xdd_20" localSheetId="3">#REF!</definedName>
    <definedName name="xdd_20">#REF!</definedName>
    <definedName name="XDDHT" localSheetId="11">#REF!</definedName>
    <definedName name="XDDHT" localSheetId="3">#REF!</definedName>
    <definedName name="XDDHT">#REF!</definedName>
    <definedName name="XDDHT_20" localSheetId="11">#REF!</definedName>
    <definedName name="XDDHT_20" localSheetId="3">#REF!</definedName>
    <definedName name="XDDHT_20">#REF!</definedName>
    <definedName name="xdra" localSheetId="11">#REF!</definedName>
    <definedName name="xdra" localSheetId="3">#REF!</definedName>
    <definedName name="xdra">#REF!</definedName>
    <definedName name="xdra_28" localSheetId="11">#REF!</definedName>
    <definedName name="xdra_28" localSheetId="3">#REF!</definedName>
    <definedName name="xdra_28">#REF!</definedName>
    <definedName name="xdsnc">NA()</definedName>
    <definedName name="xdsnc_26" localSheetId="11">#REF!</definedName>
    <definedName name="xdsnc_26" localSheetId="3">#REF!</definedName>
    <definedName name="xdsnc_26">#REF!</definedName>
    <definedName name="xdsnc_28" localSheetId="11">#REF!</definedName>
    <definedName name="xdsnc_28" localSheetId="3">#REF!</definedName>
    <definedName name="xdsnc_28">#REF!</definedName>
    <definedName name="xdsnc_3">NA()</definedName>
    <definedName name="xdsvl">NA()</definedName>
    <definedName name="xdsvl_26" localSheetId="11">#REF!</definedName>
    <definedName name="xdsvl_26" localSheetId="3">#REF!</definedName>
    <definedName name="xdsvl_26">#REF!</definedName>
    <definedName name="xdsvl_28" localSheetId="11">#REF!</definedName>
    <definedName name="xdsvl_28" localSheetId="3">#REF!</definedName>
    <definedName name="xdsvl_28">#REF!</definedName>
    <definedName name="xdsvl_3">NA()</definedName>
    <definedName name="xe" localSheetId="11">#REF!</definedName>
    <definedName name="xe" localSheetId="3">#REF!</definedName>
    <definedName name="xe">#REF!</definedName>
    <definedName name="xe_28" localSheetId="11">#REF!</definedName>
    <definedName name="xe_28" localSheetId="3">#REF!</definedName>
    <definedName name="xe_28">#REF!</definedName>
    <definedName name="Xe_lao_dÇm" localSheetId="11">#REF!</definedName>
    <definedName name="Xe_lao_dÇm" localSheetId="3">#REF!</definedName>
    <definedName name="Xe_lao_dÇm">#REF!</definedName>
    <definedName name="Xe_lao_dÇm_20" localSheetId="11">#REF!</definedName>
    <definedName name="Xe_lao_dÇm_20" localSheetId="3">#REF!</definedName>
    <definedName name="Xe_lao_dÇm_20">#REF!</definedName>
    <definedName name="Xe_lao_dÇm_28" localSheetId="11">#REF!</definedName>
    <definedName name="Xe_lao_dÇm_28" localSheetId="3">#REF!</definedName>
    <definedName name="Xe_lao_dÇm_28">#REF!</definedName>
    <definedName name="xebt6" localSheetId="11">#REF!</definedName>
    <definedName name="xebt6" localSheetId="3">#REF!</definedName>
    <definedName name="xebt6">#REF!</definedName>
    <definedName name="xebt6_20" localSheetId="11">#REF!</definedName>
    <definedName name="xebt6_20" localSheetId="3">#REF!</definedName>
    <definedName name="xebt6_20">#REF!</definedName>
    <definedName name="xebt6_28" localSheetId="11">#REF!</definedName>
    <definedName name="xebt6_28" localSheetId="3">#REF!</definedName>
    <definedName name="xebt6_28">#REF!</definedName>
    <definedName name="xelaodam" localSheetId="11">#REF!</definedName>
    <definedName name="xelaodam" localSheetId="3">#REF!</definedName>
    <definedName name="xelaodam">#REF!</definedName>
    <definedName name="xelaodam_20" localSheetId="11">#REF!</definedName>
    <definedName name="xelaodam_20" localSheetId="3">#REF!</definedName>
    <definedName name="xelaodam_20">#REF!</definedName>
    <definedName name="xelaodam_28" localSheetId="11">#REF!</definedName>
    <definedName name="xelaodam_28" localSheetId="3">#REF!</definedName>
    <definedName name="xelaodam_28">#REF!</definedName>
    <definedName name="xenhua" localSheetId="11">#REF!</definedName>
    <definedName name="xenhua" localSheetId="3">#REF!</definedName>
    <definedName name="xenhua">#REF!</definedName>
    <definedName name="xenhua_20" localSheetId="11">#REF!</definedName>
    <definedName name="xenhua_20" localSheetId="3">#REF!</definedName>
    <definedName name="xenhua_20">#REF!</definedName>
    <definedName name="xenhua_28" localSheetId="11">#REF!</definedName>
    <definedName name="xenhua_28" localSheetId="3">#REF!</definedName>
    <definedName name="xenhua_28">#REF!</definedName>
    <definedName name="xerox" localSheetId="11">#REF!</definedName>
    <definedName name="xerox" localSheetId="3">#REF!</definedName>
    <definedName name="xerox">#REF!</definedName>
    <definedName name="xerox_20" localSheetId="11">#REF!</definedName>
    <definedName name="xerox_20" localSheetId="3">#REF!</definedName>
    <definedName name="xerox_20">#REF!</definedName>
    <definedName name="xerox_28" localSheetId="11">#REF!</definedName>
    <definedName name="xerox_28" localSheetId="3">#REF!</definedName>
    <definedName name="xerox_28">#REF!</definedName>
    <definedName name="xethung10t" localSheetId="11">#REF!</definedName>
    <definedName name="xethung10t" localSheetId="3">#REF!</definedName>
    <definedName name="xethung10t">#REF!</definedName>
    <definedName name="xethung10t_20" localSheetId="11">#REF!</definedName>
    <definedName name="xethung10t_20" localSheetId="3">#REF!</definedName>
    <definedName name="xethung10t_20">#REF!</definedName>
    <definedName name="xethung10t_28" localSheetId="11">#REF!</definedName>
    <definedName name="xethung10t_28" localSheetId="3">#REF!</definedName>
    <definedName name="xethung10t_28">#REF!</definedName>
    <definedName name="xethung12" localSheetId="11">#REF!</definedName>
    <definedName name="xethung12" localSheetId="3">#REF!</definedName>
    <definedName name="xethung12">#REF!</definedName>
    <definedName name="xethung5" localSheetId="11">#REF!</definedName>
    <definedName name="xethung5" localSheetId="3">#REF!</definedName>
    <definedName name="xethung5">#REF!</definedName>
    <definedName name="xetreo" localSheetId="11">#REF!</definedName>
    <definedName name="xetreo" localSheetId="3">#REF!</definedName>
    <definedName name="xetreo">#REF!</definedName>
    <definedName name="xetreo_20" localSheetId="11">#REF!</definedName>
    <definedName name="xetreo_20" localSheetId="3">#REF!</definedName>
    <definedName name="xetreo_20">#REF!</definedName>
    <definedName name="xetreo_28" localSheetId="11">#REF!</definedName>
    <definedName name="xetreo_28" localSheetId="3">#REF!</definedName>
    <definedName name="xetreo_28">#REF!</definedName>
    <definedName name="xetuoinhua" localSheetId="11">#REF!</definedName>
    <definedName name="xetuoinhua" localSheetId="3">#REF!</definedName>
    <definedName name="xetuoinhua">#REF!</definedName>
    <definedName name="xetuoinhua_20" localSheetId="11">#REF!</definedName>
    <definedName name="xetuoinhua_20" localSheetId="3">#REF!</definedName>
    <definedName name="xetuoinhua_20">#REF!</definedName>
    <definedName name="xetuoinhua_28" localSheetId="11">#REF!</definedName>
    <definedName name="xetuoinhua_28" localSheetId="3">#REF!</definedName>
    <definedName name="xetuoinhua_28">#REF!</definedName>
    <definedName name="xfco">"$#REF!.$#REF!$#REF!"</definedName>
    <definedName name="xfco_26" localSheetId="11">#REF!</definedName>
    <definedName name="xfco_26" localSheetId="3">#REF!</definedName>
    <definedName name="xfco_26">#REF!</definedName>
    <definedName name="xfco_28" localSheetId="11">#REF!</definedName>
    <definedName name="xfco_28" localSheetId="3">#REF!</definedName>
    <definedName name="xfco_28">#REF!</definedName>
    <definedName name="xfco_3">"$#REF!.$#REF!$#REF!"</definedName>
    <definedName name="xfco3p">"$#REF!.$W$10"</definedName>
    <definedName name="xfco3p_26" localSheetId="11">#REF!</definedName>
    <definedName name="xfco3p_26" localSheetId="3">#REF!</definedName>
    <definedName name="xfco3p_26">#REF!</definedName>
    <definedName name="xfco3p_28" localSheetId="11">#REF!</definedName>
    <definedName name="xfco3p_28" localSheetId="3">#REF!</definedName>
    <definedName name="xfco3p_28">#REF!</definedName>
    <definedName name="xfco3p_3">"$#REF!.$W$10"</definedName>
    <definedName name="xfconc">NA()</definedName>
    <definedName name="xfconc_26" localSheetId="11">#REF!</definedName>
    <definedName name="xfconc_26" localSheetId="3">#REF!</definedName>
    <definedName name="xfconc_26">#REF!</definedName>
    <definedName name="xfconc_28" localSheetId="11">#REF!</definedName>
    <definedName name="xfconc_28" localSheetId="3">#REF!</definedName>
    <definedName name="xfconc_28">#REF!</definedName>
    <definedName name="xfconc_3">NA()</definedName>
    <definedName name="xfconc3p" localSheetId="11">#REF!</definedName>
    <definedName name="xfconc3p" localSheetId="3">#REF!</definedName>
    <definedName name="xfconc3p">#REF!</definedName>
    <definedName name="xfconc3p_1" localSheetId="11">#REF!</definedName>
    <definedName name="xfconc3p_1" localSheetId="3">#REF!</definedName>
    <definedName name="xfconc3p_1">#REF!</definedName>
    <definedName name="xfconc3p_2" localSheetId="11">#REF!</definedName>
    <definedName name="xfconc3p_2" localSheetId="3">#REF!</definedName>
    <definedName name="xfconc3p_2">#REF!</definedName>
    <definedName name="xfconc3p_20" localSheetId="11">#REF!</definedName>
    <definedName name="xfconc3p_20" localSheetId="3">#REF!</definedName>
    <definedName name="xfconc3p_20">#REF!</definedName>
    <definedName name="xfconc3p_25" localSheetId="11">#REF!</definedName>
    <definedName name="xfconc3p_25" localSheetId="3">#REF!</definedName>
    <definedName name="xfconc3p_25">#REF!</definedName>
    <definedName name="xfconc3p_26" localSheetId="11">#REF!</definedName>
    <definedName name="xfconc3p_26" localSheetId="3">#REF!</definedName>
    <definedName name="xfconc3p_26">#REF!</definedName>
    <definedName name="xfconc3p_28" localSheetId="11">#REF!</definedName>
    <definedName name="xfconc3p_28" localSheetId="3">#REF!</definedName>
    <definedName name="xfconc3p_28">#REF!</definedName>
    <definedName name="xfconc3p_3" localSheetId="11">#REF!</definedName>
    <definedName name="xfconc3p_3" localSheetId="3">#REF!</definedName>
    <definedName name="xfconc3p_3">#REF!</definedName>
    <definedName name="xfconc3p_3_1" localSheetId="11">#REF!</definedName>
    <definedName name="xfconc3p_3_1" localSheetId="3">#REF!</definedName>
    <definedName name="xfconc3p_3_1">#REF!</definedName>
    <definedName name="xfconc3p_3_2" localSheetId="11">#REF!</definedName>
    <definedName name="xfconc3p_3_2" localSheetId="3">#REF!</definedName>
    <definedName name="xfconc3p_3_2">#REF!</definedName>
    <definedName name="xfconc3p_3_20" localSheetId="11">#REF!</definedName>
    <definedName name="xfconc3p_3_20" localSheetId="3">#REF!</definedName>
    <definedName name="xfconc3p_3_20">#REF!</definedName>
    <definedName name="xfconc3p_3_25" localSheetId="11">#REF!</definedName>
    <definedName name="xfconc3p_3_25" localSheetId="3">#REF!</definedName>
    <definedName name="xfconc3p_3_25">#REF!</definedName>
    <definedName name="xfcotnc">"$#REF!.$H$31"</definedName>
    <definedName name="xfcotnc_26" localSheetId="11">#REF!</definedName>
    <definedName name="xfcotnc_26" localSheetId="3">#REF!</definedName>
    <definedName name="xfcotnc_26">#REF!</definedName>
    <definedName name="xfcotnc_28" localSheetId="11">#REF!</definedName>
    <definedName name="xfcotnc_28" localSheetId="3">#REF!</definedName>
    <definedName name="xfcotnc_28">#REF!</definedName>
    <definedName name="xfcotnc_3">"$#REF!.$H$31"</definedName>
    <definedName name="xfcotvl">"$#REF!.$H$26"</definedName>
    <definedName name="xfcotvl_26" localSheetId="11">#REF!</definedName>
    <definedName name="xfcotvl_26" localSheetId="3">#REF!</definedName>
    <definedName name="xfcotvl_26">#REF!</definedName>
    <definedName name="xfcotvl_28" localSheetId="11">#REF!</definedName>
    <definedName name="xfcotvl_28" localSheetId="3">#REF!</definedName>
    <definedName name="xfcotvl_28">#REF!</definedName>
    <definedName name="xfcotvl_3">"$#REF!.$H$26"</definedName>
    <definedName name="XFCOvc" localSheetId="11">#REF!</definedName>
    <definedName name="XFCOvc" localSheetId="3">#REF!</definedName>
    <definedName name="XFCOvc">#REF!</definedName>
    <definedName name="xfcovl">NA()</definedName>
    <definedName name="xfcovl_26" localSheetId="11">#REF!</definedName>
    <definedName name="xfcovl_26" localSheetId="3">#REF!</definedName>
    <definedName name="xfcovl_26">#REF!</definedName>
    <definedName name="xfcovl_28" localSheetId="11">#REF!</definedName>
    <definedName name="xfcovl_28" localSheetId="3">#REF!</definedName>
    <definedName name="xfcovl_28">#REF!</definedName>
    <definedName name="xfcovl_3">NA()</definedName>
    <definedName name="xfcovl3p" localSheetId="11">#REF!</definedName>
    <definedName name="xfcovl3p" localSheetId="3">#REF!</definedName>
    <definedName name="xfcovl3p">#REF!</definedName>
    <definedName name="xfcovl3p_1" localSheetId="11">#REF!</definedName>
    <definedName name="xfcovl3p_1" localSheetId="3">#REF!</definedName>
    <definedName name="xfcovl3p_1">#REF!</definedName>
    <definedName name="xfcovl3p_2" localSheetId="11">#REF!</definedName>
    <definedName name="xfcovl3p_2" localSheetId="3">#REF!</definedName>
    <definedName name="xfcovl3p_2">#REF!</definedName>
    <definedName name="xfcovl3p_20" localSheetId="11">#REF!</definedName>
    <definedName name="xfcovl3p_20" localSheetId="3">#REF!</definedName>
    <definedName name="xfcovl3p_20">#REF!</definedName>
    <definedName name="xfcovl3p_25" localSheetId="11">#REF!</definedName>
    <definedName name="xfcovl3p_25" localSheetId="3">#REF!</definedName>
    <definedName name="xfcovl3p_25">#REF!</definedName>
    <definedName name="xfcovl3p_26" localSheetId="11">#REF!</definedName>
    <definedName name="xfcovl3p_26" localSheetId="3">#REF!</definedName>
    <definedName name="xfcovl3p_26">#REF!</definedName>
    <definedName name="xfcovl3p_28" localSheetId="11">#REF!</definedName>
    <definedName name="xfcovl3p_28" localSheetId="3">#REF!</definedName>
    <definedName name="xfcovl3p_28">#REF!</definedName>
    <definedName name="xfcovl3p_3" localSheetId="11">#REF!</definedName>
    <definedName name="xfcovl3p_3" localSheetId="3">#REF!</definedName>
    <definedName name="xfcovl3p_3">#REF!</definedName>
    <definedName name="xfcovl3p_3_1" localSheetId="11">#REF!</definedName>
    <definedName name="xfcovl3p_3_1" localSheetId="3">#REF!</definedName>
    <definedName name="xfcovl3p_3_1">#REF!</definedName>
    <definedName name="xfcovl3p_3_2" localSheetId="11">#REF!</definedName>
    <definedName name="xfcovl3p_3_2" localSheetId="3">#REF!</definedName>
    <definedName name="xfcovl3p_3_2">#REF!</definedName>
    <definedName name="xfcovl3p_3_20" localSheetId="11">#REF!</definedName>
    <definedName name="xfcovl3p_3_20" localSheetId="3">#REF!</definedName>
    <definedName name="xfcovl3p_3_20">#REF!</definedName>
    <definedName name="xfcovl3p_3_25" localSheetId="11">#REF!</definedName>
    <definedName name="xfcovl3p_3_25" localSheetId="3">#REF!</definedName>
    <definedName name="xfcovl3p_3_25">#REF!</definedName>
    <definedName name="xfnc">NA()</definedName>
    <definedName name="xfnc_26" localSheetId="11">#REF!</definedName>
    <definedName name="xfnc_26" localSheetId="3">#REF!</definedName>
    <definedName name="xfnc_26">#REF!</definedName>
    <definedName name="xfnc_28" localSheetId="11">#REF!</definedName>
    <definedName name="xfnc_28" localSheetId="3">#REF!</definedName>
    <definedName name="xfnc_28">#REF!</definedName>
    <definedName name="xfnc_3">NA()</definedName>
    <definedName name="xfvl">NA()</definedName>
    <definedName name="xfvl_26" localSheetId="11">#REF!</definedName>
    <definedName name="xfvl_26" localSheetId="3">#REF!</definedName>
    <definedName name="xfvl_26">#REF!</definedName>
    <definedName name="xfvl_28" localSheetId="11">#REF!</definedName>
    <definedName name="xfvl_28" localSheetId="3">#REF!</definedName>
    <definedName name="xfvl_28">#REF!</definedName>
    <definedName name="xfvl_3">NA()</definedName>
    <definedName name="xgc100" localSheetId="11">#REF!</definedName>
    <definedName name="xgc100" localSheetId="3">#REF!</definedName>
    <definedName name="xgc100">#REF!</definedName>
    <definedName name="xgc100_20" localSheetId="11">#REF!</definedName>
    <definedName name="xgc100_20" localSheetId="3">#REF!</definedName>
    <definedName name="xgc100_20">#REF!</definedName>
    <definedName name="xgc100_28" localSheetId="11">#REF!</definedName>
    <definedName name="xgc100_28" localSheetId="3">#REF!</definedName>
    <definedName name="xgc100_28">#REF!</definedName>
    <definedName name="xgc150" localSheetId="11">#REF!</definedName>
    <definedName name="xgc150" localSheetId="3">#REF!</definedName>
    <definedName name="xgc150">#REF!</definedName>
    <definedName name="xgc150_20" localSheetId="11">#REF!</definedName>
    <definedName name="xgc150_20" localSheetId="3">#REF!</definedName>
    <definedName name="xgc150_20">#REF!</definedName>
    <definedName name="xgc150_28" localSheetId="11">#REF!</definedName>
    <definedName name="xgc150_28" localSheetId="3">#REF!</definedName>
    <definedName name="xgc150_28">#REF!</definedName>
    <definedName name="xgc200" localSheetId="11">#REF!</definedName>
    <definedName name="xgc200" localSheetId="3">#REF!</definedName>
    <definedName name="xgc200">#REF!</definedName>
    <definedName name="xgc200_20" localSheetId="11">#REF!</definedName>
    <definedName name="xgc200_20" localSheetId="3">#REF!</definedName>
    <definedName name="xgc200_20">#REF!</definedName>
    <definedName name="xgc200_28" localSheetId="11">#REF!</definedName>
    <definedName name="xgc200_28" localSheetId="3">#REF!</definedName>
    <definedName name="xgc200_28">#REF!</definedName>
    <definedName name="xh" localSheetId="11">#REF!</definedName>
    <definedName name="xh" localSheetId="3">#REF!</definedName>
    <definedName name="xh">#REF!</definedName>
    <definedName name="xh_20" localSheetId="11">#REF!</definedName>
    <definedName name="xh_20" localSheetId="3">#REF!</definedName>
    <definedName name="xh_20">#REF!</definedName>
    <definedName name="xh_bq" localSheetId="11">#REF!</definedName>
    <definedName name="xh_bq" localSheetId="3">#REF!</definedName>
    <definedName name="xh_bq">#REF!</definedName>
    <definedName name="xh_bv" localSheetId="11">#REF!</definedName>
    <definedName name="xh_bv" localSheetId="3">#REF!</definedName>
    <definedName name="xh_bv">#REF!</definedName>
    <definedName name="xh_ck" localSheetId="11">#REF!</definedName>
    <definedName name="xh_ck" localSheetId="3">#REF!</definedName>
    <definedName name="xh_ck">#REF!</definedName>
    <definedName name="xh_d1" localSheetId="11">#REF!</definedName>
    <definedName name="xh_d1" localSheetId="3">#REF!</definedName>
    <definedName name="xh_d1">#REF!</definedName>
    <definedName name="xh_d2" localSheetId="11">#REF!</definedName>
    <definedName name="xh_d2" localSheetId="3">#REF!</definedName>
    <definedName name="xh_d2">#REF!</definedName>
    <definedName name="xh_d3" localSheetId="11">#REF!</definedName>
    <definedName name="xh_d3" localSheetId="3">#REF!</definedName>
    <definedName name="xh_d3">#REF!</definedName>
    <definedName name="xh_dl" localSheetId="11">#REF!</definedName>
    <definedName name="xh_dl" localSheetId="3">#REF!</definedName>
    <definedName name="xh_dl">#REF!</definedName>
    <definedName name="xh_kcs" localSheetId="11">#REF!</definedName>
    <definedName name="xh_kcs" localSheetId="3">#REF!</definedName>
    <definedName name="xh_kcs">#REF!</definedName>
    <definedName name="xh_nb" localSheetId="11">#REF!</definedName>
    <definedName name="xh_nb" localSheetId="3">#REF!</definedName>
    <definedName name="xh_nb">#REF!</definedName>
    <definedName name="xh_ngio" localSheetId="11">#REF!</definedName>
    <definedName name="xh_ngio" localSheetId="3">#REF!</definedName>
    <definedName name="xh_ngio">#REF!</definedName>
    <definedName name="xh_nv" localSheetId="11">#REF!</definedName>
    <definedName name="xh_nv" localSheetId="3">#REF!</definedName>
    <definedName name="xh_nv">#REF!</definedName>
    <definedName name="xh_t3" localSheetId="11">#REF!</definedName>
    <definedName name="xh_t3" localSheetId="3">#REF!</definedName>
    <definedName name="xh_t3">#REF!</definedName>
    <definedName name="xh_t4" localSheetId="11">#REF!</definedName>
    <definedName name="xh_t4" localSheetId="3">#REF!</definedName>
    <definedName name="xh_t4">#REF!</definedName>
    <definedName name="xh_t5" localSheetId="11">#REF!</definedName>
    <definedName name="xh_t5" localSheetId="3">#REF!</definedName>
    <definedName name="xh_t5">#REF!</definedName>
    <definedName name="xh_t6" localSheetId="11">#REF!</definedName>
    <definedName name="xh_t6" localSheetId="3">#REF!</definedName>
    <definedName name="xh_t6">#REF!</definedName>
    <definedName name="xh_tc" localSheetId="11">#REF!</definedName>
    <definedName name="xh_tc" localSheetId="3">#REF!</definedName>
    <definedName name="xh_tc">#REF!</definedName>
    <definedName name="xh_tm" localSheetId="11">#REF!</definedName>
    <definedName name="xh_tm" localSheetId="3">#REF!</definedName>
    <definedName name="xh_tm">#REF!</definedName>
    <definedName name="xh_vs" localSheetId="11">#REF!</definedName>
    <definedName name="xh_vs" localSheetId="3">#REF!</definedName>
    <definedName name="xh_vs">#REF!</definedName>
    <definedName name="xh_xh" localSheetId="11">#REF!</definedName>
    <definedName name="xh_xh" localSheetId="3">#REF!</definedName>
    <definedName name="xh_xh">#REF!</definedName>
    <definedName name="xhn">"$#REF!.$#REF!$#REF!"</definedName>
    <definedName name="xhn_26" localSheetId="11">#REF!</definedName>
    <definedName name="xhn_26" localSheetId="3">#REF!</definedName>
    <definedName name="xhn_26">#REF!</definedName>
    <definedName name="xhn_28" localSheetId="11">#REF!</definedName>
    <definedName name="xhn_28" localSheetId="3">#REF!</definedName>
    <definedName name="xhn_28">#REF!</definedName>
    <definedName name="xhn_3">"$#REF!.$#REF!$#REF!"</definedName>
    <definedName name="xhnnc">NA()</definedName>
    <definedName name="xhnnc_26" localSheetId="11">#REF!</definedName>
    <definedName name="xhnnc_26" localSheetId="3">#REF!</definedName>
    <definedName name="xhnnc_26">#REF!</definedName>
    <definedName name="xhnnc_28" localSheetId="11">#REF!</definedName>
    <definedName name="xhnnc_28" localSheetId="3">#REF!</definedName>
    <definedName name="xhnnc_28">#REF!</definedName>
    <definedName name="xhnnc_3">NA()</definedName>
    <definedName name="xhnvl">NA()</definedName>
    <definedName name="xhnvl_26" localSheetId="11">#REF!</definedName>
    <definedName name="xhnvl_26" localSheetId="3">#REF!</definedName>
    <definedName name="xhnvl_26">#REF!</definedName>
    <definedName name="xhnvl_28" localSheetId="11">#REF!</definedName>
    <definedName name="xhnvl_28" localSheetId="3">#REF!</definedName>
    <definedName name="xhnvl_28">#REF!</definedName>
    <definedName name="xhnvl_3">NA()</definedName>
    <definedName name="xi" localSheetId="11">#REF!</definedName>
    <definedName name="xi" localSheetId="3">#REF!</definedName>
    <definedName name="xi">#REF!</definedName>
    <definedName name="xi_20" localSheetId="11">#REF!</definedName>
    <definedName name="xi_20" localSheetId="3">#REF!</definedName>
    <definedName name="xi_20">#REF!</definedName>
    <definedName name="xi_28" localSheetId="11">#REF!</definedName>
    <definedName name="xi_28" localSheetId="3">#REF!</definedName>
    <definedName name="xi_28">#REF!</definedName>
    <definedName name="xig">"$#REF!.$#REF!$#REF!"</definedName>
    <definedName name="xig_26" localSheetId="11">#REF!</definedName>
    <definedName name="xig_26" localSheetId="3">#REF!</definedName>
    <definedName name="xig_26">#REF!</definedName>
    <definedName name="xig_28" localSheetId="11">#REF!</definedName>
    <definedName name="xig_28" localSheetId="3">#REF!</definedName>
    <definedName name="xig_28">#REF!</definedName>
    <definedName name="xig_3">"$#REF!.$#REF!$#REF!"</definedName>
    <definedName name="xig1">"$#REF!.$#REF!$#REF!"</definedName>
    <definedName name="xig1_26" localSheetId="11">#REF!</definedName>
    <definedName name="xig1_26" localSheetId="3">#REF!</definedName>
    <definedName name="xig1_26">#REF!</definedName>
    <definedName name="xig1_28" localSheetId="11">#REF!</definedName>
    <definedName name="xig1_28" localSheetId="3">#REF!</definedName>
    <definedName name="xig1_28">#REF!</definedName>
    <definedName name="xig1_3">"$#REF!.$#REF!$#REF!"</definedName>
    <definedName name="xig1nc">NA()</definedName>
    <definedName name="xig1nc_26" localSheetId="11">#REF!</definedName>
    <definedName name="xig1nc_26" localSheetId="3">#REF!</definedName>
    <definedName name="xig1nc_26">#REF!</definedName>
    <definedName name="xig1nc_28" localSheetId="11">#REF!</definedName>
    <definedName name="xig1nc_28" localSheetId="3">#REF!</definedName>
    <definedName name="xig1nc_28">#REF!</definedName>
    <definedName name="xig1nc_3">NA()</definedName>
    <definedName name="xig1p">"$#REF!.$N$290"</definedName>
    <definedName name="xig1p_26" localSheetId="11">#REF!</definedName>
    <definedName name="xig1p_26" localSheetId="3">#REF!</definedName>
    <definedName name="xig1p_26">#REF!</definedName>
    <definedName name="xig1p_28" localSheetId="11">#REF!</definedName>
    <definedName name="xig1p_28" localSheetId="3">#REF!</definedName>
    <definedName name="xig1p_28">#REF!</definedName>
    <definedName name="xig1p_3">"$#REF!.$N$290"</definedName>
    <definedName name="xig1pnc">NA()</definedName>
    <definedName name="xig1pnc_26" localSheetId="11">#REF!</definedName>
    <definedName name="xig1pnc_26" localSheetId="3">#REF!</definedName>
    <definedName name="xig1pnc_26">#REF!</definedName>
    <definedName name="xig1pnc_28" localSheetId="11">#REF!</definedName>
    <definedName name="xig1pnc_28" localSheetId="3">#REF!</definedName>
    <definedName name="xig1pnc_28">#REF!</definedName>
    <definedName name="xig1pnc_3">NA()</definedName>
    <definedName name="xig1pvl">NA()</definedName>
    <definedName name="xig1pvl_26" localSheetId="11">#REF!</definedName>
    <definedName name="xig1pvl_26" localSheetId="3">#REF!</definedName>
    <definedName name="xig1pvl_26">#REF!</definedName>
    <definedName name="xig1pvl_28" localSheetId="11">#REF!</definedName>
    <definedName name="xig1pvl_28" localSheetId="3">#REF!</definedName>
    <definedName name="xig1pvl_28">#REF!</definedName>
    <definedName name="xig1pvl_3">NA()</definedName>
    <definedName name="xig1vl">NA()</definedName>
    <definedName name="xig1vl_26" localSheetId="11">#REF!</definedName>
    <definedName name="xig1vl_26" localSheetId="3">#REF!</definedName>
    <definedName name="xig1vl_26">#REF!</definedName>
    <definedName name="xig1vl_28" localSheetId="11">#REF!</definedName>
    <definedName name="xig1vl_28" localSheetId="3">#REF!</definedName>
    <definedName name="xig1vl_28">#REF!</definedName>
    <definedName name="xig1vl_3">NA()</definedName>
    <definedName name="xig2nc">NA()</definedName>
    <definedName name="xig2nc_26" localSheetId="11">#REF!</definedName>
    <definedName name="xig2nc_26" localSheetId="3">#REF!</definedName>
    <definedName name="xig2nc_26">#REF!</definedName>
    <definedName name="xig2nc_28" localSheetId="11">#REF!</definedName>
    <definedName name="xig2nc_28" localSheetId="3">#REF!</definedName>
    <definedName name="xig2nc_28">#REF!</definedName>
    <definedName name="xig2nc_3">NA()</definedName>
    <definedName name="xig2vl">NA()</definedName>
    <definedName name="xig2vl_26" localSheetId="11">#REF!</definedName>
    <definedName name="xig2vl_26" localSheetId="3">#REF!</definedName>
    <definedName name="xig2vl_26">#REF!</definedName>
    <definedName name="xig2vl_28" localSheetId="11">#REF!</definedName>
    <definedName name="xig2vl_28" localSheetId="3">#REF!</definedName>
    <definedName name="xig2vl_28">#REF!</definedName>
    <definedName name="xig2vl_3">NA()</definedName>
    <definedName name="xig3p">"$#REF!.$O$110"</definedName>
    <definedName name="xig3p_26" localSheetId="11">#REF!</definedName>
    <definedName name="xig3p_26" localSheetId="3">#REF!</definedName>
    <definedName name="xig3p_26">#REF!</definedName>
    <definedName name="xig3p_28" localSheetId="11">#REF!</definedName>
    <definedName name="xig3p_28" localSheetId="3">#REF!</definedName>
    <definedName name="xig3p_28">#REF!</definedName>
    <definedName name="xig3p_3">"$#REF!.$O$110"</definedName>
    <definedName name="xiggnc" localSheetId="11">#REF!</definedName>
    <definedName name="xiggnc" localSheetId="3">#REF!</definedName>
    <definedName name="xiggnc">#REF!</definedName>
    <definedName name="xiggnc_1" localSheetId="11">#REF!</definedName>
    <definedName name="xiggnc_1" localSheetId="3">#REF!</definedName>
    <definedName name="xiggnc_1">#REF!</definedName>
    <definedName name="xiggnc_2" localSheetId="11">#REF!</definedName>
    <definedName name="xiggnc_2" localSheetId="3">#REF!</definedName>
    <definedName name="xiggnc_2">#REF!</definedName>
    <definedName name="xiggnc_20" localSheetId="11">#REF!</definedName>
    <definedName name="xiggnc_20" localSheetId="3">#REF!</definedName>
    <definedName name="xiggnc_20">#REF!</definedName>
    <definedName name="xiggnc_25" localSheetId="11">#REF!</definedName>
    <definedName name="xiggnc_25" localSheetId="3">#REF!</definedName>
    <definedName name="xiggnc_25">#REF!</definedName>
    <definedName name="xiggnc_26" localSheetId="11">#REF!</definedName>
    <definedName name="xiggnc_26" localSheetId="3">#REF!</definedName>
    <definedName name="xiggnc_26">#REF!</definedName>
    <definedName name="xiggnc_28" localSheetId="11">#REF!</definedName>
    <definedName name="xiggnc_28" localSheetId="3">#REF!</definedName>
    <definedName name="xiggnc_28">#REF!</definedName>
    <definedName name="xiggnc_3" localSheetId="11">#REF!</definedName>
    <definedName name="xiggnc_3" localSheetId="3">#REF!</definedName>
    <definedName name="xiggnc_3">#REF!</definedName>
    <definedName name="xiggnc_3_1" localSheetId="11">#REF!</definedName>
    <definedName name="xiggnc_3_1" localSheetId="3">#REF!</definedName>
    <definedName name="xiggnc_3_1">#REF!</definedName>
    <definedName name="xiggnc_3_2" localSheetId="11">#REF!</definedName>
    <definedName name="xiggnc_3_2" localSheetId="3">#REF!</definedName>
    <definedName name="xiggnc_3_2">#REF!</definedName>
    <definedName name="xiggnc_3_20" localSheetId="11">#REF!</definedName>
    <definedName name="xiggnc_3_20" localSheetId="3">#REF!</definedName>
    <definedName name="xiggnc_3_20">#REF!</definedName>
    <definedName name="xiggnc_3_25" localSheetId="11">#REF!</definedName>
    <definedName name="xiggnc_3_25" localSheetId="3">#REF!</definedName>
    <definedName name="xiggnc_3_25">#REF!</definedName>
    <definedName name="xiggvl" localSheetId="11">#REF!</definedName>
    <definedName name="xiggvl" localSheetId="3">#REF!</definedName>
    <definedName name="xiggvl">#REF!</definedName>
    <definedName name="xiggvl_1" localSheetId="11">#REF!</definedName>
    <definedName name="xiggvl_1" localSheetId="3">#REF!</definedName>
    <definedName name="xiggvl_1">#REF!</definedName>
    <definedName name="xiggvl_2" localSheetId="11">#REF!</definedName>
    <definedName name="xiggvl_2" localSheetId="3">#REF!</definedName>
    <definedName name="xiggvl_2">#REF!</definedName>
    <definedName name="xiggvl_20" localSheetId="11">#REF!</definedName>
    <definedName name="xiggvl_20" localSheetId="3">#REF!</definedName>
    <definedName name="xiggvl_20">#REF!</definedName>
    <definedName name="xiggvl_25" localSheetId="11">#REF!</definedName>
    <definedName name="xiggvl_25" localSheetId="3">#REF!</definedName>
    <definedName name="xiggvl_25">#REF!</definedName>
    <definedName name="xiggvl_26" localSheetId="11">#REF!</definedName>
    <definedName name="xiggvl_26" localSheetId="3">#REF!</definedName>
    <definedName name="xiggvl_26">#REF!</definedName>
    <definedName name="xiggvl_28" localSheetId="11">#REF!</definedName>
    <definedName name="xiggvl_28" localSheetId="3">#REF!</definedName>
    <definedName name="xiggvl_28">#REF!</definedName>
    <definedName name="xiggvl_3" localSheetId="11">#REF!</definedName>
    <definedName name="xiggvl_3" localSheetId="3">#REF!</definedName>
    <definedName name="xiggvl_3">#REF!</definedName>
    <definedName name="xiggvl_3_1" localSheetId="11">#REF!</definedName>
    <definedName name="xiggvl_3_1" localSheetId="3">#REF!</definedName>
    <definedName name="xiggvl_3_1">#REF!</definedName>
    <definedName name="xiggvl_3_2" localSheetId="11">#REF!</definedName>
    <definedName name="xiggvl_3_2" localSheetId="3">#REF!</definedName>
    <definedName name="xiggvl_3_2">#REF!</definedName>
    <definedName name="xiggvl_3_20" localSheetId="11">#REF!</definedName>
    <definedName name="xiggvl_3_20" localSheetId="3">#REF!</definedName>
    <definedName name="xiggvl_3_20">#REF!</definedName>
    <definedName name="xiggvl_3_25" localSheetId="11">#REF!</definedName>
    <definedName name="xiggvl_3_25" localSheetId="3">#REF!</definedName>
    <definedName name="xiggvl_3_25">#REF!</definedName>
    <definedName name="xignc">NA()</definedName>
    <definedName name="xignc_26" localSheetId="11">#REF!</definedName>
    <definedName name="xignc_26" localSheetId="3">#REF!</definedName>
    <definedName name="xignc_26">#REF!</definedName>
    <definedName name="xignc_28" localSheetId="11">#REF!</definedName>
    <definedName name="xignc_28" localSheetId="3">#REF!</definedName>
    <definedName name="xignc_28">#REF!</definedName>
    <definedName name="xignc_3">NA()</definedName>
    <definedName name="xignc3p">"$#REF!.$#REF!#REF!"</definedName>
    <definedName name="xignc3p_26" localSheetId="11">#REF!</definedName>
    <definedName name="xignc3p_26" localSheetId="3">#REF!</definedName>
    <definedName name="xignc3p_26">#REF!</definedName>
    <definedName name="xignc3p_28" localSheetId="11">#REF!</definedName>
    <definedName name="xignc3p_28" localSheetId="3">#REF!</definedName>
    <definedName name="xignc3p_28">#REF!</definedName>
    <definedName name="xignc3p_3">"$#REF!.$#REF!#REF!"</definedName>
    <definedName name="XIGvc" localSheetId="11">#REF!</definedName>
    <definedName name="XIGvc" localSheetId="3">#REF!</definedName>
    <definedName name="XIGvc">#REF!</definedName>
    <definedName name="XIGvc_20" localSheetId="11">#REF!</definedName>
    <definedName name="XIGvc_20" localSheetId="3">#REF!</definedName>
    <definedName name="XIGvc_20">#REF!</definedName>
    <definedName name="XIGvc_28" localSheetId="11">#REF!</definedName>
    <definedName name="XIGvc_28" localSheetId="3">#REF!</definedName>
    <definedName name="XIGvc_28">#REF!</definedName>
    <definedName name="xigvl">NA()</definedName>
    <definedName name="xigvl_26" localSheetId="11">#REF!</definedName>
    <definedName name="xigvl_26" localSheetId="3">#REF!</definedName>
    <definedName name="xigvl_26">#REF!</definedName>
    <definedName name="xigvl_28" localSheetId="11">#REF!</definedName>
    <definedName name="xigvl_28" localSheetId="3">#REF!</definedName>
    <definedName name="xigvl_28">#REF!</definedName>
    <definedName name="xigvl_3">NA()</definedName>
    <definedName name="xigvl3p">"$#REF!.$#REF!#REF!"</definedName>
    <definedName name="xigvl3p_26" localSheetId="11">#REF!</definedName>
    <definedName name="xigvl3p_26" localSheetId="3">#REF!</definedName>
    <definedName name="xigvl3p_26">#REF!</definedName>
    <definedName name="xigvl3p_28" localSheetId="11">#REF!</definedName>
    <definedName name="xigvl3p_28" localSheetId="3">#REF!</definedName>
    <definedName name="xigvl3p_28">#REF!</definedName>
    <definedName name="xigvl3p_3">"$#REF!.$#REF!#REF!"</definedName>
    <definedName name="XII200" localSheetId="11">#REF!</definedName>
    <definedName name="XII200" localSheetId="3">#REF!</definedName>
    <definedName name="XII200">#REF!</definedName>
    <definedName name="XII200_20" localSheetId="11">#REF!</definedName>
    <definedName name="XII200_20" localSheetId="3">#REF!</definedName>
    <definedName name="XII200_20">#REF!</definedName>
    <definedName name="XII200_28" localSheetId="11">#REF!</definedName>
    <definedName name="XII200_28" localSheetId="3">#REF!</definedName>
    <definedName name="XII200_28">#REF!</definedName>
    <definedName name="Xim_ng_PC40" localSheetId="11">#REF!</definedName>
    <definedName name="Xim_ng_PC40" localSheetId="3">#REF!</definedName>
    <definedName name="Xim_ng_PC40">#REF!</definedName>
    <definedName name="ximang">"$#REF!.$K$5"</definedName>
    <definedName name="ximang_26" localSheetId="11">#REF!</definedName>
    <definedName name="ximang_26" localSheetId="3">#REF!</definedName>
    <definedName name="ximang_26">#REF!</definedName>
    <definedName name="ximang_28" localSheetId="11">#REF!</definedName>
    <definedName name="ximang_28" localSheetId="3">#REF!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#REF!</definedName>
    <definedName name="XiMangPCB30_28" localSheetId="11">#REF!</definedName>
    <definedName name="XiMangPCB30_28" localSheetId="3">#REF!</definedName>
    <definedName name="XiMangPCB30_28">#REF!</definedName>
    <definedName name="XiMangPCB30_3">NA()</definedName>
    <definedName name="xin">"$#REF!.$#REF!$#REF!"</definedName>
    <definedName name="xin_26" localSheetId="11">#REF!</definedName>
    <definedName name="xin_26" localSheetId="3">#REF!</definedName>
    <definedName name="xin_26">#REF!</definedName>
    <definedName name="xin_28" localSheetId="11">#REF!</definedName>
    <definedName name="xin_28" localSheetId="3">#REF!</definedName>
    <definedName name="xin_28">#REF!</definedName>
    <definedName name="xin_3">"$#REF!.$#REF!$#REF!"</definedName>
    <definedName name="xin190">"$#REF!.$#REF!$#REF!"</definedName>
    <definedName name="xin190_26" localSheetId="11">#REF!</definedName>
    <definedName name="xin190_26" localSheetId="3">#REF!</definedName>
    <definedName name="xin190_26">#REF!</definedName>
    <definedName name="xin190_28" localSheetId="11">#REF!</definedName>
    <definedName name="xin190_28" localSheetId="3">#REF!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#REF!</definedName>
    <definedName name="xin1903p_28" localSheetId="11">#REF!</definedName>
    <definedName name="xin1903p_28" localSheetId="3">#REF!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#REF!</definedName>
    <definedName name="xin190nc_28" localSheetId="11">#REF!</definedName>
    <definedName name="xin190nc_28" localSheetId="3">#REF!</definedName>
    <definedName name="xin190nc_28">#REF!</definedName>
    <definedName name="xin190nc_3">NA()</definedName>
    <definedName name="xin190nc3p" localSheetId="11">#REF!</definedName>
    <definedName name="xin190nc3p" localSheetId="3">#REF!</definedName>
    <definedName name="xin190nc3p">#REF!</definedName>
    <definedName name="xin190nc3p_1" localSheetId="11">#REF!</definedName>
    <definedName name="xin190nc3p_1" localSheetId="3">#REF!</definedName>
    <definedName name="xin190nc3p_1">#REF!</definedName>
    <definedName name="xin190nc3p_2" localSheetId="11">#REF!</definedName>
    <definedName name="xin190nc3p_2" localSheetId="3">#REF!</definedName>
    <definedName name="xin190nc3p_2">#REF!</definedName>
    <definedName name="xin190nc3p_20" localSheetId="11">#REF!</definedName>
    <definedName name="xin190nc3p_20" localSheetId="3">#REF!</definedName>
    <definedName name="xin190nc3p_20">#REF!</definedName>
    <definedName name="xin190nc3p_25" localSheetId="11">#REF!</definedName>
    <definedName name="xin190nc3p_25" localSheetId="3">#REF!</definedName>
    <definedName name="xin190nc3p_25">#REF!</definedName>
    <definedName name="xin190nc3p_26" localSheetId="11">#REF!</definedName>
    <definedName name="xin190nc3p_26" localSheetId="3">#REF!</definedName>
    <definedName name="xin190nc3p_26">#REF!</definedName>
    <definedName name="xin190nc3p_28" localSheetId="11">#REF!</definedName>
    <definedName name="xin190nc3p_28" localSheetId="3">#REF!</definedName>
    <definedName name="xin190nc3p_28">#REF!</definedName>
    <definedName name="xin190nc3p_3" localSheetId="11">#REF!</definedName>
    <definedName name="xin190nc3p_3" localSheetId="3">#REF!</definedName>
    <definedName name="xin190nc3p_3">#REF!</definedName>
    <definedName name="xin190nc3p_3_1" localSheetId="11">#REF!</definedName>
    <definedName name="xin190nc3p_3_1" localSheetId="3">#REF!</definedName>
    <definedName name="xin190nc3p_3_1">#REF!</definedName>
    <definedName name="xin190nc3p_3_2" localSheetId="11">#REF!</definedName>
    <definedName name="xin190nc3p_3_2" localSheetId="3">#REF!</definedName>
    <definedName name="xin190nc3p_3_2">#REF!</definedName>
    <definedName name="xin190nc3p_3_20" localSheetId="11">#REF!</definedName>
    <definedName name="xin190nc3p_3_20" localSheetId="3">#REF!</definedName>
    <definedName name="xin190nc3p_3_20">#REF!</definedName>
    <definedName name="xin190nc3p_3_25" localSheetId="11">#REF!</definedName>
    <definedName name="xin190nc3p_3_25" localSheetId="3">#REF!</definedName>
    <definedName name="xin190nc3p_3_25">#REF!</definedName>
    <definedName name="XIN190vc" localSheetId="11">#REF!</definedName>
    <definedName name="XIN190vc" localSheetId="3">#REF!</definedName>
    <definedName name="XIN190vc">#REF!</definedName>
    <definedName name="xin190vl">NA()</definedName>
    <definedName name="xin190vl_26" localSheetId="11">#REF!</definedName>
    <definedName name="xin190vl_26" localSheetId="3">#REF!</definedName>
    <definedName name="xin190vl_26">#REF!</definedName>
    <definedName name="xin190vl_28" localSheetId="11">#REF!</definedName>
    <definedName name="xin190vl_28" localSheetId="3">#REF!</definedName>
    <definedName name="xin190vl_28">#REF!</definedName>
    <definedName name="xin190vl_3">NA()</definedName>
    <definedName name="xin190vl3p" localSheetId="11">#REF!</definedName>
    <definedName name="xin190vl3p" localSheetId="3">#REF!</definedName>
    <definedName name="xin190vl3p">#REF!</definedName>
    <definedName name="xin190vl3p_1" localSheetId="11">#REF!</definedName>
    <definedName name="xin190vl3p_1" localSheetId="3">#REF!</definedName>
    <definedName name="xin190vl3p_1">#REF!</definedName>
    <definedName name="xin190vl3p_2" localSheetId="11">#REF!</definedName>
    <definedName name="xin190vl3p_2" localSheetId="3">#REF!</definedName>
    <definedName name="xin190vl3p_2">#REF!</definedName>
    <definedName name="xin190vl3p_20" localSheetId="11">#REF!</definedName>
    <definedName name="xin190vl3p_20" localSheetId="3">#REF!</definedName>
    <definedName name="xin190vl3p_20">#REF!</definedName>
    <definedName name="xin190vl3p_25" localSheetId="11">#REF!</definedName>
    <definedName name="xin190vl3p_25" localSheetId="3">#REF!</definedName>
    <definedName name="xin190vl3p_25">#REF!</definedName>
    <definedName name="xin190vl3p_26" localSheetId="11">#REF!</definedName>
    <definedName name="xin190vl3p_26" localSheetId="3">#REF!</definedName>
    <definedName name="xin190vl3p_26">#REF!</definedName>
    <definedName name="xin190vl3p_28" localSheetId="11">#REF!</definedName>
    <definedName name="xin190vl3p_28" localSheetId="3">#REF!</definedName>
    <definedName name="xin190vl3p_28">#REF!</definedName>
    <definedName name="xin190vl3p_3" localSheetId="11">#REF!</definedName>
    <definedName name="xin190vl3p_3" localSheetId="3">#REF!</definedName>
    <definedName name="xin190vl3p_3">#REF!</definedName>
    <definedName name="xin190vl3p_3_1" localSheetId="11">#REF!</definedName>
    <definedName name="xin190vl3p_3_1" localSheetId="3">#REF!</definedName>
    <definedName name="xin190vl3p_3_1">#REF!</definedName>
    <definedName name="xin190vl3p_3_2" localSheetId="11">#REF!</definedName>
    <definedName name="xin190vl3p_3_2" localSheetId="3">#REF!</definedName>
    <definedName name="xin190vl3p_3_2">#REF!</definedName>
    <definedName name="xin190vl3p_3_20" localSheetId="11">#REF!</definedName>
    <definedName name="xin190vl3p_3_20" localSheetId="3">#REF!</definedName>
    <definedName name="xin190vl3p_3_20">#REF!</definedName>
    <definedName name="xin190vl3p_3_25" localSheetId="11">#REF!</definedName>
    <definedName name="xin190vl3p_3_25" localSheetId="3">#REF!</definedName>
    <definedName name="xin190vl3p_3_25">#REF!</definedName>
    <definedName name="xin2903p">"$#REF!.$R$110"</definedName>
    <definedName name="xin2903p_26" localSheetId="11">#REF!</definedName>
    <definedName name="xin2903p_26" localSheetId="3">#REF!</definedName>
    <definedName name="xin2903p_26">#REF!</definedName>
    <definedName name="xin2903p_28" localSheetId="11">#REF!</definedName>
    <definedName name="xin2903p_28" localSheetId="3">#REF!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#REF!</definedName>
    <definedName name="xin290nc3p_28" localSheetId="11">#REF!</definedName>
    <definedName name="xin290nc3p_28" localSheetId="3">#REF!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#REF!</definedName>
    <definedName name="xin290vl3p_28" localSheetId="11">#REF!</definedName>
    <definedName name="xin290vl3p_28" localSheetId="3">#REF!</definedName>
    <definedName name="xin290vl3p_28">#REF!</definedName>
    <definedName name="xin290vl3p_3">"$#REF!.#REF!#REF!"</definedName>
    <definedName name="xin3p">"$#REF!.$P$110"</definedName>
    <definedName name="xin3p_26" localSheetId="11">#REF!</definedName>
    <definedName name="xin3p_26" localSheetId="3">#REF!</definedName>
    <definedName name="xin3p_26">#REF!</definedName>
    <definedName name="xin3p_28" localSheetId="11">#REF!</definedName>
    <definedName name="xin3p_28" localSheetId="3">#REF!</definedName>
    <definedName name="xin3p_28">#REF!</definedName>
    <definedName name="xin3p_3">"$#REF!.$P$110"</definedName>
    <definedName name="xin901nc">NA()</definedName>
    <definedName name="xin901nc_26" localSheetId="11">#REF!</definedName>
    <definedName name="xin901nc_26" localSheetId="3">#REF!</definedName>
    <definedName name="xin901nc_26">#REF!</definedName>
    <definedName name="xin901nc_28" localSheetId="11">#REF!</definedName>
    <definedName name="xin901nc_28" localSheetId="3">#REF!</definedName>
    <definedName name="xin901nc_28">#REF!</definedName>
    <definedName name="xin901nc_3">NA()</definedName>
    <definedName name="xin901vl">NA()</definedName>
    <definedName name="xin901vl_26" localSheetId="11">#REF!</definedName>
    <definedName name="xin901vl_26" localSheetId="3">#REF!</definedName>
    <definedName name="xin901vl_26">#REF!</definedName>
    <definedName name="xin901vl_28" localSheetId="11">#REF!</definedName>
    <definedName name="xin901vl_28" localSheetId="3">#REF!</definedName>
    <definedName name="xin901vl_28">#REF!</definedName>
    <definedName name="xin901vl_3">NA()</definedName>
    <definedName name="xind">"$#REF!.$#REF!$#REF!"</definedName>
    <definedName name="xind_26" localSheetId="11">#REF!</definedName>
    <definedName name="xind_26" localSheetId="3">#REF!</definedName>
    <definedName name="xind_26">#REF!</definedName>
    <definedName name="xind_28" localSheetId="11">#REF!</definedName>
    <definedName name="xind_28" localSheetId="3">#REF!</definedName>
    <definedName name="xind_28">#REF!</definedName>
    <definedName name="xind_3">"$#REF!.$#REF!$#REF!"</definedName>
    <definedName name="xind1p">"$#REF!.$R$290"</definedName>
    <definedName name="xind1p_26" localSheetId="11">#REF!</definedName>
    <definedName name="xind1p_26" localSheetId="3">#REF!</definedName>
    <definedName name="xind1p_26">#REF!</definedName>
    <definedName name="xind1p_28" localSheetId="11">#REF!</definedName>
    <definedName name="xind1p_28" localSheetId="3">#REF!</definedName>
    <definedName name="xind1p_28">#REF!</definedName>
    <definedName name="xind1p_3">"$#REF!.$R$290"</definedName>
    <definedName name="xind1pnc">NA()</definedName>
    <definedName name="xind1pnc_26" localSheetId="11">#REF!</definedName>
    <definedName name="xind1pnc_26" localSheetId="3">#REF!</definedName>
    <definedName name="xind1pnc_26">#REF!</definedName>
    <definedName name="xind1pnc_28" localSheetId="11">#REF!</definedName>
    <definedName name="xind1pnc_28" localSheetId="3">#REF!</definedName>
    <definedName name="xind1pnc_28">#REF!</definedName>
    <definedName name="xind1pnc_3">NA()</definedName>
    <definedName name="xind1pvl">NA()</definedName>
    <definedName name="xind1pvl_26" localSheetId="11">#REF!</definedName>
    <definedName name="xind1pvl_26" localSheetId="3">#REF!</definedName>
    <definedName name="xind1pvl_26">#REF!</definedName>
    <definedName name="xind1pvl_28" localSheetId="11">#REF!</definedName>
    <definedName name="xind1pvl_28" localSheetId="3">#REF!</definedName>
    <definedName name="xind1pvl_28">#REF!</definedName>
    <definedName name="xind1pvl_3">NA()</definedName>
    <definedName name="xind3p">"$#REF!.$S$110"</definedName>
    <definedName name="xind3p_26" localSheetId="11">#REF!</definedName>
    <definedName name="xind3p_26" localSheetId="3">#REF!</definedName>
    <definedName name="xind3p_26">#REF!</definedName>
    <definedName name="xind3p_28" localSheetId="11">#REF!</definedName>
    <definedName name="xind3p_28" localSheetId="3">#REF!</definedName>
    <definedName name="xind3p_28">#REF!</definedName>
    <definedName name="xind3p_3">"$#REF!.$S$110"</definedName>
    <definedName name="xindnc">NA()</definedName>
    <definedName name="xindnc_26" localSheetId="11">#REF!</definedName>
    <definedName name="xindnc_26" localSheetId="3">#REF!</definedName>
    <definedName name="xindnc_26">#REF!</definedName>
    <definedName name="xindnc_28" localSheetId="11">#REF!</definedName>
    <definedName name="xindnc_28" localSheetId="3">#REF!</definedName>
    <definedName name="xindnc_28">#REF!</definedName>
    <definedName name="xindnc_3">NA()</definedName>
    <definedName name="xindnc1p">"$#REF!.$G$153"</definedName>
    <definedName name="xindnc1p_26" localSheetId="11">#REF!</definedName>
    <definedName name="xindnc1p_26" localSheetId="3">#REF!</definedName>
    <definedName name="xindnc1p_26">#REF!</definedName>
    <definedName name="xindnc1p_28" localSheetId="11">#REF!</definedName>
    <definedName name="xindnc1p_28" localSheetId="3">#REF!</definedName>
    <definedName name="xindnc1p_28">#REF!</definedName>
    <definedName name="xindnc1p_3">"$#REF!.$G$153"</definedName>
    <definedName name="xindnc3p" localSheetId="11">#REF!</definedName>
    <definedName name="xindnc3p" localSheetId="3">#REF!</definedName>
    <definedName name="xindnc3p">#REF!</definedName>
    <definedName name="xindnc3p_1" localSheetId="11">#REF!</definedName>
    <definedName name="xindnc3p_1" localSheetId="3">#REF!</definedName>
    <definedName name="xindnc3p_1">#REF!</definedName>
    <definedName name="xindnc3p_2" localSheetId="11">#REF!</definedName>
    <definedName name="xindnc3p_2" localSheetId="3">#REF!</definedName>
    <definedName name="xindnc3p_2">#REF!</definedName>
    <definedName name="xindnc3p_20" localSheetId="11">#REF!</definedName>
    <definedName name="xindnc3p_20" localSheetId="3">#REF!</definedName>
    <definedName name="xindnc3p_20">#REF!</definedName>
    <definedName name="xindnc3p_25" localSheetId="11">#REF!</definedName>
    <definedName name="xindnc3p_25" localSheetId="3">#REF!</definedName>
    <definedName name="xindnc3p_25">#REF!</definedName>
    <definedName name="xindnc3p_26" localSheetId="11">#REF!</definedName>
    <definedName name="xindnc3p_26" localSheetId="3">#REF!</definedName>
    <definedName name="xindnc3p_26">#REF!</definedName>
    <definedName name="xindnc3p_28" localSheetId="11">#REF!</definedName>
    <definedName name="xindnc3p_28" localSheetId="3">#REF!</definedName>
    <definedName name="xindnc3p_28">#REF!</definedName>
    <definedName name="xindnc3p_3" localSheetId="11">#REF!</definedName>
    <definedName name="xindnc3p_3" localSheetId="3">#REF!</definedName>
    <definedName name="xindnc3p_3">#REF!</definedName>
    <definedName name="xindnc3p_3_1" localSheetId="11">#REF!</definedName>
    <definedName name="xindnc3p_3_1" localSheetId="3">#REF!</definedName>
    <definedName name="xindnc3p_3_1">#REF!</definedName>
    <definedName name="xindnc3p_3_2" localSheetId="11">#REF!</definedName>
    <definedName name="xindnc3p_3_2" localSheetId="3">#REF!</definedName>
    <definedName name="xindnc3p_3_2">#REF!</definedName>
    <definedName name="xindnc3p_3_20" localSheetId="11">#REF!</definedName>
    <definedName name="xindnc3p_3_20" localSheetId="3">#REF!</definedName>
    <definedName name="xindnc3p_3_20">#REF!</definedName>
    <definedName name="xindnc3p_3_25" localSheetId="11">#REF!</definedName>
    <definedName name="xindnc3p_3_25" localSheetId="3">#REF!</definedName>
    <definedName name="xindnc3p_3_25">#REF!</definedName>
    <definedName name="XINDvc" localSheetId="11">#REF!</definedName>
    <definedName name="XINDvc" localSheetId="3">#REF!</definedName>
    <definedName name="XINDvc">#REF!</definedName>
    <definedName name="xindvl">NA()</definedName>
    <definedName name="xindvl_26" localSheetId="11">#REF!</definedName>
    <definedName name="xindvl_26" localSheetId="3">#REF!</definedName>
    <definedName name="xindvl_26">#REF!</definedName>
    <definedName name="xindvl_28" localSheetId="11">#REF!</definedName>
    <definedName name="xindvl_28" localSheetId="3">#REF!</definedName>
    <definedName name="xindvl_28">#REF!</definedName>
    <definedName name="xindvl_3">NA()</definedName>
    <definedName name="xindvl1p">"$#REF!.$G$147"</definedName>
    <definedName name="xindvl1p_26" localSheetId="11">#REF!</definedName>
    <definedName name="xindvl1p_26" localSheetId="3">#REF!</definedName>
    <definedName name="xindvl1p_26">#REF!</definedName>
    <definedName name="xindvl1p_28" localSheetId="11">#REF!</definedName>
    <definedName name="xindvl1p_28" localSheetId="3">#REF!</definedName>
    <definedName name="xindvl1p_28">#REF!</definedName>
    <definedName name="xindvl1p_3">"$#REF!.$G$147"</definedName>
    <definedName name="xindvl3p" localSheetId="11">#REF!</definedName>
    <definedName name="xindvl3p" localSheetId="3">#REF!</definedName>
    <definedName name="xindvl3p">#REF!</definedName>
    <definedName name="xindvl3p_1" localSheetId="11">#REF!</definedName>
    <definedName name="xindvl3p_1" localSheetId="3">#REF!</definedName>
    <definedName name="xindvl3p_1">#REF!</definedName>
    <definedName name="xindvl3p_2" localSheetId="11">#REF!</definedName>
    <definedName name="xindvl3p_2" localSheetId="3">#REF!</definedName>
    <definedName name="xindvl3p_2">#REF!</definedName>
    <definedName name="xindvl3p_20" localSheetId="11">#REF!</definedName>
    <definedName name="xindvl3p_20" localSheetId="3">#REF!</definedName>
    <definedName name="xindvl3p_20">#REF!</definedName>
    <definedName name="xindvl3p_25" localSheetId="11">#REF!</definedName>
    <definedName name="xindvl3p_25" localSheetId="3">#REF!</definedName>
    <definedName name="xindvl3p_25">#REF!</definedName>
    <definedName name="xindvl3p_26" localSheetId="11">#REF!</definedName>
    <definedName name="xindvl3p_26" localSheetId="3">#REF!</definedName>
    <definedName name="xindvl3p_26">#REF!</definedName>
    <definedName name="xindvl3p_28" localSheetId="11">#REF!</definedName>
    <definedName name="xindvl3p_28" localSheetId="3">#REF!</definedName>
    <definedName name="xindvl3p_28">#REF!</definedName>
    <definedName name="xindvl3p_3" localSheetId="11">#REF!</definedName>
    <definedName name="xindvl3p_3" localSheetId="3">#REF!</definedName>
    <definedName name="xindvl3p_3">#REF!</definedName>
    <definedName name="xindvl3p_3_1" localSheetId="11">#REF!</definedName>
    <definedName name="xindvl3p_3_1" localSheetId="3">#REF!</definedName>
    <definedName name="xindvl3p_3_1">#REF!</definedName>
    <definedName name="xindvl3p_3_2" localSheetId="11">#REF!</definedName>
    <definedName name="xindvl3p_3_2" localSheetId="3">#REF!</definedName>
    <definedName name="xindvl3p_3_2">#REF!</definedName>
    <definedName name="xindvl3p_3_20" localSheetId="11">#REF!</definedName>
    <definedName name="xindvl3p_3_20" localSheetId="3">#REF!</definedName>
    <definedName name="xindvl3p_3_20">#REF!</definedName>
    <definedName name="xindvl3p_3_25" localSheetId="11">#REF!</definedName>
    <definedName name="xindvl3p_3_25" localSheetId="3">#REF!</definedName>
    <definedName name="xindvl3p_3_25">#REF!</definedName>
    <definedName name="xing1p">"$#REF!.$P$290"</definedName>
    <definedName name="xing1p_26" localSheetId="11">#REF!</definedName>
    <definedName name="xing1p_26" localSheetId="3">#REF!</definedName>
    <definedName name="xing1p_26">#REF!</definedName>
    <definedName name="xing1p_28" localSheetId="11">#REF!</definedName>
    <definedName name="xing1p_28" localSheetId="3">#REF!</definedName>
    <definedName name="xing1p_28">#REF!</definedName>
    <definedName name="xing1p_3">"$#REF!.$P$290"</definedName>
    <definedName name="xing1pnc">NA()</definedName>
    <definedName name="xing1pnc_26" localSheetId="11">#REF!</definedName>
    <definedName name="xing1pnc_26" localSheetId="3">#REF!</definedName>
    <definedName name="xing1pnc_26">#REF!</definedName>
    <definedName name="xing1pnc_28" localSheetId="11">#REF!</definedName>
    <definedName name="xing1pnc_28" localSheetId="3">#REF!</definedName>
    <definedName name="xing1pnc_28">#REF!</definedName>
    <definedName name="xing1pnc_3">NA()</definedName>
    <definedName name="xing1pvl">NA()</definedName>
    <definedName name="xing1pvl_26" localSheetId="11">#REF!</definedName>
    <definedName name="xing1pvl_26" localSheetId="3">#REF!</definedName>
    <definedName name="xing1pvl_26">#REF!</definedName>
    <definedName name="xing1pvl_28" localSheetId="11">#REF!</definedName>
    <definedName name="xing1pvl_28" localSheetId="3">#REF!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#REF!</definedName>
    <definedName name="xingnc1p_28" localSheetId="11">#REF!</definedName>
    <definedName name="xingnc1p_28" localSheetId="3">#REF!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#REF!</definedName>
    <definedName name="xingvl1p_28" localSheetId="11">#REF!</definedName>
    <definedName name="xingvl1p_28" localSheetId="3">#REF!</definedName>
    <definedName name="xingvl1p_28">#REF!</definedName>
    <definedName name="xingvl1p_3">"$#REF!.$G$135"</definedName>
    <definedName name="xinnc">NA()</definedName>
    <definedName name="xinnc_26" localSheetId="11">#REF!</definedName>
    <definedName name="xinnc_26" localSheetId="3">#REF!</definedName>
    <definedName name="xinnc_26">#REF!</definedName>
    <definedName name="xinnc_28" localSheetId="11">#REF!</definedName>
    <definedName name="xinnc_28" localSheetId="3">#REF!</definedName>
    <definedName name="xinnc_28">#REF!</definedName>
    <definedName name="xinnc_3">NA()</definedName>
    <definedName name="xinnc3p">"$#REF!.#REF!#REF!"</definedName>
    <definedName name="xinnc3p_26" localSheetId="11">#REF!</definedName>
    <definedName name="xinnc3p_26" localSheetId="3">#REF!</definedName>
    <definedName name="xinnc3p_26">#REF!</definedName>
    <definedName name="xinnc3p_28" localSheetId="11">#REF!</definedName>
    <definedName name="xinnc3p_28" localSheetId="3">#REF!</definedName>
    <definedName name="xinnc3p_28">#REF!</definedName>
    <definedName name="xinnc3p_3">"$#REF!.#REF!#REF!"</definedName>
    <definedName name="xint1p">"$#REF!.$Q$290"</definedName>
    <definedName name="xint1p_26" localSheetId="11">#REF!</definedName>
    <definedName name="xint1p_26" localSheetId="3">#REF!</definedName>
    <definedName name="xint1p_26">#REF!</definedName>
    <definedName name="xint1p_28" localSheetId="11">#REF!</definedName>
    <definedName name="xint1p_28" localSheetId="3">#REF!</definedName>
    <definedName name="xint1p_28">#REF!</definedName>
    <definedName name="xint1p_3">"$#REF!.$Q$290"</definedName>
    <definedName name="XINvc" localSheetId="11">#REF!</definedName>
    <definedName name="XINvc" localSheetId="3">#REF!</definedName>
    <definedName name="XINvc">#REF!</definedName>
    <definedName name="XINvc_20" localSheetId="11">#REF!</definedName>
    <definedName name="XINvc_20" localSheetId="3">#REF!</definedName>
    <definedName name="XINvc_20">#REF!</definedName>
    <definedName name="XINvc_28" localSheetId="11">#REF!</definedName>
    <definedName name="XINvc_28" localSheetId="3">#REF!</definedName>
    <definedName name="XINvc_28">#REF!</definedName>
    <definedName name="xinvl">NA()</definedName>
    <definedName name="xinvl_26" localSheetId="11">#REF!</definedName>
    <definedName name="xinvl_26" localSheetId="3">#REF!</definedName>
    <definedName name="xinvl_26">#REF!</definedName>
    <definedName name="xinvl_28" localSheetId="11">#REF!</definedName>
    <definedName name="xinvl_28" localSheetId="3">#REF!</definedName>
    <definedName name="xinvl_28">#REF!</definedName>
    <definedName name="xinvl_3">NA()</definedName>
    <definedName name="xinvl3p">"$#REF!.#REF!#REF!"</definedName>
    <definedName name="xinvl3p_26" localSheetId="11">#REF!</definedName>
    <definedName name="xinvl3p_26" localSheetId="3">#REF!</definedName>
    <definedName name="xinvl3p_26">#REF!</definedName>
    <definedName name="xinvl3p_28" localSheetId="11">#REF!</definedName>
    <definedName name="xinvl3p_28" localSheetId="3">#REF!</definedName>
    <definedName name="xinvl3p_28">#REF!</definedName>
    <definedName name="xinvl3p_3">"$#REF!.#REF!#REF!"</definedName>
    <definedName name="xit">"$#REF!.$#REF!$#REF!"</definedName>
    <definedName name="xit_26" localSheetId="11">#REF!</definedName>
    <definedName name="xit_26" localSheetId="3">#REF!</definedName>
    <definedName name="xit_26">#REF!</definedName>
    <definedName name="xit_28" localSheetId="11">#REF!</definedName>
    <definedName name="xit_28" localSheetId="3">#REF!</definedName>
    <definedName name="xit_28">#REF!</definedName>
    <definedName name="xit_3">"$#REF!.$#REF!$#REF!"</definedName>
    <definedName name="xit1">"$#REF!.$#REF!$#REF!"</definedName>
    <definedName name="xit1_26" localSheetId="11">#REF!</definedName>
    <definedName name="xit1_26" localSheetId="3">#REF!</definedName>
    <definedName name="xit1_26">#REF!</definedName>
    <definedName name="xit1_28" localSheetId="11">#REF!</definedName>
    <definedName name="xit1_28" localSheetId="3">#REF!</definedName>
    <definedName name="xit1_28">#REF!</definedName>
    <definedName name="xit1_3">"$#REF!.$#REF!$#REF!"</definedName>
    <definedName name="xit1nc">NA()</definedName>
    <definedName name="xit1nc_26" localSheetId="11">#REF!</definedName>
    <definedName name="xit1nc_26" localSheetId="3">#REF!</definedName>
    <definedName name="xit1nc_26">#REF!</definedName>
    <definedName name="xit1nc_28" localSheetId="11">#REF!</definedName>
    <definedName name="xit1nc_28" localSheetId="3">#REF!</definedName>
    <definedName name="xit1nc_28">#REF!</definedName>
    <definedName name="xit1nc_3">NA()</definedName>
    <definedName name="xit1p">"$#REF!.$M$290"</definedName>
    <definedName name="xit1p_26" localSheetId="11">#REF!</definedName>
    <definedName name="xit1p_26" localSheetId="3">#REF!</definedName>
    <definedName name="xit1p_26">#REF!</definedName>
    <definedName name="xit1p_28" localSheetId="11">#REF!</definedName>
    <definedName name="xit1p_28" localSheetId="3">#REF!</definedName>
    <definedName name="xit1p_28">#REF!</definedName>
    <definedName name="xit1p_3">"$#REF!.$M$290"</definedName>
    <definedName name="xit1pnc">NA()</definedName>
    <definedName name="xit1pnc_26" localSheetId="11">#REF!</definedName>
    <definedName name="xit1pnc_26" localSheetId="3">#REF!</definedName>
    <definedName name="xit1pnc_26">#REF!</definedName>
    <definedName name="xit1pnc_28" localSheetId="11">#REF!</definedName>
    <definedName name="xit1pnc_28" localSheetId="3">#REF!</definedName>
    <definedName name="xit1pnc_28">#REF!</definedName>
    <definedName name="xit1pnc_3">NA()</definedName>
    <definedName name="xit1pvl">NA()</definedName>
    <definedName name="xit1pvl_26" localSheetId="11">#REF!</definedName>
    <definedName name="xit1pvl_26" localSheetId="3">#REF!</definedName>
    <definedName name="xit1pvl_26">#REF!</definedName>
    <definedName name="xit1pvl_28" localSheetId="11">#REF!</definedName>
    <definedName name="xit1pvl_28" localSheetId="3">#REF!</definedName>
    <definedName name="xit1pvl_28">#REF!</definedName>
    <definedName name="xit1pvl_3">NA()</definedName>
    <definedName name="xit1vl">NA()</definedName>
    <definedName name="xit1vl_26" localSheetId="11">#REF!</definedName>
    <definedName name="xit1vl_26" localSheetId="3">#REF!</definedName>
    <definedName name="xit1vl_26">#REF!</definedName>
    <definedName name="xit1vl_28" localSheetId="11">#REF!</definedName>
    <definedName name="xit1vl_28" localSheetId="3">#REF!</definedName>
    <definedName name="xit1vl_28">#REF!</definedName>
    <definedName name="xit1vl_3">NA()</definedName>
    <definedName name="xit23p">"$#REF!.$N$110"</definedName>
    <definedName name="xit23p_26" localSheetId="11">#REF!</definedName>
    <definedName name="xit23p_26" localSheetId="3">#REF!</definedName>
    <definedName name="xit23p_26">#REF!</definedName>
    <definedName name="xit23p_28" localSheetId="11">#REF!</definedName>
    <definedName name="xit23p_28" localSheetId="3">#REF!</definedName>
    <definedName name="xit23p_28">#REF!</definedName>
    <definedName name="xit23p_3">"$#REF!.$N$110"</definedName>
    <definedName name="xit2nc">NA()</definedName>
    <definedName name="xit2nc_26" localSheetId="11">#REF!</definedName>
    <definedName name="xit2nc_26" localSheetId="3">#REF!</definedName>
    <definedName name="xit2nc_26">#REF!</definedName>
    <definedName name="xit2nc_28" localSheetId="11">#REF!</definedName>
    <definedName name="xit2nc_28" localSheetId="3">#REF!</definedName>
    <definedName name="xit2nc_28">#REF!</definedName>
    <definedName name="xit2nc_3">NA()</definedName>
    <definedName name="xit2nc3p">"$#REF!.$#REF!#REF!"</definedName>
    <definedName name="xit2nc3p_26" localSheetId="11">#REF!</definedName>
    <definedName name="xit2nc3p_26" localSheetId="3">#REF!</definedName>
    <definedName name="xit2nc3p_26">#REF!</definedName>
    <definedName name="xit2nc3p_28" localSheetId="11">#REF!</definedName>
    <definedName name="xit2nc3p_28" localSheetId="3">#REF!</definedName>
    <definedName name="xit2nc3p_28">#REF!</definedName>
    <definedName name="xit2nc3p_3">"$#REF!.$#REF!#REF!"</definedName>
    <definedName name="xit2vl">NA()</definedName>
    <definedName name="xit2vl_26" localSheetId="11">#REF!</definedName>
    <definedName name="xit2vl_26" localSheetId="3">#REF!</definedName>
    <definedName name="xit2vl_26">#REF!</definedName>
    <definedName name="xit2vl_28" localSheetId="11">#REF!</definedName>
    <definedName name="xit2vl_28" localSheetId="3">#REF!</definedName>
    <definedName name="xit2vl_28">#REF!</definedName>
    <definedName name="xit2vl_3">NA()</definedName>
    <definedName name="xit2vl3p">"$#REF!.$#REF!#REF!"</definedName>
    <definedName name="xit2vl3p_26" localSheetId="11">#REF!</definedName>
    <definedName name="xit2vl3p_26" localSheetId="3">#REF!</definedName>
    <definedName name="xit2vl3p_26">#REF!</definedName>
    <definedName name="xit2vl3p_28" localSheetId="11">#REF!</definedName>
    <definedName name="xit2vl3p_28" localSheetId="3">#REF!</definedName>
    <definedName name="xit2vl3p_28">#REF!</definedName>
    <definedName name="xit2vl3p_3">"$#REF!.$#REF!#REF!"</definedName>
    <definedName name="xit3p">"$#REF!.$M$110"</definedName>
    <definedName name="xit3p_26" localSheetId="11">#REF!</definedName>
    <definedName name="xit3p_26" localSheetId="3">#REF!</definedName>
    <definedName name="xit3p_26">#REF!</definedName>
    <definedName name="xit3p_28" localSheetId="11">#REF!</definedName>
    <definedName name="xit3p_28" localSheetId="3">#REF!</definedName>
    <definedName name="xit3p_28">#REF!</definedName>
    <definedName name="xit3p_3">"$#REF!.$M$110"</definedName>
    <definedName name="xitnc">NA()</definedName>
    <definedName name="xitnc_26" localSheetId="11">#REF!</definedName>
    <definedName name="xitnc_26" localSheetId="3">#REF!</definedName>
    <definedName name="xitnc_26">#REF!</definedName>
    <definedName name="xitnc_28" localSheetId="11">#REF!</definedName>
    <definedName name="xitnc_28" localSheetId="3">#REF!</definedName>
    <definedName name="xitnc_28">#REF!</definedName>
    <definedName name="xitnc_3">NA()</definedName>
    <definedName name="xitnc3p">"$#REF!.$#REF!#REF!"</definedName>
    <definedName name="xitnc3p_26" localSheetId="11">#REF!</definedName>
    <definedName name="xitnc3p_26" localSheetId="3">#REF!</definedName>
    <definedName name="xitnc3p_26">#REF!</definedName>
    <definedName name="xitnc3p_28" localSheetId="11">#REF!</definedName>
    <definedName name="xitnc3p_28" localSheetId="3">#REF!</definedName>
    <definedName name="xitnc3p_28">#REF!</definedName>
    <definedName name="xitnc3p_3">"$#REF!.$#REF!#REF!"</definedName>
    <definedName name="xittnc" localSheetId="11">#REF!</definedName>
    <definedName name="xittnc" localSheetId="3">#REF!</definedName>
    <definedName name="xittnc">#REF!</definedName>
    <definedName name="xittnc_1" localSheetId="11">#REF!</definedName>
    <definedName name="xittnc_1" localSheetId="3">#REF!</definedName>
    <definedName name="xittnc_1">#REF!</definedName>
    <definedName name="xittnc_2" localSheetId="11">#REF!</definedName>
    <definedName name="xittnc_2" localSheetId="3">#REF!</definedName>
    <definedName name="xittnc_2">#REF!</definedName>
    <definedName name="xittnc_20" localSheetId="11">#REF!</definedName>
    <definedName name="xittnc_20" localSheetId="3">#REF!</definedName>
    <definedName name="xittnc_20">#REF!</definedName>
    <definedName name="xittnc_25" localSheetId="11">#REF!</definedName>
    <definedName name="xittnc_25" localSheetId="3">#REF!</definedName>
    <definedName name="xittnc_25">#REF!</definedName>
    <definedName name="xittnc_26" localSheetId="11">#REF!</definedName>
    <definedName name="xittnc_26" localSheetId="3">#REF!</definedName>
    <definedName name="xittnc_26">#REF!</definedName>
    <definedName name="xittnc_28" localSheetId="11">#REF!</definedName>
    <definedName name="xittnc_28" localSheetId="3">#REF!</definedName>
    <definedName name="xittnc_28">#REF!</definedName>
    <definedName name="xittnc_3" localSheetId="11">#REF!</definedName>
    <definedName name="xittnc_3" localSheetId="3">#REF!</definedName>
    <definedName name="xittnc_3">#REF!</definedName>
    <definedName name="xittnc_3_1" localSheetId="11">#REF!</definedName>
    <definedName name="xittnc_3_1" localSheetId="3">#REF!</definedName>
    <definedName name="xittnc_3_1">#REF!</definedName>
    <definedName name="xittnc_3_2" localSheetId="11">#REF!</definedName>
    <definedName name="xittnc_3_2" localSheetId="3">#REF!</definedName>
    <definedName name="xittnc_3_2">#REF!</definedName>
    <definedName name="xittnc_3_20" localSheetId="11">#REF!</definedName>
    <definedName name="xittnc_3_20" localSheetId="3">#REF!</definedName>
    <definedName name="xittnc_3_20">#REF!</definedName>
    <definedName name="xittnc_3_25" localSheetId="11">#REF!</definedName>
    <definedName name="xittnc_3_25" localSheetId="3">#REF!</definedName>
    <definedName name="xittnc_3_25">#REF!</definedName>
    <definedName name="xittvl" localSheetId="11">#REF!</definedName>
    <definedName name="xittvl" localSheetId="3">#REF!</definedName>
    <definedName name="xittvl">#REF!</definedName>
    <definedName name="xittvl_1" localSheetId="11">#REF!</definedName>
    <definedName name="xittvl_1" localSheetId="3">#REF!</definedName>
    <definedName name="xittvl_1">#REF!</definedName>
    <definedName name="xittvl_2" localSheetId="11">#REF!</definedName>
    <definedName name="xittvl_2" localSheetId="3">#REF!</definedName>
    <definedName name="xittvl_2">#REF!</definedName>
    <definedName name="xittvl_20" localSheetId="11">#REF!</definedName>
    <definedName name="xittvl_20" localSheetId="3">#REF!</definedName>
    <definedName name="xittvl_20">#REF!</definedName>
    <definedName name="xittvl_25" localSheetId="11">#REF!</definedName>
    <definedName name="xittvl_25" localSheetId="3">#REF!</definedName>
    <definedName name="xittvl_25">#REF!</definedName>
    <definedName name="xittvl_26" localSheetId="11">#REF!</definedName>
    <definedName name="xittvl_26" localSheetId="3">#REF!</definedName>
    <definedName name="xittvl_26">#REF!</definedName>
    <definedName name="xittvl_28" localSheetId="11">#REF!</definedName>
    <definedName name="xittvl_28" localSheetId="3">#REF!</definedName>
    <definedName name="xittvl_28">#REF!</definedName>
    <definedName name="xittvl_3" localSheetId="11">#REF!</definedName>
    <definedName name="xittvl_3" localSheetId="3">#REF!</definedName>
    <definedName name="xittvl_3">#REF!</definedName>
    <definedName name="xittvl_3_1" localSheetId="11">#REF!</definedName>
    <definedName name="xittvl_3_1" localSheetId="3">#REF!</definedName>
    <definedName name="xittvl_3_1">#REF!</definedName>
    <definedName name="xittvl_3_2" localSheetId="11">#REF!</definedName>
    <definedName name="xittvl_3_2" localSheetId="3">#REF!</definedName>
    <definedName name="xittvl_3_2">#REF!</definedName>
    <definedName name="xittvl_3_20" localSheetId="11">#REF!</definedName>
    <definedName name="xittvl_3_20" localSheetId="3">#REF!</definedName>
    <definedName name="xittvl_3_20">#REF!</definedName>
    <definedName name="xittvl_3_25" localSheetId="11">#REF!</definedName>
    <definedName name="xittvl_3_25" localSheetId="3">#REF!</definedName>
    <definedName name="xittvl_3_25">#REF!</definedName>
    <definedName name="XITvc" localSheetId="11">#REF!</definedName>
    <definedName name="XITvc" localSheetId="3">#REF!</definedName>
    <definedName name="XITvc">#REF!</definedName>
    <definedName name="XITvc_20" localSheetId="11">#REF!</definedName>
    <definedName name="XITvc_20" localSheetId="3">#REF!</definedName>
    <definedName name="XITvc_20">#REF!</definedName>
    <definedName name="XITvc_28" localSheetId="11">#REF!</definedName>
    <definedName name="XITvc_28" localSheetId="3">#REF!</definedName>
    <definedName name="XITvc_28">#REF!</definedName>
    <definedName name="xitvl">NA()</definedName>
    <definedName name="xitvl_26" localSheetId="11">#REF!</definedName>
    <definedName name="xitvl_26" localSheetId="3">#REF!</definedName>
    <definedName name="xitvl_26">#REF!</definedName>
    <definedName name="xitvl_28" localSheetId="11">#REF!</definedName>
    <definedName name="xitvl_28" localSheetId="3">#REF!</definedName>
    <definedName name="xitvl_28">#REF!</definedName>
    <definedName name="xitvl_3">NA()</definedName>
    <definedName name="xitvl3p">"$#REF!.$#REF!#REF!"</definedName>
    <definedName name="xitvl3p_26" localSheetId="11">#REF!</definedName>
    <definedName name="xitvl3p_26" localSheetId="3">#REF!</definedName>
    <definedName name="xitvl3p_26">#REF!</definedName>
    <definedName name="xitvl3p_28" localSheetId="11">#REF!</definedName>
    <definedName name="xitvl3p_28" localSheetId="3">#REF!</definedName>
    <definedName name="xitvl3p_28">#REF!</definedName>
    <definedName name="xitvl3p_3">"$#REF!.$#REF!#REF!"</definedName>
    <definedName name="xk" localSheetId="11">#REF!</definedName>
    <definedName name="xk" localSheetId="3">#REF!</definedName>
    <definedName name="xk">#REF!</definedName>
    <definedName name="xk0.6" localSheetId="11">#REF!</definedName>
    <definedName name="xk0.6" localSheetId="3">#REF!</definedName>
    <definedName name="xk0.6">#REF!</definedName>
    <definedName name="xk0.6_28" localSheetId="11">#REF!</definedName>
    <definedName name="xk0.6_28" localSheetId="3">#REF!</definedName>
    <definedName name="xk0.6_28">#REF!</definedName>
    <definedName name="xk1.3" localSheetId="11">#REF!</definedName>
    <definedName name="xk1.3" localSheetId="3">#REF!</definedName>
    <definedName name="xk1.3">#REF!</definedName>
    <definedName name="xk1.3_28" localSheetId="11">#REF!</definedName>
    <definedName name="xk1.3_28" localSheetId="3">#REF!</definedName>
    <definedName name="xk1.3_28">#REF!</definedName>
    <definedName name="xk1.5" localSheetId="11">#REF!</definedName>
    <definedName name="xk1.5" localSheetId="3">#REF!</definedName>
    <definedName name="xk1.5">#REF!</definedName>
    <definedName name="xk1.5_28" localSheetId="11">#REF!</definedName>
    <definedName name="xk1.5_28" localSheetId="3">#REF!</definedName>
    <definedName name="xk1.5_28">#REF!</definedName>
    <definedName name="xkich" localSheetId="11">#REF!</definedName>
    <definedName name="xkich" localSheetId="3">#REF!</definedName>
    <definedName name="xkich">#REF!</definedName>
    <definedName name="xkich_28" localSheetId="11">#REF!</definedName>
    <definedName name="xkich_28" localSheetId="3">#REF!</definedName>
    <definedName name="xkich_28">#REF!</definedName>
    <definedName name="Xkoto" localSheetId="11">#REF!</definedName>
    <definedName name="Xkoto" localSheetId="3">#REF!</definedName>
    <definedName name="Xkoto">#REF!</definedName>
    <definedName name="Xkoto_20" localSheetId="11">#REF!</definedName>
    <definedName name="Xkoto_20" localSheetId="3">#REF!</definedName>
    <definedName name="Xkoto_20">#REF!</definedName>
    <definedName name="Xkoto_28" localSheetId="11">#REF!</definedName>
    <definedName name="Xkoto_28" localSheetId="3">#REF!</definedName>
    <definedName name="Xkoto_28">#REF!</definedName>
    <definedName name="Xkxn" localSheetId="11">#REF!</definedName>
    <definedName name="Xkxn" localSheetId="3">#REF!</definedName>
    <definedName name="Xkxn">#REF!</definedName>
    <definedName name="Xkxn_20" localSheetId="11">#REF!</definedName>
    <definedName name="Xkxn_20" localSheetId="3">#REF!</definedName>
    <definedName name="Xkxn_20">#REF!</definedName>
    <definedName name="Xkxn_28" localSheetId="11">#REF!</definedName>
    <definedName name="Xkxn_28" localSheetId="3">#REF!</definedName>
    <definedName name="Xkxn_28">#REF!</definedName>
    <definedName name="XL">"$#REF!.$G$1"</definedName>
    <definedName name="XL_26" localSheetId="11">#REF!</definedName>
    <definedName name="XL_26" localSheetId="3">#REF!</definedName>
    <definedName name="XL_26">#REF!</definedName>
    <definedName name="xl_28" localSheetId="11">#REF!</definedName>
    <definedName name="xl_28" localSheetId="3">#REF!</definedName>
    <definedName name="xl_28">#REF!</definedName>
    <definedName name="XL_3">"$#REF!.$G$1"</definedName>
    <definedName name="Xl_CTO" localSheetId="11">#REF!</definedName>
    <definedName name="Xl_CTO" localSheetId="3">#REF!</definedName>
    <definedName name="Xl_CTO">#REF!</definedName>
    <definedName name="XL_TBA" localSheetId="11">#REF!</definedName>
    <definedName name="XL_TBA" localSheetId="3">#REF!</definedName>
    <definedName name="XL_TBA">#REF!</definedName>
    <definedName name="XL_TBA_20" localSheetId="11">#REF!</definedName>
    <definedName name="XL_TBA_20" localSheetId="3">#REF!</definedName>
    <definedName name="XL_TBA_20">#REF!</definedName>
    <definedName name="XL_TBA_28" localSheetId="11">#REF!</definedName>
    <definedName name="XL_TBA_28" localSheetId="3">#REF!</definedName>
    <definedName name="XL_TBA_28">#REF!</definedName>
    <definedName name="XLa" localSheetId="11">#REF!</definedName>
    <definedName name="XLa" localSheetId="3">#REF!</definedName>
    <definedName name="XLa">#REF!</definedName>
    <definedName name="XLa_28" localSheetId="11">#REF!</definedName>
    <definedName name="XLa_28" localSheetId="3">#REF!</definedName>
    <definedName name="XLa_28">#REF!</definedName>
    <definedName name="xlc" localSheetId="11">#REF!</definedName>
    <definedName name="xlc" localSheetId="3">#REF!</definedName>
    <definedName name="xlc">#REF!</definedName>
    <definedName name="xlc_20" localSheetId="11">#REF!</definedName>
    <definedName name="xlc_20" localSheetId="3">#REF!</definedName>
    <definedName name="xlc_20">#REF!</definedName>
    <definedName name="xlc_28" localSheetId="11">#REF!</definedName>
    <definedName name="xlc_28" localSheetId="3">#REF!</definedName>
    <definedName name="xlc_28">#REF!</definedName>
    <definedName name="xld" localSheetId="11">#REF!</definedName>
    <definedName name="xld" localSheetId="3">#REF!</definedName>
    <definedName name="xld">#REF!</definedName>
    <definedName name="xld1.4" localSheetId="11">#REF!</definedName>
    <definedName name="xld1.4" localSheetId="3">#REF!</definedName>
    <definedName name="xld1.4">#REF!</definedName>
    <definedName name="xld1.4_28" localSheetId="11">#REF!</definedName>
    <definedName name="xld1.4_28" localSheetId="3">#REF!</definedName>
    <definedName name="xld1.4_28">#REF!</definedName>
    <definedName name="xlk" localSheetId="11">#REF!</definedName>
    <definedName name="xlk" localSheetId="3">#REF!</definedName>
    <definedName name="xlk">#REF!</definedName>
    <definedName name="xlk_20" localSheetId="11">#REF!</definedName>
    <definedName name="xlk_20" localSheetId="3">#REF!</definedName>
    <definedName name="xlk_20">#REF!</definedName>
    <definedName name="xlk_28" localSheetId="11">#REF!</definedName>
    <definedName name="xlk_28" localSheetId="3">#REF!</definedName>
    <definedName name="xlk_28">#REF!</definedName>
    <definedName name="xlk1.4" localSheetId="11">#REF!</definedName>
    <definedName name="xlk1.4" localSheetId="3">#REF!</definedName>
    <definedName name="xlk1.4">#REF!</definedName>
    <definedName name="xlk1.4_28" localSheetId="11">#REF!</definedName>
    <definedName name="xlk1.4_28" localSheetId="3">#REF!</definedName>
    <definedName name="xlk1.4_28">#REF!</definedName>
    <definedName name="XLP" localSheetId="11">#REF!</definedName>
    <definedName name="XLP" localSheetId="3">#REF!</definedName>
    <definedName name="XLP">#REF!</definedName>
    <definedName name="XLP_20" localSheetId="11">#REF!</definedName>
    <definedName name="XLP_20" localSheetId="3">#REF!</definedName>
    <definedName name="XLP_20">#REF!</definedName>
    <definedName name="XLP_28" localSheetId="11">#REF!</definedName>
    <definedName name="XLP_28" localSheetId="3">#REF!</definedName>
    <definedName name="XLP_28">#REF!</definedName>
    <definedName name="xlt" localSheetId="11">#REF!</definedName>
    <definedName name="xlt" localSheetId="3">#REF!</definedName>
    <definedName name="xlt">#REF!</definedName>
    <definedName name="XLxa">"$#REF!.$A$3:$AD$386"</definedName>
    <definedName name="XLxa_26" localSheetId="11">#REF!</definedName>
    <definedName name="XLxa_26" localSheetId="3">#REF!</definedName>
    <definedName name="XLxa_26">#REF!</definedName>
    <definedName name="XLxa_28" localSheetId="11">#REF!</definedName>
    <definedName name="XLxa_28" localSheetId="3">#REF!</definedName>
    <definedName name="XLxa_28">#REF!</definedName>
    <definedName name="XLxa_3">"$#REF!.$A$3:$AD$386"</definedName>
    <definedName name="xm" localSheetId="11">#REF!</definedName>
    <definedName name="xm" localSheetId="3">#REF!</definedName>
    <definedName name="xm">#REF!</definedName>
    <definedName name="XM.M10.1" localSheetId="11">#REF!</definedName>
    <definedName name="XM.M10.1" localSheetId="3">#REF!</definedName>
    <definedName name="XM.M10.1">#REF!</definedName>
    <definedName name="XM.M10.1_28" localSheetId="11">#REF!</definedName>
    <definedName name="XM.M10.1_28" localSheetId="3">#REF!</definedName>
    <definedName name="XM.M10.1_28">#REF!</definedName>
    <definedName name="XM.M10.2" localSheetId="11">#REF!</definedName>
    <definedName name="XM.M10.2" localSheetId="3">#REF!</definedName>
    <definedName name="XM.M10.2">#REF!</definedName>
    <definedName name="XM.M10.2_28" localSheetId="11">#REF!</definedName>
    <definedName name="XM.M10.2_28" localSheetId="3">#REF!</definedName>
    <definedName name="XM.M10.2_28">#REF!</definedName>
    <definedName name="XM.M14.1" localSheetId="11">#REF!</definedName>
    <definedName name="XM.M14.1" localSheetId="3">#REF!</definedName>
    <definedName name="XM.M14.1">#REF!</definedName>
    <definedName name="XM.M14.1_28" localSheetId="11">#REF!</definedName>
    <definedName name="XM.M14.1_28" localSheetId="3">#REF!</definedName>
    <definedName name="XM.M14.1_28">#REF!</definedName>
    <definedName name="XM.M14.2" localSheetId="11">#REF!</definedName>
    <definedName name="XM.M14.2" localSheetId="3">#REF!</definedName>
    <definedName name="XM.M14.2">#REF!</definedName>
    <definedName name="XM.M14.2_28" localSheetId="11">#REF!</definedName>
    <definedName name="XM.M14.2_28" localSheetId="3">#REF!</definedName>
    <definedName name="XM.M14.2_28">#REF!</definedName>
    <definedName name="XM.MDT" localSheetId="11">#REF!</definedName>
    <definedName name="XM.MDT" localSheetId="3">#REF!</definedName>
    <definedName name="XM.MDT">#REF!</definedName>
    <definedName name="XM.MDT_28" localSheetId="11">#REF!</definedName>
    <definedName name="XM.MDT_28" localSheetId="3">#REF!</definedName>
    <definedName name="XM.MDT_28">#REF!</definedName>
    <definedName name="XM.MTCat" localSheetId="11">#REF!</definedName>
    <definedName name="XM.MTCat" localSheetId="3">#REF!</definedName>
    <definedName name="XM.MTCat">#REF!</definedName>
    <definedName name="XM.MTCat_28" localSheetId="11">#REF!</definedName>
    <definedName name="XM.MTCat_28" localSheetId="3">#REF!</definedName>
    <definedName name="XM.MTCat_28">#REF!</definedName>
    <definedName name="xm_1" localSheetId="11">#REF!</definedName>
    <definedName name="xm_1" localSheetId="3">#REF!</definedName>
    <definedName name="xm_1">#REF!</definedName>
    <definedName name="xm_2" localSheetId="11">#REF!</definedName>
    <definedName name="xm_2" localSheetId="3">#REF!</definedName>
    <definedName name="xm_2">#REF!</definedName>
    <definedName name="xm_20" localSheetId="11">#REF!</definedName>
    <definedName name="xm_20" localSheetId="3">#REF!</definedName>
    <definedName name="xm_20">#REF!</definedName>
    <definedName name="xm_25" localSheetId="11">#REF!</definedName>
    <definedName name="xm_25" localSheetId="3">#REF!</definedName>
    <definedName name="xm_25">#REF!</definedName>
    <definedName name="xm_26" localSheetId="11">#REF!</definedName>
    <definedName name="xm_26" localSheetId="3">#REF!</definedName>
    <definedName name="xm_26">#REF!</definedName>
    <definedName name="xm_28" localSheetId="11">#REF!</definedName>
    <definedName name="xm_28" localSheetId="3">#REF!</definedName>
    <definedName name="xm_28">#REF!</definedName>
    <definedName name="XMAX" localSheetId="11">#REF!</definedName>
    <definedName name="XMAX" localSheetId="3">#REF!</definedName>
    <definedName name="XMAX">#REF!</definedName>
    <definedName name="XMAX_20" localSheetId="11">#REF!</definedName>
    <definedName name="XMAX_20" localSheetId="3">#REF!</definedName>
    <definedName name="XMAX_20">#REF!</definedName>
    <definedName name="XMAX_28" localSheetId="11">#REF!</definedName>
    <definedName name="XMAX_28" localSheetId="3">#REF!</definedName>
    <definedName name="XMAX_28">#REF!</definedName>
    <definedName name="xmbimson" localSheetId="11">#REF!</definedName>
    <definedName name="xmbimson" localSheetId="3">#REF!</definedName>
    <definedName name="xmbimson">#REF!</definedName>
    <definedName name="XMBT" localSheetId="11">#REF!</definedName>
    <definedName name="XMBT" localSheetId="3">#REF!</definedName>
    <definedName name="XMBT">#REF!</definedName>
    <definedName name="XMBT_20" localSheetId="11">#REF!</definedName>
    <definedName name="XMBT_20" localSheetId="3">#REF!</definedName>
    <definedName name="XMBT_20">#REF!</definedName>
    <definedName name="xmcax" localSheetId="11">#REF!</definedName>
    <definedName name="xmcax" localSheetId="3">#REF!</definedName>
    <definedName name="xmcax">#REF!</definedName>
    <definedName name="xmcax_20" localSheetId="11">#REF!</definedName>
    <definedName name="xmcax_20" localSheetId="3">#REF!</definedName>
    <definedName name="xmcax_20">#REF!</definedName>
    <definedName name="xmcax_28" localSheetId="11">#REF!</definedName>
    <definedName name="xmcax_28" localSheetId="3">#REF!</definedName>
    <definedName name="xmcax_28">#REF!</definedName>
    <definedName name="XMIN" localSheetId="11">#REF!</definedName>
    <definedName name="XMIN" localSheetId="3">#REF!</definedName>
    <definedName name="XMIN">#REF!</definedName>
    <definedName name="XMIN_20" localSheetId="11">#REF!</definedName>
    <definedName name="XMIN_20" localSheetId="3">#REF!</definedName>
    <definedName name="XMIN_20">#REF!</definedName>
    <definedName name="XMIN_28" localSheetId="11">#REF!</definedName>
    <definedName name="XMIN_28" localSheetId="3">#REF!</definedName>
    <definedName name="XMIN_28">#REF!</definedName>
    <definedName name="xmp40" localSheetId="11">#REF!</definedName>
    <definedName name="xmp40" localSheetId="3">#REF!</definedName>
    <definedName name="xmp40">#REF!</definedName>
    <definedName name="xmpc30" localSheetId="11">#REF!</definedName>
    <definedName name="xmpc30" localSheetId="3">#REF!</definedName>
    <definedName name="xmpc30">#REF!</definedName>
    <definedName name="xmpc30_20" localSheetId="11">#REF!</definedName>
    <definedName name="xmpc30_20" localSheetId="3">#REF!</definedName>
    <definedName name="xmpc30_20">#REF!</definedName>
    <definedName name="xmsonla" localSheetId="11">#REF!</definedName>
    <definedName name="xmsonla" localSheetId="3">#REF!</definedName>
    <definedName name="xmsonla">#REF!</definedName>
    <definedName name="xn" localSheetId="11">#REF!</definedName>
    <definedName name="xn" localSheetId="3">#REF!</definedName>
    <definedName name="xn">#REF!</definedName>
    <definedName name="xn_20" localSheetId="11">#REF!</definedName>
    <definedName name="xn_20" localSheetId="3">#REF!</definedName>
    <definedName name="xn_20">#REF!</definedName>
    <definedName name="xo" localSheetId="11">#REF!</definedName>
    <definedName name="xo" localSheetId="3">#REF!</definedName>
    <definedName name="xo">#REF!</definedName>
    <definedName name="xo_20" localSheetId="11">#REF!</definedName>
    <definedName name="xo_20" localSheetId="3">#REF!</definedName>
    <definedName name="xo_20">#REF!</definedName>
    <definedName name="xo_28" localSheetId="11">#REF!</definedName>
    <definedName name="xo_28" localSheetId="3">#REF!</definedName>
    <definedName name="xo_28">#REF!</definedName>
    <definedName name="xoaydap" localSheetId="11">#REF!</definedName>
    <definedName name="xoaydap" localSheetId="3">#REF!</definedName>
    <definedName name="xoaydap">#REF!</definedName>
    <definedName name="xoaydap_20" localSheetId="11">#REF!</definedName>
    <definedName name="xoaydap_20" localSheetId="3">#REF!</definedName>
    <definedName name="xoaydap_20">#REF!</definedName>
    <definedName name="xoaydap_28" localSheetId="11">#REF!</definedName>
    <definedName name="xoaydap_28" localSheetId="3">#REF!</definedName>
    <definedName name="xoaydap_28">#REF!</definedName>
    <definedName name="xp" localSheetId="11">#REF!</definedName>
    <definedName name="xp" localSheetId="3">#REF!</definedName>
    <definedName name="xp">#REF!</definedName>
    <definedName name="xp_20" localSheetId="11">#REF!</definedName>
    <definedName name="xp_20" localSheetId="3">#REF!</definedName>
    <definedName name="xp_20">#REF!</definedName>
    <definedName name="xr1nc">NA()</definedName>
    <definedName name="xr1nc_26" localSheetId="11">#REF!</definedName>
    <definedName name="xr1nc_26" localSheetId="3">#REF!</definedName>
    <definedName name="xr1nc_26">#REF!</definedName>
    <definedName name="xr1nc_28" localSheetId="11">#REF!</definedName>
    <definedName name="xr1nc_28" localSheetId="3">#REF!</definedName>
    <definedName name="xr1nc_28">#REF!</definedName>
    <definedName name="xr1nc_3">NA()</definedName>
    <definedName name="xr1vl">NA()</definedName>
    <definedName name="xr1vl_26" localSheetId="11">#REF!</definedName>
    <definedName name="xr1vl_26" localSheetId="3">#REF!</definedName>
    <definedName name="xr1vl_26">#REF!</definedName>
    <definedName name="xr1vl_28" localSheetId="11">#REF!</definedName>
    <definedName name="xr1vl_28" localSheetId="3">#REF!</definedName>
    <definedName name="xr1vl_28">#REF!</definedName>
    <definedName name="xr1vl_3">NA()</definedName>
    <definedName name="Xsi" localSheetId="11">#REF!</definedName>
    <definedName name="Xsi" localSheetId="3">#REF!</definedName>
    <definedName name="Xsi">#REF!</definedName>
    <definedName name="Xsi_20" localSheetId="11">#REF!</definedName>
    <definedName name="Xsi_20" localSheetId="3">#REF!</definedName>
    <definedName name="Xsi_20">#REF!</definedName>
    <definedName name="xtr3pnc">NA()</definedName>
    <definedName name="xtr3pnc_26" localSheetId="11">#REF!</definedName>
    <definedName name="xtr3pnc_26" localSheetId="3">#REF!</definedName>
    <definedName name="xtr3pnc_26">#REF!</definedName>
    <definedName name="xtr3pnc_28" localSheetId="11">#REF!</definedName>
    <definedName name="xtr3pnc_28" localSheetId="3">#REF!</definedName>
    <definedName name="xtr3pnc_28">#REF!</definedName>
    <definedName name="xtr3pnc_3">NA()</definedName>
    <definedName name="xtr3pvl">NA()</definedName>
    <definedName name="xtr3pvl_26" localSheetId="11">#REF!</definedName>
    <definedName name="xtr3pvl_26" localSheetId="3">#REF!</definedName>
    <definedName name="xtr3pvl_26">#REF!</definedName>
    <definedName name="xtr3pvl_28" localSheetId="11">#REF!</definedName>
    <definedName name="xtr3pvl_28" localSheetId="3">#REF!</definedName>
    <definedName name="xtr3pvl_28">#REF!</definedName>
    <definedName name="xtr3pvl_3">NA()</definedName>
    <definedName name="XUAÁT" localSheetId="11">#REF!</definedName>
    <definedName name="XUAÁT" localSheetId="3">#REF!</definedName>
    <definedName name="XUAÁT">#REF!</definedName>
    <definedName name="XUAÁT_20" localSheetId="11">#REF!</definedName>
    <definedName name="XUAÁT_20" localSheetId="3">#REF!</definedName>
    <definedName name="XUAÁT_20">#REF!</definedName>
    <definedName name="XUAÁT_28" localSheetId="11">#REF!</definedName>
    <definedName name="XUAÁT_28" localSheetId="3">#REF!</definedName>
    <definedName name="XUAÁT_28">#REF!</definedName>
    <definedName name="xuat_hien" localSheetId="11">#REF!</definedName>
    <definedName name="xuat_hien" localSheetId="3">#REF!</definedName>
    <definedName name="xuat_hien">#REF!</definedName>
    <definedName name="Xuat_hien1" localSheetId="11">#REF!</definedName>
    <definedName name="Xuat_hien1" localSheetId="3">#REF!</definedName>
    <definedName name="Xuat_hien1">#REF!</definedName>
    <definedName name="XUATHANGKMAI" localSheetId="11">#REF!</definedName>
    <definedName name="XUATHANGKMAI" localSheetId="3">#REF!</definedName>
    <definedName name="XUATHANGKMAI">#REF!</definedName>
    <definedName name="xuc" localSheetId="11">#REF!</definedName>
    <definedName name="xuc" localSheetId="3">#REF!</definedName>
    <definedName name="xuc">#REF!</definedName>
    <definedName name="xuc0.6" localSheetId="11">#REF!</definedName>
    <definedName name="xuc0.6" localSheetId="3">#REF!</definedName>
    <definedName name="xuc0.6">#REF!</definedName>
    <definedName name="xuclat" localSheetId="11">#REF!</definedName>
    <definedName name="xuclat" localSheetId="3">#REF!</definedName>
    <definedName name="xuclat">#REF!</definedName>
    <definedName name="xuclat1" localSheetId="11">#REF!</definedName>
    <definedName name="xuclat1" localSheetId="3">#REF!</definedName>
    <definedName name="xuclat1">#REF!</definedName>
    <definedName name="xuclat1.65" localSheetId="11">#REF!</definedName>
    <definedName name="xuclat1.65" localSheetId="3">#REF!</definedName>
    <definedName name="xuclat1.65">#REF!</definedName>
    <definedName name="xuclat1_20" localSheetId="11">#REF!</definedName>
    <definedName name="xuclat1_20" localSheetId="3">#REF!</definedName>
    <definedName name="xuclat1_20">#REF!</definedName>
    <definedName name="xuclat1_28" localSheetId="11">#REF!</definedName>
    <definedName name="xuclat1_28" localSheetId="3">#REF!</definedName>
    <definedName name="xuclat1_28">#REF!</definedName>
    <definedName name="xuclat2" localSheetId="11">#REF!</definedName>
    <definedName name="xuclat2" localSheetId="3">#REF!</definedName>
    <definedName name="xuclat2">#REF!</definedName>
    <definedName name="xuclat2_20" localSheetId="11">#REF!</definedName>
    <definedName name="xuclat2_20" localSheetId="3">#REF!</definedName>
    <definedName name="xuclat2_20">#REF!</definedName>
    <definedName name="xuclat2_28" localSheetId="11">#REF!</definedName>
    <definedName name="xuclat2_28" localSheetId="3">#REF!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#REF!</definedName>
    <definedName name="XXT_20" localSheetId="11">#REF!</definedName>
    <definedName name="XXT_20" localSheetId="3">#REF!</definedName>
    <definedName name="XXT_20">#REF!</definedName>
    <definedName name="XXX1" localSheetId="11">#REF!</definedName>
    <definedName name="XXX1" localSheetId="3">#REF!</definedName>
    <definedName name="XXX1">#REF!</definedName>
    <definedName name="xy2.5.1" localSheetId="11">#REF!</definedName>
    <definedName name="xy2.5.1" localSheetId="3">#REF!</definedName>
    <definedName name="xy2.5.1">#REF!</definedName>
    <definedName name="xy5.3.1" localSheetId="11">#REF!</definedName>
    <definedName name="xy5.3.1" localSheetId="3">#REF!</definedName>
    <definedName name="xy5.3.1">#REF!</definedName>
    <definedName name="XÝnghiÖp25_3" localSheetId="11">#REF!</definedName>
    <definedName name="XÝnghiÖp25_3" localSheetId="3">#REF!</definedName>
    <definedName name="XÝnghiÖp25_3">#REF!</definedName>
    <definedName name="XÝnghiÖp25_3_20" localSheetId="11">#REF!</definedName>
    <definedName name="XÝnghiÖp25_3_20" localSheetId="3">#REF!</definedName>
    <definedName name="XÝnghiÖp25_3_20">#REF!</definedName>
    <definedName name="XÝnghiÖp25_3_28" localSheetId="11">#REF!</definedName>
    <definedName name="XÝnghiÖp25_3_28" localSheetId="3">#REF!</definedName>
    <definedName name="XÝnghiÖp25_3_28">#REF!</definedName>
    <definedName name="xz2.5.1" localSheetId="11">#REF!</definedName>
    <definedName name="xz2.5.1" localSheetId="3">#REF!</definedName>
    <definedName name="xz2.5.1">#REF!</definedName>
    <definedName name="xz5.3.1" localSheetId="11">#REF!</definedName>
    <definedName name="xz5.3.1" localSheetId="3">#REF!</definedName>
    <definedName name="xz5.3.1">#REF!</definedName>
    <definedName name="Y" localSheetId="11">#REF!</definedName>
    <definedName name="Y" localSheetId="3">#REF!</definedName>
    <definedName name="Y">#REF!</definedName>
    <definedName name="y_1I" localSheetId="11">#REF!</definedName>
    <definedName name="y_1I" localSheetId="3">#REF!</definedName>
    <definedName name="y_1I">#REF!</definedName>
    <definedName name="y_1I_20" localSheetId="11">#REF!</definedName>
    <definedName name="y_1I_20" localSheetId="3">#REF!</definedName>
    <definedName name="y_1I_20">#REF!</definedName>
    <definedName name="y_1I_28" localSheetId="11">#REF!</definedName>
    <definedName name="y_1I_28" localSheetId="3">#REF!</definedName>
    <definedName name="y_1I_28">#REF!</definedName>
    <definedName name="y_1II" localSheetId="11">#REF!</definedName>
    <definedName name="y_1II" localSheetId="3">#REF!</definedName>
    <definedName name="y_1II">#REF!</definedName>
    <definedName name="y_1II_20" localSheetId="11">#REF!</definedName>
    <definedName name="y_1II_20" localSheetId="3">#REF!</definedName>
    <definedName name="y_1II_20">#REF!</definedName>
    <definedName name="y_1II_28" localSheetId="11">#REF!</definedName>
    <definedName name="y_1II_28" localSheetId="3">#REF!</definedName>
    <definedName name="y_1II_28">#REF!</definedName>
    <definedName name="y_1III" localSheetId="11">#REF!</definedName>
    <definedName name="y_1III" localSheetId="3">#REF!</definedName>
    <definedName name="y_1III">#REF!</definedName>
    <definedName name="y_1III_20" localSheetId="11">#REF!</definedName>
    <definedName name="y_1III_20" localSheetId="3">#REF!</definedName>
    <definedName name="y_1III_20">#REF!</definedName>
    <definedName name="y_1III_28" localSheetId="11">#REF!</definedName>
    <definedName name="y_1III_28" localSheetId="3">#REF!</definedName>
    <definedName name="y_1III_28">#REF!</definedName>
    <definedName name="y_1IV" localSheetId="11">#REF!</definedName>
    <definedName name="y_1IV" localSheetId="3">#REF!</definedName>
    <definedName name="y_1IV">#REF!</definedName>
    <definedName name="y_1IV_20" localSheetId="11">#REF!</definedName>
    <definedName name="y_1IV_20" localSheetId="3">#REF!</definedName>
    <definedName name="y_1IV_20">#REF!</definedName>
    <definedName name="y_1IV_28" localSheetId="11">#REF!</definedName>
    <definedName name="y_1IV_28" localSheetId="3">#REF!</definedName>
    <definedName name="y_1IV_28">#REF!</definedName>
    <definedName name="Y_28" localSheetId="11">#REF!</definedName>
    <definedName name="Y_28" localSheetId="3">#REF!</definedName>
    <definedName name="Y_28">#REF!</definedName>
    <definedName name="y_2I" localSheetId="11">#REF!</definedName>
    <definedName name="y_2I" localSheetId="3">#REF!</definedName>
    <definedName name="y_2I">#REF!</definedName>
    <definedName name="y_2I_20" localSheetId="11">#REF!</definedName>
    <definedName name="y_2I_20" localSheetId="3">#REF!</definedName>
    <definedName name="y_2I_20">#REF!</definedName>
    <definedName name="y_2I_28" localSheetId="11">#REF!</definedName>
    <definedName name="y_2I_28" localSheetId="3">#REF!</definedName>
    <definedName name="y_2I_28">#REF!</definedName>
    <definedName name="y_2II" localSheetId="11">#REF!</definedName>
    <definedName name="y_2II" localSheetId="3">#REF!</definedName>
    <definedName name="y_2II">#REF!</definedName>
    <definedName name="y_2II_20" localSheetId="11">#REF!</definedName>
    <definedName name="y_2II_20" localSheetId="3">#REF!</definedName>
    <definedName name="y_2II_20">#REF!</definedName>
    <definedName name="y_2II_28" localSheetId="11">#REF!</definedName>
    <definedName name="y_2II_28" localSheetId="3">#REF!</definedName>
    <definedName name="y_2II_28">#REF!</definedName>
    <definedName name="y_2III" localSheetId="11">#REF!</definedName>
    <definedName name="y_2III" localSheetId="3">#REF!</definedName>
    <definedName name="y_2III">#REF!</definedName>
    <definedName name="y_2III_20" localSheetId="11">#REF!</definedName>
    <definedName name="y_2III_20" localSheetId="3">#REF!</definedName>
    <definedName name="y_2III_20">#REF!</definedName>
    <definedName name="y_2III_28" localSheetId="11">#REF!</definedName>
    <definedName name="y_2III_28" localSheetId="3">#REF!</definedName>
    <definedName name="y_2III_28">#REF!</definedName>
    <definedName name="y_2IV" localSheetId="11">#REF!</definedName>
    <definedName name="y_2IV" localSheetId="3">#REF!</definedName>
    <definedName name="y_2IV">#REF!</definedName>
    <definedName name="y_2IV_20" localSheetId="11">#REF!</definedName>
    <definedName name="y_2IV_20" localSheetId="3">#REF!</definedName>
    <definedName name="y_2IV_20">#REF!</definedName>
    <definedName name="y_2IV_28" localSheetId="11">#REF!</definedName>
    <definedName name="y_2IV_28" localSheetId="3">#REF!</definedName>
    <definedName name="y_2IV_28">#REF!</definedName>
    <definedName name="y_3I" localSheetId="11">#REF!</definedName>
    <definedName name="y_3I" localSheetId="3">#REF!</definedName>
    <definedName name="y_3I">#REF!</definedName>
    <definedName name="y_3I_20" localSheetId="11">#REF!</definedName>
    <definedName name="y_3I_20" localSheetId="3">#REF!</definedName>
    <definedName name="y_3I_20">#REF!</definedName>
    <definedName name="y_3I_28" localSheetId="11">#REF!</definedName>
    <definedName name="y_3I_28" localSheetId="3">#REF!</definedName>
    <definedName name="y_3I_28">#REF!</definedName>
    <definedName name="y_3II" localSheetId="11">#REF!</definedName>
    <definedName name="y_3II" localSheetId="3">#REF!</definedName>
    <definedName name="y_3II">#REF!</definedName>
    <definedName name="y_3II_20" localSheetId="11">#REF!</definedName>
    <definedName name="y_3II_20" localSheetId="3">#REF!</definedName>
    <definedName name="y_3II_20">#REF!</definedName>
    <definedName name="y_3II_28" localSheetId="11">#REF!</definedName>
    <definedName name="y_3II_28" localSheetId="3">#REF!</definedName>
    <definedName name="y_3II_28">#REF!</definedName>
    <definedName name="y_3III" localSheetId="11">#REF!</definedName>
    <definedName name="y_3III" localSheetId="3">#REF!</definedName>
    <definedName name="y_3III">#REF!</definedName>
    <definedName name="y_3III_20" localSheetId="11">#REF!</definedName>
    <definedName name="y_3III_20" localSheetId="3">#REF!</definedName>
    <definedName name="y_3III_20">#REF!</definedName>
    <definedName name="y_3III_28" localSheetId="11">#REF!</definedName>
    <definedName name="y_3III_28" localSheetId="3">#REF!</definedName>
    <definedName name="y_3III_28">#REF!</definedName>
    <definedName name="y_3IV" localSheetId="11">#REF!</definedName>
    <definedName name="y_3IV" localSheetId="3">#REF!</definedName>
    <definedName name="y_3IV">#REF!</definedName>
    <definedName name="y_3IV_20" localSheetId="11">#REF!</definedName>
    <definedName name="y_3IV_20" localSheetId="3">#REF!</definedName>
    <definedName name="y_3IV_20">#REF!</definedName>
    <definedName name="y_3IV_28" localSheetId="11">#REF!</definedName>
    <definedName name="y_3IV_28" localSheetId="3">#REF!</definedName>
    <definedName name="y_3IV_28">#REF!</definedName>
    <definedName name="y_4I" localSheetId="11">#REF!</definedName>
    <definedName name="y_4I" localSheetId="3">#REF!</definedName>
    <definedName name="y_4I">#REF!</definedName>
    <definedName name="y_4I_20" localSheetId="11">#REF!</definedName>
    <definedName name="y_4I_20" localSheetId="3">#REF!</definedName>
    <definedName name="y_4I_20">#REF!</definedName>
    <definedName name="y_4I_28" localSheetId="11">#REF!</definedName>
    <definedName name="y_4I_28" localSheetId="3">#REF!</definedName>
    <definedName name="y_4I_28">#REF!</definedName>
    <definedName name="y_4II" localSheetId="11">#REF!</definedName>
    <definedName name="y_4II" localSheetId="3">#REF!</definedName>
    <definedName name="y_4II">#REF!</definedName>
    <definedName name="y_4II_20" localSheetId="11">#REF!</definedName>
    <definedName name="y_4II_20" localSheetId="3">#REF!</definedName>
    <definedName name="y_4II_20">#REF!</definedName>
    <definedName name="y_4II_28" localSheetId="11">#REF!</definedName>
    <definedName name="y_4II_28" localSheetId="3">#REF!</definedName>
    <definedName name="y_4II_28">#REF!</definedName>
    <definedName name="y_4III" localSheetId="11">#REF!</definedName>
    <definedName name="y_4III" localSheetId="3">#REF!</definedName>
    <definedName name="y_4III">#REF!</definedName>
    <definedName name="y_4III_20" localSheetId="11">#REF!</definedName>
    <definedName name="y_4III_20" localSheetId="3">#REF!</definedName>
    <definedName name="y_4III_20">#REF!</definedName>
    <definedName name="y_4III_28" localSheetId="11">#REF!</definedName>
    <definedName name="y_4III_28" localSheetId="3">#REF!</definedName>
    <definedName name="y_4III_28">#REF!</definedName>
    <definedName name="y_4IV" localSheetId="11">#REF!</definedName>
    <definedName name="y_4IV" localSheetId="3">#REF!</definedName>
    <definedName name="y_4IV">#REF!</definedName>
    <definedName name="y_4IV_20" localSheetId="11">#REF!</definedName>
    <definedName name="y_4IV_20" localSheetId="3">#REF!</definedName>
    <definedName name="y_4IV_20">#REF!</definedName>
    <definedName name="y_4IV_28" localSheetId="11">#REF!</definedName>
    <definedName name="y_4IV_28" localSheetId="3">#REF!</definedName>
    <definedName name="y_4IV_28">#REF!</definedName>
    <definedName name="y_9bI" localSheetId="11">#REF!</definedName>
    <definedName name="y_9bI" localSheetId="3">#REF!</definedName>
    <definedName name="y_9bI">#REF!</definedName>
    <definedName name="y_9bI_20" localSheetId="11">#REF!</definedName>
    <definedName name="y_9bI_20" localSheetId="3">#REF!</definedName>
    <definedName name="y_9bI_20">#REF!</definedName>
    <definedName name="y_9bI_28" localSheetId="11">#REF!</definedName>
    <definedName name="y_9bI_28" localSheetId="3">#REF!</definedName>
    <definedName name="y_9bI_28">#REF!</definedName>
    <definedName name="y_9bII" localSheetId="11">#REF!</definedName>
    <definedName name="y_9bII" localSheetId="3">#REF!</definedName>
    <definedName name="y_9bII">#REF!</definedName>
    <definedName name="y_9bII_20" localSheetId="11">#REF!</definedName>
    <definedName name="y_9bII_20" localSheetId="3">#REF!</definedName>
    <definedName name="y_9bII_20">#REF!</definedName>
    <definedName name="y_9bII_28" localSheetId="11">#REF!</definedName>
    <definedName name="y_9bII_28" localSheetId="3">#REF!</definedName>
    <definedName name="y_9bII_28">#REF!</definedName>
    <definedName name="y_9bIII" localSheetId="11">#REF!</definedName>
    <definedName name="y_9bIII" localSheetId="3">#REF!</definedName>
    <definedName name="y_9bIII">#REF!</definedName>
    <definedName name="y_9bIII_20" localSheetId="11">#REF!</definedName>
    <definedName name="y_9bIII_20" localSheetId="3">#REF!</definedName>
    <definedName name="y_9bIII_20">#REF!</definedName>
    <definedName name="y_9bIII_28" localSheetId="11">#REF!</definedName>
    <definedName name="y_9bIII_28" localSheetId="3">#REF!</definedName>
    <definedName name="y_9bIII_28">#REF!</definedName>
    <definedName name="y_9bIV" localSheetId="11">#REF!</definedName>
    <definedName name="y_9bIV" localSheetId="3">#REF!</definedName>
    <definedName name="y_9bIV">#REF!</definedName>
    <definedName name="y_9bIV_20" localSheetId="11">#REF!</definedName>
    <definedName name="y_9bIV_20" localSheetId="3">#REF!</definedName>
    <definedName name="y_9bIV_20">#REF!</definedName>
    <definedName name="y_9bIV_28" localSheetId="11">#REF!</definedName>
    <definedName name="y_9bIV_28" localSheetId="3">#REF!</definedName>
    <definedName name="y_9bIV_28">#REF!</definedName>
    <definedName name="y_9I" localSheetId="11">#REF!</definedName>
    <definedName name="y_9I" localSheetId="3">#REF!</definedName>
    <definedName name="y_9I">#REF!</definedName>
    <definedName name="y_9I_20" localSheetId="11">#REF!</definedName>
    <definedName name="y_9I_20" localSheetId="3">#REF!</definedName>
    <definedName name="y_9I_20">#REF!</definedName>
    <definedName name="y_9I_28" localSheetId="11">#REF!</definedName>
    <definedName name="y_9I_28" localSheetId="3">#REF!</definedName>
    <definedName name="y_9I_28">#REF!</definedName>
    <definedName name="y_9II" localSheetId="11">#REF!</definedName>
    <definedName name="y_9II" localSheetId="3">#REF!</definedName>
    <definedName name="y_9II">#REF!</definedName>
    <definedName name="y_9II_20" localSheetId="11">#REF!</definedName>
    <definedName name="y_9II_20" localSheetId="3">#REF!</definedName>
    <definedName name="y_9II_20">#REF!</definedName>
    <definedName name="y_9II_28" localSheetId="11">#REF!</definedName>
    <definedName name="y_9II_28" localSheetId="3">#REF!</definedName>
    <definedName name="y_9II_28">#REF!</definedName>
    <definedName name="y_9III" localSheetId="11">#REF!</definedName>
    <definedName name="y_9III" localSheetId="3">#REF!</definedName>
    <definedName name="y_9III">#REF!</definedName>
    <definedName name="y_9III_20" localSheetId="11">#REF!</definedName>
    <definedName name="y_9III_20" localSheetId="3">#REF!</definedName>
    <definedName name="y_9III_20">#REF!</definedName>
    <definedName name="y_9III_28" localSheetId="11">#REF!</definedName>
    <definedName name="y_9III_28" localSheetId="3">#REF!</definedName>
    <definedName name="y_9III_28">#REF!</definedName>
    <definedName name="y_9IV" localSheetId="11">#REF!</definedName>
    <definedName name="y_9IV" localSheetId="3">#REF!</definedName>
    <definedName name="y_9IV">#REF!</definedName>
    <definedName name="y_9IV_20" localSheetId="11">#REF!</definedName>
    <definedName name="y_9IV_20" localSheetId="3">#REF!</definedName>
    <definedName name="y_9IV_20">#REF!</definedName>
    <definedName name="y_9IV_28" localSheetId="11">#REF!</definedName>
    <definedName name="y_9IV_28" localSheetId="3">#REF!</definedName>
    <definedName name="y_9IV_28">#REF!</definedName>
    <definedName name="y_list" localSheetId="11">#REF!</definedName>
    <definedName name="y_list" localSheetId="3">#REF!</definedName>
    <definedName name="y_list">#REF!</definedName>
    <definedName name="y_list2" localSheetId="11">#REF!</definedName>
    <definedName name="y_list2" localSheetId="3">#REF!</definedName>
    <definedName name="y_list2">#REF!</definedName>
    <definedName name="y_list2_20" localSheetId="11">#REF!</definedName>
    <definedName name="y_list2_20" localSheetId="3">#REF!</definedName>
    <definedName name="y_list2_20">#REF!</definedName>
    <definedName name="y_list2_28" localSheetId="11">#REF!</definedName>
    <definedName name="y_list2_28" localSheetId="3">#REF!</definedName>
    <definedName name="y_list2_28">#REF!</definedName>
    <definedName name="yb" localSheetId="11">#REF!</definedName>
    <definedName name="yb" localSheetId="3">#REF!</definedName>
    <definedName name="yb">#REF!</definedName>
    <definedName name="yb_20" localSheetId="11">#REF!</definedName>
    <definedName name="yb_20" localSheetId="3">#REF!</definedName>
    <definedName name="yb_20">#REF!</definedName>
    <definedName name="yb_28" localSheetId="11">#REF!</definedName>
    <definedName name="yb_28" localSheetId="3">#REF!</definedName>
    <definedName name="yb_28">#REF!</definedName>
    <definedName name="ybc" localSheetId="11">#REF!</definedName>
    <definedName name="ybc" localSheetId="3">#REF!</definedName>
    <definedName name="ybc">#REF!</definedName>
    <definedName name="ybc_28" localSheetId="11">#REF!</definedName>
    <definedName name="ybc_28" localSheetId="3">#REF!</definedName>
    <definedName name="ybc_28">#REF!</definedName>
    <definedName name="ycp" localSheetId="11">#REF!</definedName>
    <definedName name="ycp" localSheetId="3">#REF!</definedName>
    <definedName name="ycp">#REF!</definedName>
    <definedName name="Year" localSheetId="11">#REF!</definedName>
    <definedName name="Year" localSheetId="3">#REF!</definedName>
    <definedName name="Year">#REF!</definedName>
    <definedName name="Year_20" localSheetId="11">#REF!</definedName>
    <definedName name="Year_20" localSheetId="3">#REF!</definedName>
    <definedName name="Year_20">#REF!</definedName>
    <definedName name="Year_28" localSheetId="11">#REF!</definedName>
    <definedName name="Year_28" localSheetId="3">#REF!</definedName>
    <definedName name="Year_28">#REF!</definedName>
    <definedName name="Yen_A" localSheetId="11">#REF!</definedName>
    <definedName name="Yen_A" localSheetId="3">#REF!</definedName>
    <definedName name="Yen_A">#REF!</definedName>
    <definedName name="Yen_A_20" localSheetId="11">#REF!</definedName>
    <definedName name="Yen_A_20" localSheetId="3">#REF!</definedName>
    <definedName name="Yen_A_20">#REF!</definedName>
    <definedName name="Yen_A_28" localSheetId="11">#REF!</definedName>
    <definedName name="Yen_A_28" localSheetId="3">#REF!</definedName>
    <definedName name="Yen_A_28">#REF!</definedName>
    <definedName name="Yen_B" localSheetId="11">#REF!</definedName>
    <definedName name="Yen_B" localSheetId="3">#REF!</definedName>
    <definedName name="Yen_B">#REF!</definedName>
    <definedName name="Yen_B_20" localSheetId="11">#REF!</definedName>
    <definedName name="Yen_B_20" localSheetId="3">#REF!</definedName>
    <definedName name="Yen_B_20">#REF!</definedName>
    <definedName name="Yen_B_28" localSheetId="11">#REF!</definedName>
    <definedName name="Yen_B_28" localSheetId="3">#REF!</definedName>
    <definedName name="Yen_B_28">#REF!</definedName>
    <definedName name="YENLACKK" localSheetId="11">#REF!</definedName>
    <definedName name="YENLACKK" localSheetId="3">#REF!</definedName>
    <definedName name="YENLACKK">#REF!</definedName>
    <definedName name="YENLACKK_28" localSheetId="11">#REF!</definedName>
    <definedName name="YENLACKK_28" localSheetId="3">#REF!</definedName>
    <definedName name="YENLACKK_28">#REF!</definedName>
    <definedName name="YeNuong">NA()</definedName>
    <definedName name="YeNuong_26" localSheetId="11">#REF!</definedName>
    <definedName name="YeNuong_26" localSheetId="3">#REF!</definedName>
    <definedName name="YeNuong_26">#REF!</definedName>
    <definedName name="YeNuong_28" localSheetId="11">#REF!</definedName>
    <definedName name="YeNuong_28" localSheetId="3">#REF!</definedName>
    <definedName name="YeNuong_28">#REF!</definedName>
    <definedName name="yhk10a" localSheetId="11">#REF!</definedName>
    <definedName name="yhk10a" localSheetId="3">#REF!</definedName>
    <definedName name="yhk10a">#REF!</definedName>
    <definedName name="yhk3a" localSheetId="11">#REF!</definedName>
    <definedName name="yhk3a" localSheetId="3">#REF!</definedName>
    <definedName name="yhk3a">#REF!</definedName>
    <definedName name="yi" localSheetId="11">#REF!</definedName>
    <definedName name="yi" localSheetId="3">#REF!</definedName>
    <definedName name="yi">#REF!</definedName>
    <definedName name="yi_28" localSheetId="11">#REF!</definedName>
    <definedName name="yi_28" localSheetId="3">#REF!</definedName>
    <definedName name="yi_28">#REF!</definedName>
    <definedName name="yieldsfield" localSheetId="11">#REF!</definedName>
    <definedName name="yieldsfield" localSheetId="3">#REF!</definedName>
    <definedName name="yieldsfield">#REF!</definedName>
    <definedName name="yieldsfield_20" localSheetId="11">#REF!</definedName>
    <definedName name="yieldsfield_20" localSheetId="3">#REF!</definedName>
    <definedName name="yieldsfield_20">#REF!</definedName>
    <definedName name="yieldsfield_28" localSheetId="11">#REF!</definedName>
    <definedName name="yieldsfield_28" localSheetId="3">#REF!</definedName>
    <definedName name="yieldsfield_28">#REF!</definedName>
    <definedName name="yieldstoevaluate" localSheetId="11">#REF!</definedName>
    <definedName name="yieldstoevaluate" localSheetId="3">#REF!</definedName>
    <definedName name="yieldstoevaluate">#REF!</definedName>
    <definedName name="yieldstoevaluate_20" localSheetId="11">#REF!</definedName>
    <definedName name="yieldstoevaluate_20" localSheetId="3">#REF!</definedName>
    <definedName name="yieldstoevaluate_20">#REF!</definedName>
    <definedName name="yieldstoevaluate_28" localSheetId="11">#REF!</definedName>
    <definedName name="yieldstoevaluate_28" localSheetId="3">#REF!</definedName>
    <definedName name="yieldstoevaluate_28">#REF!</definedName>
    <definedName name="ym" localSheetId="11">#REF!</definedName>
    <definedName name="ym" localSheetId="3">#REF!</definedName>
    <definedName name="ym">#REF!</definedName>
    <definedName name="YMAX" localSheetId="11">#REF!</definedName>
    <definedName name="YMAX" localSheetId="3">#REF!</definedName>
    <definedName name="YMAX">#REF!</definedName>
    <definedName name="YMAX_20" localSheetId="11">#REF!</definedName>
    <definedName name="YMAX_20" localSheetId="3">#REF!</definedName>
    <definedName name="YMAX_20">#REF!</definedName>
    <definedName name="YMAX_28" localSheetId="11">#REF!</definedName>
    <definedName name="YMAX_28" localSheetId="3">#REF!</definedName>
    <definedName name="YMAX_28">#REF!</definedName>
    <definedName name="YMIN" localSheetId="11">#REF!</definedName>
    <definedName name="YMIN" localSheetId="3">#REF!</definedName>
    <definedName name="YMIN">#REF!</definedName>
    <definedName name="YMIN_20" localSheetId="11">#REF!</definedName>
    <definedName name="YMIN_20" localSheetId="3">#REF!</definedName>
    <definedName name="YMIN_20">#REF!</definedName>
    <definedName name="YMIN_28" localSheetId="11">#REF!</definedName>
    <definedName name="YMIN_28" localSheetId="3">#REF!</definedName>
    <definedName name="YMIN_28">#REF!</definedName>
    <definedName name="YR0" localSheetId="11">#REF!</definedName>
    <definedName name="YR0" localSheetId="3">#REF!</definedName>
    <definedName name="YR0">#REF!</definedName>
    <definedName name="YR0_20" localSheetId="11">#REF!</definedName>
    <definedName name="YR0_20" localSheetId="3">#REF!</definedName>
    <definedName name="YR0_20">#REF!</definedName>
    <definedName name="YR0_28" localSheetId="11">#REF!</definedName>
    <definedName name="YR0_28" localSheetId="3">#REF!</definedName>
    <definedName name="YR0_28">#REF!</definedName>
    <definedName name="YRP" localSheetId="11">#REF!</definedName>
    <definedName name="YRP" localSheetId="3">#REF!</definedName>
    <definedName name="YRP">#REF!</definedName>
    <definedName name="YRP_20" localSheetId="11">#REF!</definedName>
    <definedName name="YRP_20" localSheetId="3">#REF!</definedName>
    <definedName name="YRP_20">#REF!</definedName>
    <definedName name="YRP_28" localSheetId="11">#REF!</definedName>
    <definedName name="YRP_28" localSheetId="3">#REF!</definedName>
    <definedName name="YRP_28">#REF!</definedName>
    <definedName name="yt" localSheetId="11">#REF!</definedName>
    <definedName name="yt" localSheetId="3">#REF!</definedName>
    <definedName name="yt">#REF!</definedName>
    <definedName name="yt_28" localSheetId="11">#REF!</definedName>
    <definedName name="yt_28" localSheetId="3">#REF!</definedName>
    <definedName name="yt_28">#REF!</definedName>
    <definedName name="yt_bq" localSheetId="11">#REF!</definedName>
    <definedName name="yt_bq" localSheetId="3">#REF!</definedName>
    <definedName name="yt_bq">#REF!</definedName>
    <definedName name="yt_bv" localSheetId="11">#REF!</definedName>
    <definedName name="yt_bv" localSheetId="3">#REF!</definedName>
    <definedName name="yt_bv">#REF!</definedName>
    <definedName name="yt_ck" localSheetId="11">#REF!</definedName>
    <definedName name="yt_ck" localSheetId="3">#REF!</definedName>
    <definedName name="yt_ck">#REF!</definedName>
    <definedName name="yt_d1" localSheetId="11">#REF!</definedName>
    <definedName name="yt_d1" localSheetId="3">#REF!</definedName>
    <definedName name="yt_d1">#REF!</definedName>
    <definedName name="yt_d2" localSheetId="11">#REF!</definedName>
    <definedName name="yt_d2" localSheetId="3">#REF!</definedName>
    <definedName name="yt_d2">#REF!</definedName>
    <definedName name="yt_d3" localSheetId="11">#REF!</definedName>
    <definedName name="yt_d3" localSheetId="3">#REF!</definedName>
    <definedName name="yt_d3">#REF!</definedName>
    <definedName name="yt_dl" localSheetId="11">#REF!</definedName>
    <definedName name="yt_dl" localSheetId="3">#REF!</definedName>
    <definedName name="yt_dl">#REF!</definedName>
    <definedName name="yt_kcs" localSheetId="11">#REF!</definedName>
    <definedName name="yt_kcs" localSheetId="3">#REF!</definedName>
    <definedName name="yt_kcs">#REF!</definedName>
    <definedName name="yt_nb" localSheetId="11">#REF!</definedName>
    <definedName name="yt_nb" localSheetId="3">#REF!</definedName>
    <definedName name="yt_nb">#REF!</definedName>
    <definedName name="yt_ngio" localSheetId="11">#REF!</definedName>
    <definedName name="yt_ngio" localSheetId="3">#REF!</definedName>
    <definedName name="yt_ngio">#REF!</definedName>
    <definedName name="yt_nv" localSheetId="11">#REF!</definedName>
    <definedName name="yt_nv" localSheetId="3">#REF!</definedName>
    <definedName name="yt_nv">#REF!</definedName>
    <definedName name="yt_t3" localSheetId="11">#REF!</definedName>
    <definedName name="yt_t3" localSheetId="3">#REF!</definedName>
    <definedName name="yt_t3">#REF!</definedName>
    <definedName name="yt_t4" localSheetId="11">#REF!</definedName>
    <definedName name="yt_t4" localSheetId="3">#REF!</definedName>
    <definedName name="yt_t4">#REF!</definedName>
    <definedName name="yt_t5" localSheetId="11">#REF!</definedName>
    <definedName name="yt_t5" localSheetId="3">#REF!</definedName>
    <definedName name="yt_t5">#REF!</definedName>
    <definedName name="yt_t6" localSheetId="11">#REF!</definedName>
    <definedName name="yt_t6" localSheetId="3">#REF!</definedName>
    <definedName name="yt_t6">#REF!</definedName>
    <definedName name="yt_tc" localSheetId="11">#REF!</definedName>
    <definedName name="yt_tc" localSheetId="3">#REF!</definedName>
    <definedName name="yt_tc">#REF!</definedName>
    <definedName name="yt_tm" localSheetId="11">#REF!</definedName>
    <definedName name="yt_tm" localSheetId="3">#REF!</definedName>
    <definedName name="yt_tm">#REF!</definedName>
    <definedName name="yt_vs" localSheetId="11">#REF!</definedName>
    <definedName name="yt_vs" localSheetId="3">#REF!</definedName>
    <definedName name="yt_vs">#REF!</definedName>
    <definedName name="yt_xh" localSheetId="11">#REF!</definedName>
    <definedName name="yt_xh" localSheetId="3">#REF!</definedName>
    <definedName name="yt_xh">#REF!</definedName>
    <definedName name="ytc" localSheetId="11">#REF!</definedName>
    <definedName name="ytc" localSheetId="3">#REF!</definedName>
    <definedName name="ytc">#REF!</definedName>
    <definedName name="ytc_28" localSheetId="11">#REF!</definedName>
    <definedName name="ytc_28" localSheetId="3">#REF!</definedName>
    <definedName name="ytc_28">#REF!</definedName>
    <definedName name="ytd" localSheetId="11">#REF!</definedName>
    <definedName name="ytd" localSheetId="3">#REF!</definedName>
    <definedName name="ytd">#REF!</definedName>
    <definedName name="ytd_28" localSheetId="11">#REF!</definedName>
    <definedName name="ytd_28" localSheetId="3">#REF!</definedName>
    <definedName name="ytd_28">#REF!</definedName>
    <definedName name="ytddg" localSheetId="11">#REF!</definedName>
    <definedName name="ytddg" localSheetId="3">#REF!</definedName>
    <definedName name="ytddg">#REF!</definedName>
    <definedName name="ytddg_20" localSheetId="11">#REF!</definedName>
    <definedName name="ytddg_20" localSheetId="3">#REF!</definedName>
    <definedName name="ytddg_20">#REF!</definedName>
    <definedName name="Ythd1.5" localSheetId="11">#REF!</definedName>
    <definedName name="Ythd1.5" localSheetId="3">#REF!</definedName>
    <definedName name="Ythd1.5">#REF!</definedName>
    <definedName name="Ythd1.5_20" localSheetId="11">#REF!</definedName>
    <definedName name="Ythd1.5_20" localSheetId="3">#REF!</definedName>
    <definedName name="Ythd1.5_20">#REF!</definedName>
    <definedName name="ythdg" localSheetId="11">#REF!</definedName>
    <definedName name="ythdg" localSheetId="3">#REF!</definedName>
    <definedName name="ythdg">#REF!</definedName>
    <definedName name="ythdg_20" localSheetId="11">#REF!</definedName>
    <definedName name="ythdg_20" localSheetId="3">#REF!</definedName>
    <definedName name="ythdg_20">#REF!</definedName>
    <definedName name="Ythdgoi" localSheetId="11">#REF!</definedName>
    <definedName name="Ythdgoi" localSheetId="3">#REF!</definedName>
    <definedName name="Ythdgoi">#REF!</definedName>
    <definedName name="Ythdgoi_20" localSheetId="11">#REF!</definedName>
    <definedName name="Ythdgoi_20" localSheetId="3">#REF!</definedName>
    <definedName name="Ythdgoi_20">#REF!</definedName>
    <definedName name="yy" localSheetId="11">#REF!</definedName>
    <definedName name="yy" localSheetId="3">#REF!</definedName>
    <definedName name="yy">#REF!</definedName>
    <definedName name="Z" localSheetId="11">#REF!</definedName>
    <definedName name="Z" localSheetId="3">#REF!</definedName>
    <definedName name="Z">#REF!</definedName>
    <definedName name="Z_" localSheetId="11">#REF!</definedName>
    <definedName name="Z_" localSheetId="3">#REF!</definedName>
    <definedName name="Z_">#REF!</definedName>
    <definedName name="Z__28" localSheetId="11">#REF!</definedName>
    <definedName name="Z__28" localSheetId="3">#REF!</definedName>
    <definedName name="Z__28">#REF!</definedName>
    <definedName name="Z_20" localSheetId="11">#REF!</definedName>
    <definedName name="Z_20" localSheetId="3">#REF!</definedName>
    <definedName name="Z_20">#REF!</definedName>
    <definedName name="Z_28" localSheetId="11">#REF!</definedName>
    <definedName name="Z_28" localSheetId="3">#REF!</definedName>
    <definedName name="Z_28">#REF!</definedName>
    <definedName name="Z_dh" localSheetId="11">#REF!</definedName>
    <definedName name="Z_dh" localSheetId="3">#REF!</definedName>
    <definedName name="Z_dh">#REF!</definedName>
    <definedName name="Z_dh_20" localSheetId="11">#REF!</definedName>
    <definedName name="Z_dh_20" localSheetId="3">#REF!</definedName>
    <definedName name="Z_dh_20">#REF!</definedName>
    <definedName name="Z_dh_28" localSheetId="11">#REF!</definedName>
    <definedName name="Z_dh_28" localSheetId="3">#REF!</definedName>
    <definedName name="Z_dh_28">#REF!</definedName>
    <definedName name="Z0" localSheetId="11">#REF!</definedName>
    <definedName name="Z0" localSheetId="3">#REF!</definedName>
    <definedName name="Z0">#REF!</definedName>
    <definedName name="Z0_28" localSheetId="11">#REF!</definedName>
    <definedName name="Z0_28" localSheetId="3">#REF!</definedName>
    <definedName name="Z0_28">#REF!</definedName>
    <definedName name="z112.4.3" localSheetId="11">#REF!</definedName>
    <definedName name="z112.4.3" localSheetId="3">#REF!</definedName>
    <definedName name="z112.4.3">#REF!</definedName>
    <definedName name="ZD" localSheetId="11">#REF!</definedName>
    <definedName name="ZD" localSheetId="3">#REF!</definedName>
    <definedName name="ZD">#REF!</definedName>
    <definedName name="Zip" localSheetId="11">#REF!</definedName>
    <definedName name="Zip" localSheetId="3">#REF!</definedName>
    <definedName name="Zip">#REF!</definedName>
    <definedName name="Zip_20" localSheetId="11">#REF!</definedName>
    <definedName name="Zip_20" localSheetId="3">#REF!</definedName>
    <definedName name="Zip_20">#REF!</definedName>
    <definedName name="Zip_28" localSheetId="11">#REF!</definedName>
    <definedName name="Zip_28" localSheetId="3">#REF!</definedName>
    <definedName name="Zip_28">#REF!</definedName>
    <definedName name="zl" localSheetId="11">#REF!</definedName>
    <definedName name="zl" localSheetId="3">#REF!</definedName>
    <definedName name="zl">#REF!</definedName>
    <definedName name="zl_20" localSheetId="11">#REF!</definedName>
    <definedName name="zl_20" localSheetId="3">#REF!</definedName>
    <definedName name="zl_20">#REF!</definedName>
    <definedName name="zl_28" localSheetId="11">#REF!</definedName>
    <definedName name="zl_28" localSheetId="3">#REF!</definedName>
    <definedName name="zl_28">#REF!</definedName>
    <definedName name="ZP" localSheetId="11">#REF!</definedName>
    <definedName name="ZP" localSheetId="3">#REF!</definedName>
    <definedName name="ZP">#REF!</definedName>
    <definedName name="ZP_20" localSheetId="11">#REF!</definedName>
    <definedName name="ZP_20" localSheetId="3">#REF!</definedName>
    <definedName name="ZP_20">#REF!</definedName>
    <definedName name="Ztl" localSheetId="11">#REF!</definedName>
    <definedName name="Ztl" localSheetId="3">#REF!</definedName>
    <definedName name="Ztl">#REF!</definedName>
    <definedName name="Zw" localSheetId="11">#REF!</definedName>
    <definedName name="Zw" localSheetId="3">#REF!</definedName>
    <definedName name="Zw">#REF!</definedName>
    <definedName name="Zw_20" localSheetId="11">#REF!</definedName>
    <definedName name="Zw_20" localSheetId="3">#REF!</definedName>
    <definedName name="Zw_20">#REF!</definedName>
    <definedName name="Zw_28" localSheetId="11">#REF!</definedName>
    <definedName name="Zw_28" localSheetId="3">#REF!</definedName>
    <definedName name="Zw_28">#REF!</definedName>
    <definedName name="ZXD" localSheetId="11">#REF!</definedName>
    <definedName name="ZXD" localSheetId="3">#REF!</definedName>
    <definedName name="ZXD">#REF!</definedName>
    <definedName name="ZXD_20" localSheetId="11">#REF!</definedName>
    <definedName name="ZXD_20" localSheetId="3">#REF!</definedName>
    <definedName name="ZXD_20">#REF!</definedName>
    <definedName name="ZXD_28" localSheetId="11">#REF!</definedName>
    <definedName name="ZXD_28" localSheetId="3">#REF!</definedName>
    <definedName name="ZXD_28">#REF!</definedName>
    <definedName name="ZYX">"$#REF!.$A$1:$AMJ$6100"</definedName>
    <definedName name="ZYX_26" localSheetId="11">#REF!</definedName>
    <definedName name="ZYX_26" localSheetId="3">#REF!</definedName>
    <definedName name="ZYX_26">#REF!</definedName>
    <definedName name="ZYX_28" localSheetId="11">#REF!</definedName>
    <definedName name="ZYX_28" localSheetId="3">#REF!</definedName>
    <definedName name="ZYX_28">#REF!</definedName>
    <definedName name="ZYX_3">"$#REF!.$A$1:$AMJ$6100"</definedName>
    <definedName name="zz" localSheetId="11">#REF!</definedName>
    <definedName name="zz" localSheetId="3">#REF!</definedName>
    <definedName name="zz">#REF!</definedName>
    <definedName name="ZZZ">"$#REF!.$A$1:$U$52"</definedName>
    <definedName name="ZZZ_26" localSheetId="11">#REF!</definedName>
    <definedName name="ZZZ_26" localSheetId="3">#REF!</definedName>
    <definedName name="ZZZ_26">#REF!</definedName>
    <definedName name="ZZZ_28" localSheetId="11">#REF!</definedName>
    <definedName name="ZZZ_28" localSheetId="3">#REF!</definedName>
    <definedName name="ZZZ_28">#REF!</definedName>
    <definedName name="ZZZ_3">"$#REF!.$A$1:$U$52"</definedName>
  </definedNames>
  <calcPr calcId="181029"/>
</workbook>
</file>

<file path=xl/calcChain.xml><?xml version="1.0" encoding="utf-8"?>
<calcChain xmlns="http://schemas.openxmlformats.org/spreadsheetml/2006/main">
  <c r="D39" i="36" l="1"/>
  <c r="D35" i="36"/>
  <c r="D34" i="36"/>
  <c r="D24" i="36"/>
  <c r="F11" i="36" l="1"/>
  <c r="F14" i="36"/>
  <c r="F15" i="36"/>
  <c r="F16" i="36"/>
  <c r="F17" i="36"/>
  <c r="F18" i="36"/>
  <c r="F19" i="36"/>
  <c r="F20" i="36"/>
  <c r="F25" i="36"/>
  <c r="F26" i="36"/>
  <c r="F27" i="36"/>
  <c r="F28" i="36"/>
  <c r="F29" i="36"/>
  <c r="F30" i="36"/>
  <c r="F34" i="36"/>
  <c r="F35" i="36"/>
  <c r="F39" i="36"/>
  <c r="F40" i="36"/>
  <c r="F42" i="36"/>
  <c r="F43" i="36"/>
  <c r="D23" i="36" l="1"/>
  <c r="E23" i="36" l="1"/>
  <c r="F23" i="36"/>
  <c r="E43" i="36" l="1"/>
  <c r="E42" i="36"/>
  <c r="D41" i="36"/>
  <c r="C41" i="36"/>
  <c r="E40" i="36"/>
  <c r="E39" i="36"/>
  <c r="D38" i="36"/>
  <c r="C38" i="36"/>
  <c r="E35" i="36"/>
  <c r="E34" i="36"/>
  <c r="A33" i="36"/>
  <c r="C31" i="36"/>
  <c r="E30" i="36"/>
  <c r="E29" i="36"/>
  <c r="E28" i="36"/>
  <c r="E27" i="36"/>
  <c r="E26" i="36"/>
  <c r="E25" i="36"/>
  <c r="F24" i="36"/>
  <c r="A24" i="36"/>
  <c r="A25" i="36" s="1"/>
  <c r="A26" i="36" s="1"/>
  <c r="A27" i="36" s="1"/>
  <c r="A28" i="36" s="1"/>
  <c r="C22" i="36"/>
  <c r="E20" i="36"/>
  <c r="E19" i="36"/>
  <c r="E18" i="36"/>
  <c r="E17" i="36"/>
  <c r="E16" i="36"/>
  <c r="E15" i="36"/>
  <c r="A15" i="36"/>
  <c r="E14" i="36"/>
  <c r="D13" i="36"/>
  <c r="C13" i="36"/>
  <c r="D12" i="36"/>
  <c r="E11" i="36"/>
  <c r="C10" i="36"/>
  <c r="D8" i="36"/>
  <c r="F41" i="36" l="1"/>
  <c r="F38" i="36"/>
  <c r="E12" i="36"/>
  <c r="F12" i="36"/>
  <c r="F13" i="36"/>
  <c r="C9" i="36"/>
  <c r="C21" i="36"/>
  <c r="D10" i="36"/>
  <c r="F10" i="36" s="1"/>
  <c r="D44" i="36"/>
  <c r="F44" i="36" s="1"/>
  <c r="E38" i="36"/>
  <c r="E41" i="36"/>
  <c r="E13" i="36"/>
  <c r="D22" i="36"/>
  <c r="F22" i="36" s="1"/>
  <c r="E24" i="36"/>
  <c r="C36" i="36" l="1"/>
  <c r="F36" i="36" s="1"/>
  <c r="E10" i="36"/>
  <c r="D9" i="36"/>
  <c r="F9" i="36" s="1"/>
  <c r="E44" i="36"/>
  <c r="E22" i="36"/>
  <c r="G10" i="36" l="1"/>
  <c r="G12" i="36" s="1"/>
  <c r="E9" i="36"/>
  <c r="D33" i="36" l="1"/>
  <c r="E33" i="36" l="1"/>
  <c r="F33" i="36"/>
  <c r="BK44" i="20" l="1"/>
  <c r="L38" i="20" l="1"/>
  <c r="D47" i="20" l="1"/>
  <c r="D38" i="20"/>
  <c r="H35" i="20"/>
  <c r="L39" i="20"/>
  <c r="S35" i="20"/>
  <c r="D32" i="36" l="1"/>
  <c r="AM35" i="20"/>
  <c r="D31" i="36" l="1"/>
  <c r="E32" i="36"/>
  <c r="F32" i="36"/>
  <c r="AO4" i="20"/>
  <c r="AP4" i="20"/>
  <c r="AB35" i="20"/>
  <c r="AK35" i="20"/>
  <c r="AL35" i="20"/>
  <c r="D21" i="36" l="1"/>
  <c r="E31" i="36"/>
  <c r="F31" i="36"/>
  <c r="AA62" i="20"/>
  <c r="AA64" i="20"/>
  <c r="AJ96" i="20"/>
  <c r="AJ35" i="20" s="1"/>
  <c r="AC35" i="20"/>
  <c r="L97" i="20"/>
  <c r="E21" i="36" l="1"/>
  <c r="D37" i="36"/>
  <c r="F21" i="36"/>
  <c r="AA35" i="20"/>
  <c r="Q35" i="20"/>
  <c r="R35" i="20"/>
  <c r="T35" i="20"/>
  <c r="Y35" i="20"/>
  <c r="Z35" i="20"/>
  <c r="AD35" i="20"/>
  <c r="AE35" i="20"/>
  <c r="AF35" i="20"/>
  <c r="AG35" i="20"/>
  <c r="AH35" i="20"/>
  <c r="AI35" i="20"/>
  <c r="AN35" i="20"/>
  <c r="E37" i="36" l="1"/>
  <c r="F37" i="36"/>
  <c r="L36" i="20"/>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BK12" i="20"/>
  <c r="AT12" i="20"/>
  <c r="BD12" i="20"/>
  <c r="J41" i="27"/>
  <c r="J41" i="28"/>
  <c r="D33" i="1"/>
  <c r="E33" i="1" s="1"/>
  <c r="E39" i="1"/>
  <c r="D23" i="3"/>
  <c r="H25" i="3"/>
  <c r="H33" i="3"/>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H23" i="6"/>
  <c r="K23" i="6" s="1"/>
  <c r="X10" i="7"/>
  <c r="U138" i="24"/>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G11" i="27" l="1"/>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E10" i="33"/>
  <c r="D24" i="1"/>
  <c r="D22" i="1" s="1"/>
  <c r="D20" i="33"/>
  <c r="E20" i="33" s="1"/>
  <c r="BC13" i="20"/>
  <c r="BC12" i="20" s="1"/>
  <c r="AY13" i="20"/>
  <c r="D32" i="1"/>
  <c r="U68" i="24"/>
  <c r="G12" i="3"/>
  <c r="D156" i="24"/>
  <c r="U71" i="24"/>
  <c r="U78" i="24"/>
  <c r="AS12" i="20"/>
  <c r="J12" i="6"/>
  <c r="J27" i="26"/>
  <c r="E37" i="2"/>
  <c r="D114" i="24"/>
  <c r="U187" i="24"/>
  <c r="C8" i="13"/>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W15" i="7"/>
  <c r="M10" i="7"/>
  <c r="K110" i="26"/>
  <c r="J110" i="26"/>
  <c r="E109" i="26"/>
  <c r="E11" i="27"/>
  <c r="J10" i="25"/>
  <c r="F10" i="27"/>
  <c r="F9" i="27" s="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G11" i="3"/>
  <c r="E10" i="3"/>
  <c r="G10" i="3" s="1"/>
  <c r="F23" i="1"/>
  <c r="E23" i="1"/>
  <c r="H10" i="27"/>
  <c r="H9" i="27" s="1"/>
  <c r="F10" i="6"/>
  <c r="I11" i="6"/>
  <c r="O10" i="24"/>
  <c r="U196" i="24"/>
  <c r="D195" i="24"/>
  <c r="U195" i="24" s="1"/>
  <c r="F45" i="1"/>
  <c r="E45" i="1"/>
  <c r="K37" i="26"/>
  <c r="J37" i="26"/>
  <c r="G10" i="27" l="1"/>
  <c r="G9" i="27" s="1"/>
  <c r="J12" i="27"/>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U156" i="24" l="1"/>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sharedStrings.xml><?xml version="1.0" encoding="utf-8"?>
<sst xmlns="http://schemas.openxmlformats.org/spreadsheetml/2006/main" count="2234" uniqueCount="1163">
  <si>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</si>
  <si>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</si>
  <si>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</si>
  <si>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</si>
  <si>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</si>
  <si>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</si>
  <si>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</si>
  <si>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</si>
  <si>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</si>
  <si>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</si>
  <si>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</si>
  <si>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</si>
  <si>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</si>
  <si>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</si>
  <si>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</si>
  <si>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</si>
  <si>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</si>
  <si>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</si>
  <si>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</si>
  <si>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</si>
  <si>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</si>
  <si>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</si>
  <si>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</si>
  <si>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</si>
  <si>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</si>
  <si>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</si>
  <si>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</si>
  <si>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</si>
  <si>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</si>
  <si>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</si>
  <si>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</si>
  <si>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</si>
  <si>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</si>
  <si>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</si>
  <si>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</si>
  <si>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</si>
  <si>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</si>
  <si>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</si>
  <si>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</si>
  <si>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</si>
  <si>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</si>
  <si>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</si>
  <si>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</si>
  <si>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</si>
  <si>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</si>
  <si>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</si>
  <si>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</si>
  <si>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</si>
  <si>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</si>
  <si>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</si>
  <si>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</si>
  <si>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</si>
  <si>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</si>
  <si>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</si>
  <si>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</si>
  <si>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</si>
  <si>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</si>
  <si>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</si>
  <si>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</si>
  <si>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</si>
  <si>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</si>
  <si>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</si>
  <si>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</si>
  <si>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</si>
  <si>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</si>
  <si>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</si>
  <si>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</si>
  <si>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</si>
  <si>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</si>
  <si>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</si>
  <si>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</si>
  <si>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</si>
  <si>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</si>
  <si>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</si>
  <si>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</si>
  <si>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</si>
  <si>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</si>
  <si>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</si>
  <si>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</si>
  <si>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</si>
  <si>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</si>
  <si>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</si>
  <si>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</si>
  <si>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</si>
  <si>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</si>
  <si>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</si>
  <si>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</si>
  <si>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</si>
  <si>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</si>
  <si>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</si>
  <si>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</si>
  <si>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</si>
  <si>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</si>
  <si>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</si>
  <si>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</si>
  <si>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</si>
  <si>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</si>
  <si>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</si>
  <si>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</si>
  <si>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</si>
  <si>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</si>
  <si>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</si>
  <si>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</si>
  <si>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</si>
  <si>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</si>
  <si>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</si>
  <si>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</si>
  <si>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</si>
  <si>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</si>
  <si>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</si>
  <si>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</si>
  <si>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</si>
  <si>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</si>
  <si>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</si>
  <si>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</si>
  <si>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</si>
  <si>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</si>
  <si>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</si>
  <si>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</si>
  <si>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</si>
  <si>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</si>
  <si>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</si>
  <si>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</si>
  <si>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</si>
  <si>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</si>
  <si>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</si>
  <si>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</si>
  <si>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</si>
  <si>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</si>
  <si>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</si>
  <si>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</si>
  <si>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</si>
  <si>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</si>
  <si>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</si>
  <si>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</si>
  <si>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</si>
  <si>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</si>
  <si>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</si>
  <si>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</si>
  <si>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</si>
  <si>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</si>
  <si>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</si>
  <si>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</si>
  <si>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</si>
  <si>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</si>
  <si>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</si>
  <si>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</si>
  <si>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</si>
  <si>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</si>
  <si>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</si>
  <si>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</si>
  <si>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</si>
  <si>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</si>
  <si>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</si>
  <si>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</si>
  <si>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</si>
  <si>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</si>
  <si>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</si>
  <si>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</si>
  <si>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</si>
  <si>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</si>
  <si>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</si>
  <si>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</si>
  <si>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</si>
  <si>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</si>
  <si>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</si>
  <si>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</si>
  <si>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</si>
  <si>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</si>
  <si>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</si>
  <si>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</si>
  <si>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</si>
  <si>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</si>
  <si>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</si>
  <si>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</si>
  <si>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</si>
  <si>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Tương đối (%)</t>
  </si>
  <si>
    <t>Chi quốc phòng</t>
  </si>
  <si>
    <t>Chi an ninh và trật tự an toàn xã hội</t>
  </si>
  <si>
    <t>Chi giáo dục - đào tạo và dạy nghề</t>
  </si>
  <si>
    <t>Chi các hoạt động kinh tế</t>
  </si>
  <si>
    <t>Chi hoạt động của các cơ quan quản lý nhà nước, đảng, đoàn thể</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</si>
  <si>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</si>
  <si>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</si>
  <si>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</si>
  <si>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</si>
  <si>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</si>
  <si>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</si>
  <si>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</si>
  <si>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</si>
  <si>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</si>
  <si>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</si>
  <si>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</si>
  <si>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</si>
  <si>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</si>
  <si>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</si>
  <si>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</si>
  <si>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</si>
  <si>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</si>
  <si>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</si>
  <si>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</si>
  <si>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</si>
  <si>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</si>
  <si>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</si>
  <si>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</si>
  <si>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</si>
  <si>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</si>
  <si>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</si>
  <si>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</si>
  <si>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</si>
  <si>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</si>
  <si>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</si>
  <si>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</si>
  <si>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</si>
  <si>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</si>
  <si>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</si>
  <si>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</si>
  <si>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</si>
  <si>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</si>
  <si>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</si>
  <si>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</si>
  <si>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</si>
  <si>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</si>
  <si>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</si>
  <si>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</si>
  <si>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</si>
  <si>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</si>
  <si>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</si>
  <si>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</si>
  <si>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</si>
  <si>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</si>
  <si>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</si>
  <si>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</si>
  <si>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</si>
  <si>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</si>
  <si>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</si>
  <si>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</si>
  <si>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</si>
  <si>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</si>
  <si>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</si>
  <si>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</si>
  <si>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</si>
  <si>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</si>
  <si>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</si>
  <si>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</si>
  <si>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</si>
  <si>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</si>
  <si>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</si>
  <si>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</si>
  <si>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</si>
  <si>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</si>
  <si>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</si>
  <si>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</si>
  <si>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</si>
  <si>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</si>
  <si>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</si>
  <si>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</si>
  <si>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</si>
  <si>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</si>
  <si>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</si>
  <si>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</si>
  <si>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</si>
  <si>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</si>
  <si>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</si>
  <si>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</si>
  <si>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</si>
  <si>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</si>
  <si>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</si>
  <si>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</si>
  <si>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</si>
  <si>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</si>
  <si>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</si>
  <si>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</si>
  <si>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</si>
  <si>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</si>
  <si>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</si>
  <si>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</si>
  <si>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</si>
  <si>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</si>
  <si>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</si>
  <si>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</si>
  <si>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</si>
  <si>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</si>
  <si>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</si>
  <si>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</si>
  <si>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</si>
  <si>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</si>
  <si>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</si>
  <si>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</si>
  <si>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</si>
  <si>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</si>
  <si>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</si>
  <si>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</si>
  <si>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</si>
  <si>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</si>
  <si>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</si>
  <si>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</si>
  <si>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</si>
  <si>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</si>
  <si>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</si>
  <si>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</si>
  <si>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</si>
  <si>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</si>
  <si>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</si>
  <si>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</si>
  <si>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</si>
  <si>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</si>
  <si>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</si>
  <si>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</si>
  <si>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</si>
  <si>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</si>
  <si>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</si>
  <si>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</si>
  <si>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</si>
  <si>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</si>
  <si>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</si>
  <si>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</si>
  <si>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</si>
  <si>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</si>
  <si>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</si>
  <si>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</si>
  <si>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</si>
  <si>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</si>
  <si>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</si>
  <si>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</si>
  <si>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</si>
  <si>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</si>
  <si>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</si>
  <si>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</si>
  <si>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</si>
  <si>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</si>
  <si>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</si>
  <si>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</si>
  <si>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</si>
  <si>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</si>
  <si>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</si>
  <si>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</si>
  <si>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</si>
  <si>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</si>
  <si>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</si>
  <si>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</si>
  <si>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</si>
  <si>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</si>
  <si>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</si>
  <si>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</si>
  <si>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</si>
  <si>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</si>
  <si>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</si>
  <si>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</si>
  <si>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</si>
  <si>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</si>
  <si>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</si>
  <si>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</si>
  <si>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</si>
  <si>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</si>
  <si>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</si>
  <si>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</si>
  <si>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</si>
  <si>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</si>
  <si>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</si>
  <si>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</si>
  <si>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</si>
  <si>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</si>
  <si>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</si>
  <si>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</si>
  <si>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</si>
  <si>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</si>
  <si>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</si>
  <si>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</si>
  <si>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</si>
  <si>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</si>
  <si>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</si>
  <si>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</si>
  <si>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</si>
  <si>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</si>
  <si>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</si>
  <si>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</si>
  <si>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</si>
  <si>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</si>
  <si>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</si>
  <si>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</si>
  <si>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</si>
  <si>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</si>
  <si>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</si>
  <si>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</si>
  <si>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</si>
  <si>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</si>
  <si>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</si>
  <si>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</si>
  <si>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</si>
  <si>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</si>
  <si>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</si>
  <si>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</si>
  <si>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</si>
  <si>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</si>
  <si>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</si>
  <si>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</si>
  <si>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</si>
  <si>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</si>
  <si>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</si>
  <si>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</si>
  <si>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</si>
  <si>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</si>
  <si>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</si>
  <si>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</si>
  <si>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</si>
  <si>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</si>
  <si>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</si>
  <si>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</si>
  <si>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</si>
  <si>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</si>
  <si>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</si>
  <si>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</si>
  <si>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</si>
  <si>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</si>
  <si>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</si>
  <si>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</si>
  <si>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</si>
  <si>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</si>
  <si>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</si>
  <si>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</si>
  <si>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</si>
  <si>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</si>
  <si>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</si>
  <si>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</si>
  <si>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</si>
  <si>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</si>
  <si>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</si>
  <si>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</si>
  <si>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</si>
  <si>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</si>
  <si>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</si>
  <si>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</si>
  <si>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</si>
  <si>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</si>
  <si>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</si>
  <si>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</si>
  <si>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</si>
  <si>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</si>
  <si>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</si>
  <si>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</si>
  <si>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</si>
  <si>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</si>
  <si>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</si>
  <si>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</si>
  <si>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</si>
  <si>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</si>
  <si>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</si>
  <si>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</si>
  <si>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</si>
  <si>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</si>
  <si>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</si>
  <si>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</si>
  <si>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</si>
  <si>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</si>
  <si>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</si>
  <si>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</si>
  <si>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</si>
  <si>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</si>
  <si>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</si>
  <si>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</si>
  <si>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</si>
  <si>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</si>
  <si>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</si>
  <si>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</si>
  <si>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</si>
  <si>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</si>
  <si>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</si>
  <si>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</si>
  <si>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</si>
  <si>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</si>
  <si>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</si>
  <si>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</si>
  <si>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</si>
  <si>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</si>
  <si>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</si>
  <si>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</si>
  <si>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</si>
  <si>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</si>
  <si>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</si>
  <si>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</si>
  <si>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</si>
  <si>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</si>
  <si>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</si>
  <si>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</si>
  <si>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</si>
  <si>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</si>
  <si>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</si>
  <si>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</si>
  <si>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</si>
  <si>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</si>
  <si>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</si>
  <si>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</si>
  <si>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</si>
  <si>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</si>
  <si>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</si>
  <si>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</si>
  <si>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</si>
  <si>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</si>
  <si>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</si>
  <si>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</si>
  <si>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</si>
  <si>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</si>
  <si>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</si>
  <si>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</si>
  <si>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</si>
  <si>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</si>
  <si>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</si>
  <si>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</si>
  <si>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</si>
  <si>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</si>
  <si>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</si>
  <si>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</si>
  <si>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</si>
  <si>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</si>
  <si>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</si>
  <si>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</si>
  <si>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</si>
  <si>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</si>
  <si>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</si>
  <si>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</si>
  <si>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</si>
  <si>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</si>
  <si>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</si>
  <si>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</si>
  <si>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</si>
  <si>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</si>
  <si>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</si>
  <si>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</si>
  <si>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</si>
  <si>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</si>
  <si>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</si>
  <si>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</si>
  <si>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</si>
  <si>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</si>
  <si>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</si>
  <si>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</si>
  <si>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</si>
  <si>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</si>
  <si>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</si>
  <si>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</si>
  <si>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</si>
  <si>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</si>
  <si>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</si>
  <si>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</si>
  <si>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</si>
  <si>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</si>
  <si>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</si>
  <si>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</si>
  <si>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</si>
  <si>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</si>
  <si>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</si>
  <si>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</si>
  <si>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</si>
  <si>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</si>
  <si>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</si>
  <si>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</si>
  <si>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</si>
  <si>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</si>
  <si>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</si>
  <si>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</si>
  <si>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</si>
  <si>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</si>
  <si>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</si>
  <si>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</si>
  <si>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</si>
  <si>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</si>
  <si>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</si>
  <si>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</si>
  <si>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</si>
  <si>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</si>
  <si>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</si>
  <si>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</si>
  <si>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</si>
  <si>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</si>
  <si>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</si>
  <si>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</si>
  <si>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</si>
  <si>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</si>
  <si>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</si>
  <si>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</si>
  <si>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</si>
  <si>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</si>
  <si>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</si>
  <si>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</si>
  <si>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</si>
  <si>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</si>
  <si>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</si>
  <si>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</si>
  <si>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</si>
  <si>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</si>
  <si>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</si>
  <si>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</si>
  <si>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</si>
  <si>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</si>
  <si>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</si>
  <si>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</si>
  <si>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</si>
  <si>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</si>
  <si>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</si>
  <si>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</si>
  <si>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</si>
  <si>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</si>
  <si>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</si>
  <si>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</si>
  <si>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</si>
  <si>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</si>
  <si>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</si>
  <si>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</si>
  <si>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</si>
  <si>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</si>
  <si>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</si>
  <si>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</si>
  <si>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</si>
  <si>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</si>
  <si>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</si>
  <si>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</si>
  <si>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</si>
  <si>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</si>
  <si>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</si>
  <si>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</si>
  <si>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</si>
  <si>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</si>
  <si>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</si>
  <si>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</si>
  <si>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</si>
  <si>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</si>
  <si>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</si>
  <si>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</si>
  <si>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</si>
  <si>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</si>
  <si>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</si>
  <si>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</si>
  <si>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</si>
  <si>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</si>
  <si>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</si>
  <si>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</si>
  <si>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</si>
  <si>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</si>
  <si>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</si>
  <si>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</si>
  <si>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</si>
  <si>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</si>
  <si>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</si>
  <si>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</si>
  <si>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</si>
  <si>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</si>
  <si>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</si>
  <si>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</si>
  <si>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</si>
  <si>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</si>
  <si>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</si>
  <si>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</si>
  <si>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</si>
  <si>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</si>
  <si>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</si>
  <si>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</si>
  <si>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</si>
  <si>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</si>
  <si>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</si>
  <si>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</si>
  <si>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</si>
  <si>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</si>
  <si>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</si>
  <si>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</si>
  <si>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</si>
  <si>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</si>
  <si>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</si>
  <si>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</si>
  <si>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</si>
  <si>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</si>
  <si>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</si>
  <si>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</si>
  <si>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</si>
  <si>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</si>
  <si>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</si>
  <si>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</si>
  <si>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</si>
  <si>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</si>
  <si>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</si>
  <si>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</si>
  <si>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</si>
  <si>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</si>
  <si>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</si>
  <si>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</si>
  <si>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</si>
  <si>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</si>
  <si>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</si>
  <si>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</si>
  <si>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</si>
  <si>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</si>
  <si>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</si>
  <si>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</si>
  <si>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</si>
  <si>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</si>
  <si>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</si>
  <si>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</si>
  <si>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</si>
  <si>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</si>
  <si>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</si>
  <si>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</si>
  <si>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</si>
  <si>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</si>
  <si>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</si>
  <si>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</si>
  <si>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</si>
  <si>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</si>
  <si>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</si>
  <si>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</si>
  <si>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</si>
  <si>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</si>
  <si>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</si>
  <si>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</si>
  <si>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</si>
  <si>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</si>
  <si>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</si>
  <si>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</si>
  <si>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</si>
  <si>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</si>
  <si>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</si>
  <si>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</si>
  <si>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</si>
  <si>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</si>
  <si>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</si>
  <si>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</si>
  <si>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</si>
  <si>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</si>
  <si>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</si>
  <si>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</si>
  <si>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</si>
  <si>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</si>
  <si>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</si>
  <si>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</si>
  <si>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</si>
  <si>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</si>
  <si>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</si>
  <si>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</si>
  <si>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</si>
  <si>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</si>
  <si>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</si>
  <si>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</si>
  <si>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</si>
  <si>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</si>
  <si>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</si>
  <si>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</si>
  <si>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</si>
  <si>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</si>
  <si>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</si>
  <si>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</si>
  <si>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</si>
  <si>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</si>
  <si>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</si>
  <si>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</si>
  <si>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</si>
  <si>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</si>
  <si>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</si>
  <si>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</si>
  <si>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</si>
  <si>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</si>
  <si>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</si>
  <si>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</si>
  <si>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</si>
  <si>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</si>
  <si>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</si>
  <si>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</si>
  <si>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</si>
  <si>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</si>
  <si>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</si>
  <si>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</si>
  <si>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</si>
  <si>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</si>
  <si>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</si>
  <si>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</si>
  <si>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</si>
  <si>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</si>
  <si>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</si>
  <si>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</si>
  <si>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</si>
  <si>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</si>
  <si>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</si>
  <si>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</si>
  <si>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</si>
  <si>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</si>
  <si>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</si>
  <si>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</si>
  <si>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</si>
  <si>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</si>
  <si>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</si>
  <si>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</si>
  <si>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</si>
  <si>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</si>
  <si>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</si>
  <si>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</si>
  <si>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</si>
  <si>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</si>
  <si>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</si>
  <si>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</si>
  <si>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</si>
  <si>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</si>
  <si>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</si>
  <si>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</si>
  <si>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</si>
  <si>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</si>
  <si>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</si>
  <si>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</si>
  <si>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</si>
  <si>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</si>
  <si>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</si>
  <si>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</si>
  <si>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</si>
  <si>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</si>
  <si>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</si>
  <si>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</si>
  <si>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</si>
  <si>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</si>
  <si>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</si>
  <si>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</si>
  <si>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</si>
  <si>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</si>
  <si>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</si>
  <si>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</si>
  <si>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</si>
  <si>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</si>
  <si>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</si>
  <si>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</si>
  <si>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</si>
  <si>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</si>
  <si>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</si>
  <si>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</si>
  <si>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</si>
  <si>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</si>
  <si>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</si>
  <si>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</si>
  <si>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</si>
  <si>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</si>
  <si>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</si>
  <si>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</si>
  <si>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</si>
  <si>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</si>
  <si>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</si>
  <si>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</si>
  <si>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</si>
  <si>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</si>
  <si>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</si>
  <si>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</si>
  <si>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</si>
  <si>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</si>
  <si>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</si>
  <si>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</si>
  <si>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</si>
  <si>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</si>
  <si>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</si>
  <si>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</si>
  <si>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</si>
  <si>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</si>
  <si>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</si>
  <si>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</si>
  <si>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</si>
  <si>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</si>
  <si>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</si>
  <si>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</si>
  <si>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</si>
  <si>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</si>
  <si>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</si>
  <si>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</si>
  <si>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</si>
  <si>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</si>
  <si>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</si>
  <si>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</si>
  <si>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</si>
  <si>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</si>
  <si>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</si>
  <si>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</si>
  <si>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</si>
  <si>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</si>
  <si>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</si>
  <si>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</si>
  <si>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</si>
  <si>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</si>
  <si>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</si>
  <si>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</si>
  <si>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</si>
  <si>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</si>
  <si>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</si>
  <si>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</si>
  <si>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</si>
  <si>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</si>
  <si>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</si>
  <si>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</si>
  <si>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</si>
  <si>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</si>
  <si>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</si>
  <si>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</si>
  <si>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</si>
  <si>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</si>
  <si>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</si>
  <si>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</si>
  <si>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</si>
  <si>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</si>
  <si>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</si>
  <si>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</si>
  <si>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</si>
  <si>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</si>
  <si>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</si>
  <si>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</si>
  <si>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</si>
  <si>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</si>
  <si>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</si>
  <si>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</si>
  <si>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</si>
  <si>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</si>
  <si>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</si>
  <si>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</si>
  <si>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</si>
  <si>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</si>
  <si>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</si>
  <si>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</si>
  <si>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</si>
  <si>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</si>
  <si>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</si>
  <si>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</si>
  <si>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</si>
  <si>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</si>
  <si>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</si>
  <si>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</si>
  <si>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</si>
  <si>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</si>
  <si>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</si>
  <si>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</si>
  <si>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</si>
  <si>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</si>
  <si>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</si>
  <si>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</si>
  <si>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</si>
  <si>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</si>
  <si>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</si>
  <si>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</si>
  <si>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</si>
  <si>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</si>
  <si>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</si>
  <si>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</si>
  <si>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</si>
  <si>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</si>
  <si>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</si>
  <si>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</si>
  <si>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</si>
  <si>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</si>
  <si>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</si>
  <si>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</si>
  <si>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</si>
  <si>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</si>
  <si>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</si>
  <si>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</si>
  <si>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</si>
  <si>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</si>
  <si>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</si>
  <si>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</si>
  <si>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</si>
  <si>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</si>
  <si>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</si>
  <si>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</si>
  <si>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</si>
  <si>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</si>
  <si>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</si>
  <si>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</si>
  <si>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</si>
  <si>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</si>
  <si>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</si>
  <si>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</si>
  <si>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</si>
  <si>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</si>
  <si>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</si>
  <si>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</si>
  <si>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</si>
  <si>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</si>
  <si>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</si>
  <si>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</si>
  <si>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</si>
  <si>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</si>
  <si>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</si>
  <si>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</si>
  <si>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</si>
  <si>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</si>
  <si>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</si>
  <si>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</si>
  <si>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</si>
  <si>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</si>
  <si>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</si>
  <si>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</si>
  <si>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</si>
  <si>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</si>
  <si>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</si>
  <si>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</si>
  <si>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</si>
  <si>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</si>
  <si>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</si>
  <si>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</si>
  <si>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</si>
  <si>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</si>
  <si>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</si>
  <si>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</si>
  <si>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</si>
  <si>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</si>
  <si>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</si>
  <si>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</si>
  <si>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</si>
  <si>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</si>
  <si>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</si>
  <si>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</si>
  <si>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</si>
  <si>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</si>
  <si>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</si>
  <si>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</si>
  <si>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</si>
  <si>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</si>
  <si>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</si>
  <si>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</si>
  <si>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</si>
  <si>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</si>
  <si>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</si>
  <si>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</si>
  <si>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</si>
  <si>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</si>
  <si>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</si>
  <si>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</si>
  <si>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</si>
  <si>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</si>
  <si>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</si>
  <si>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</si>
  <si>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</si>
  <si>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</si>
  <si>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</si>
  <si>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</si>
  <si>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</si>
  <si>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</si>
  <si>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</si>
  <si>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</si>
  <si>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</si>
  <si>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</si>
  <si>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</si>
  <si>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</si>
  <si>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</si>
  <si>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</si>
  <si>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</si>
  <si>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</si>
  <si>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</si>
  <si>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</si>
  <si>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</si>
  <si>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</si>
  <si>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</si>
  <si>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</si>
  <si>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</si>
  <si>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</si>
  <si>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</si>
  <si>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</si>
  <si>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</si>
  <si>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</si>
  <si>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</si>
  <si>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</si>
  <si>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</si>
  <si>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</si>
  <si>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</si>
  <si>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</si>
  <si>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</si>
  <si>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</si>
  <si>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</si>
  <si>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</si>
  <si>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</si>
  <si>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</si>
  <si>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</si>
  <si>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</si>
  <si>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</si>
  <si>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</si>
  <si>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</si>
  <si>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</si>
  <si>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</si>
  <si>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</si>
  <si>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</si>
  <si>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</si>
  <si>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</si>
  <si>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</si>
  <si>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</si>
  <si>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</si>
  <si>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</si>
  <si>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</si>
  <si>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</si>
  <si>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</si>
  <si>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</si>
  <si>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</si>
  <si>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</si>
  <si>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</si>
  <si>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</si>
  <si>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</si>
  <si>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</si>
  <si>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</si>
  <si>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</si>
  <si>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</si>
  <si>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</si>
  <si>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</si>
  <si>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</si>
  <si>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</si>
  <si>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</si>
  <si>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</si>
  <si>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</si>
  <si>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</si>
  <si>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</si>
  <si>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</si>
  <si>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</si>
  <si>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</si>
  <si>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</si>
  <si>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</si>
  <si>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</si>
  <si>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</si>
  <si>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</si>
  <si>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</si>
  <si>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</si>
  <si>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</si>
  <si>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</si>
  <si>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</si>
  <si>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</si>
  <si>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</si>
  <si>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</si>
  <si>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</si>
  <si>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</si>
  <si>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</si>
  <si>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</si>
  <si>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</si>
  <si>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</si>
  <si>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</si>
  <si>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</si>
  <si>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</si>
  <si>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</si>
  <si>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</si>
  <si>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</si>
  <si>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</si>
  <si>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</si>
  <si>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</si>
  <si>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</si>
  <si>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QUYẾT TOÁN CHI CHƯƠNG TRÌNH MỤC TIÊU QUỐC GIA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</si>
  <si>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</si>
  <si>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</si>
  <si>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</si>
  <si>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</si>
  <si>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</si>
  <si>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</si>
  <si>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</si>
  <si>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</si>
  <si>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</si>
  <si>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</si>
  <si>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</si>
  <si>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</si>
  <si>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</si>
  <si>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</si>
  <si>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</si>
  <si>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</si>
  <si>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</si>
  <si>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</si>
  <si>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</si>
  <si>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</si>
  <si>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QUYẾT TOÁN CÂN ĐỐI NGÂN SÁCH ĐỊA PHƯƠNG NĂM 2025</t>
  </si>
  <si>
    <t>Chi hỗ trợ thực hiện một số nhiệm vụ quy định tại các điểm a, b và c khoản 5 điều 9 Luật Ngân sách nhà nước</t>
  </si>
  <si>
    <t>Thu NSĐP hưởng 100</t>
  </si>
  <si>
    <t>(Kèm theo Quyết định số:  1247  /QĐ-UBND ngày  08  tháng 7 năm 2026 của Ủy ban nhân dân tỉnh Lạng Sơn)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</si>
</sst>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6">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s>
  <fonts count="200">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b/>
      <sz val="12"/>
      <color rgb="FFFF0000"/>
      <name val="Times New Roman"/>
      <family val="1"/>
    </font>
    <font>
      <sz val="12"/>
      <color rgb="FFFF0000"/>
      <name val="Times New Roman"/>
      <family val="1"/>
    </font>
    <font>
      <sz val="13"/>
      <name val="VnTime"/>
    </font>
    <font>
      <sz val="12"/>
      <name val=".VnArial"/>
      <family val="2"/>
    </font>
    <font>
      <i/>
      <sz val="11"/>
      <color theme="1"/>
      <name val="Calibri"/>
      <family val="2"/>
      <scheme val="minor"/>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17">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2208">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87">
      <alignment horizontal="left" vertical="center"/>
    </xf>
    <xf numFmtId="0" fontId="6" fillId="0" borderId="0"/>
    <xf numFmtId="235" fontId="17" fillId="0" borderId="86">
      <alignment horizontal="right" vertical="center"/>
    </xf>
    <xf numFmtId="236" fontId="17" fillId="0" borderId="86">
      <alignment horizontal="center"/>
    </xf>
    <xf numFmtId="238" fontId="17" fillId="0" borderId="84"/>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84"/>
    <xf numFmtId="3" fontId="27" fillId="0" borderId="84"/>
    <xf numFmtId="3" fontId="27" fillId="0" borderId="84"/>
    <xf numFmtId="10" fontId="108" fillId="13" borderId="84" applyNumberFormat="0" applyBorder="0" applyAlignment="0" applyProtection="0"/>
    <xf numFmtId="0" fontId="3" fillId="0" borderId="0"/>
    <xf numFmtId="253" fontId="49" fillId="0" borderId="86">
      <alignment horizontal="right" vertical="center"/>
    </xf>
    <xf numFmtId="254" fontId="49" fillId="0" borderId="86">
      <alignment horizontal="center"/>
    </xf>
    <xf numFmtId="256" fontId="49" fillId="0" borderId="84"/>
    <xf numFmtId="3" fontId="27" fillId="0" borderId="84"/>
    <xf numFmtId="3" fontId="27" fillId="0" borderId="84"/>
    <xf numFmtId="3" fontId="27" fillId="0" borderId="84"/>
    <xf numFmtId="10" fontId="108" fillId="13" borderId="84" applyNumberFormat="0" applyBorder="0" applyAlignment="0" applyProtection="0"/>
    <xf numFmtId="253" fontId="49" fillId="0" borderId="86">
      <alignment horizontal="right" vertical="center"/>
    </xf>
    <xf numFmtId="254" fontId="49" fillId="0" borderId="86">
      <alignment horizontal="center"/>
    </xf>
    <xf numFmtId="256" fontId="49" fillId="0" borderId="8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4" applyBorder="0" applyAlignment="0">
      <alignment horizontal="center"/>
    </xf>
    <xf numFmtId="0" fontId="126" fillId="33" borderId="88" applyNumberFormat="0" applyAlignment="0" applyProtection="0"/>
    <xf numFmtId="49" fontId="137" fillId="0" borderId="84">
      <alignment vertical="center"/>
    </xf>
    <xf numFmtId="10" fontId="131" fillId="13" borderId="84" applyNumberFormat="0" applyBorder="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89" applyNumberFormat="0" applyFont="0" applyAlignment="0" applyProtection="0"/>
    <xf numFmtId="0" fontId="143" fillId="33" borderId="90" applyNumberFormat="0" applyAlignment="0" applyProtection="0"/>
    <xf numFmtId="0" fontId="146" fillId="0" borderId="9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7">
      <alignment horizontal="left" vertical="center"/>
    </xf>
    <xf numFmtId="0" fontId="3" fillId="0" borderId="0"/>
    <xf numFmtId="0" fontId="3" fillId="0" borderId="0"/>
    <xf numFmtId="235" fontId="17" fillId="0" borderId="86">
      <alignment horizontal="right" vertical="center"/>
    </xf>
    <xf numFmtId="236" fontId="17" fillId="0" borderId="86">
      <alignment horizontal="center"/>
    </xf>
    <xf numFmtId="238" fontId="17" fillId="0" borderId="8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2"/>
    <xf numFmtId="3" fontId="27" fillId="0" borderId="93"/>
    <xf numFmtId="0" fontId="31" fillId="0" borderId="94">
      <alignment horizontal="left" vertical="center"/>
    </xf>
    <xf numFmtId="0" fontId="31" fillId="0" borderId="94">
      <alignment horizontal="left" vertical="center"/>
    </xf>
    <xf numFmtId="3" fontId="27" fillId="0" borderId="84"/>
    <xf numFmtId="3" fontId="27" fillId="0" borderId="93"/>
    <xf numFmtId="3" fontId="27" fillId="0" borderId="84"/>
    <xf numFmtId="3" fontId="27" fillId="0" borderId="93"/>
    <xf numFmtId="0" fontId="31" fillId="0" borderId="87">
      <alignment horizontal="left" vertical="center"/>
    </xf>
    <xf numFmtId="0" fontId="31" fillId="0" borderId="87">
      <alignment horizontal="left" vertical="center"/>
    </xf>
    <xf numFmtId="235" fontId="17" fillId="0" borderId="86">
      <alignment horizontal="right" vertical="center"/>
    </xf>
    <xf numFmtId="235" fontId="17" fillId="0" borderId="86">
      <alignment horizontal="right" vertical="center"/>
    </xf>
    <xf numFmtId="236" fontId="17" fillId="0" borderId="86">
      <alignment horizontal="center"/>
    </xf>
    <xf numFmtId="236" fontId="17" fillId="0" borderId="86">
      <alignment horizontal="center"/>
    </xf>
    <xf numFmtId="238" fontId="17" fillId="0" borderId="84"/>
    <xf numFmtId="238" fontId="17" fillId="0" borderId="84"/>
    <xf numFmtId="0" fontId="146" fillId="0" borderId="103" applyNumberFormat="0" applyFill="0" applyAlignment="0" applyProtection="0"/>
    <xf numFmtId="0" fontId="143" fillId="33" borderId="102" applyNumberFormat="0" applyAlignment="0" applyProtection="0"/>
    <xf numFmtId="0" fontId="17" fillId="36" borderId="101" applyNumberFormat="0" applyFont="0" applyAlignment="0" applyProtection="0"/>
    <xf numFmtId="0" fontId="31" fillId="0" borderId="96">
      <alignment horizontal="left" vertical="center"/>
    </xf>
    <xf numFmtId="0" fontId="3" fillId="0" borderId="0"/>
    <xf numFmtId="0" fontId="3" fillId="0" borderId="0"/>
    <xf numFmtId="235" fontId="17" fillId="0" borderId="95">
      <alignment horizontal="right" vertical="center"/>
    </xf>
    <xf numFmtId="3" fontId="27" fillId="0" borderId="98"/>
    <xf numFmtId="3" fontId="27" fillId="0" borderId="98"/>
    <xf numFmtId="236" fontId="17" fillId="0" borderId="95">
      <alignment horizontal="center"/>
    </xf>
    <xf numFmtId="238" fontId="17" fillId="0" borderId="97"/>
    <xf numFmtId="0" fontId="31" fillId="0" borderId="99">
      <alignment horizontal="left" vertical="center"/>
    </xf>
    <xf numFmtId="3" fontId="27" fillId="0" borderId="98"/>
    <xf numFmtId="3" fontId="27" fillId="0" borderId="97"/>
    <xf numFmtId="3" fontId="27" fillId="0" borderId="97"/>
    <xf numFmtId="3" fontId="27" fillId="0" borderId="97"/>
    <xf numFmtId="10" fontId="108" fillId="13" borderId="97" applyNumberFormat="0" applyBorder="0" applyAlignment="0" applyProtection="0"/>
    <xf numFmtId="0" fontId="3" fillId="0" borderId="0"/>
    <xf numFmtId="253" fontId="49" fillId="0" borderId="95">
      <alignment horizontal="right" vertical="center"/>
    </xf>
    <xf numFmtId="254" fontId="49" fillId="0" borderId="95">
      <alignment horizontal="center"/>
    </xf>
    <xf numFmtId="256" fontId="49" fillId="0" borderId="97"/>
    <xf numFmtId="3" fontId="27" fillId="0" borderId="97"/>
    <xf numFmtId="3" fontId="27" fillId="0" borderId="97"/>
    <xf numFmtId="3" fontId="27" fillId="0" borderId="97"/>
    <xf numFmtId="10" fontId="108" fillId="13" borderId="97" applyNumberFormat="0" applyBorder="0" applyAlignment="0" applyProtection="0"/>
    <xf numFmtId="253" fontId="49" fillId="0" borderId="95">
      <alignment horizontal="right" vertical="center"/>
    </xf>
    <xf numFmtId="254" fontId="49" fillId="0" borderId="95">
      <alignment horizontal="center"/>
    </xf>
    <xf numFmtId="256" fontId="49" fillId="0" borderId="97"/>
    <xf numFmtId="0" fontId="31" fillId="0" borderId="96">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7" applyBorder="0" applyAlignment="0">
      <alignment horizontal="center"/>
    </xf>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26" fillId="33" borderId="100" applyNumberFormat="0" applyAlignment="0" applyProtection="0"/>
    <xf numFmtId="49" fontId="137" fillId="0" borderId="97">
      <alignment vertical="center"/>
    </xf>
    <xf numFmtId="10" fontId="131" fillId="13" borderId="97"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6">
      <alignment horizontal="left" vertical="center"/>
    </xf>
    <xf numFmtId="0" fontId="3" fillId="0" borderId="0"/>
    <xf numFmtId="0" fontId="3" fillId="0" borderId="0"/>
    <xf numFmtId="235" fontId="17" fillId="0" borderId="95">
      <alignment horizontal="right" vertical="center"/>
    </xf>
    <xf numFmtId="236" fontId="17" fillId="0" borderId="95">
      <alignment horizontal="center"/>
    </xf>
    <xf numFmtId="238" fontId="17" fillId="0" borderId="97"/>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7"/>
    <xf numFmtId="3" fontId="27" fillId="0" borderId="97"/>
    <xf numFmtId="3" fontId="27" fillId="0" borderId="97"/>
    <xf numFmtId="0" fontId="31" fillId="0" borderId="96">
      <alignment horizontal="left" vertical="center"/>
    </xf>
    <xf numFmtId="0" fontId="31" fillId="0" borderId="96">
      <alignment horizontal="left" vertical="center"/>
    </xf>
    <xf numFmtId="235" fontId="17" fillId="0" borderId="95">
      <alignment horizontal="right" vertical="center"/>
    </xf>
    <xf numFmtId="235" fontId="17" fillId="0" borderId="95">
      <alignment horizontal="right" vertical="center"/>
    </xf>
    <xf numFmtId="236" fontId="17" fillId="0" borderId="95">
      <alignment horizontal="center"/>
    </xf>
    <xf numFmtId="236" fontId="17" fillId="0" borderId="95">
      <alignment horizontal="center"/>
    </xf>
    <xf numFmtId="238" fontId="17" fillId="0" borderId="97"/>
    <xf numFmtId="238" fontId="17" fillId="0" borderId="97"/>
    <xf numFmtId="0" fontId="31" fillId="0" borderId="96">
      <alignment horizontal="left" vertical="center"/>
    </xf>
    <xf numFmtId="3" fontId="27" fillId="0" borderId="98"/>
    <xf numFmtId="0" fontId="31" fillId="0" borderId="99">
      <alignment horizontal="left" vertical="center"/>
    </xf>
    <xf numFmtId="0" fontId="31" fillId="0" borderId="99">
      <alignment horizontal="left" vertical="center"/>
    </xf>
    <xf numFmtId="3" fontId="27" fillId="0" borderId="98"/>
    <xf numFmtId="3" fontId="27" fillId="0" borderId="98"/>
    <xf numFmtId="0" fontId="31" fillId="0" borderId="96">
      <alignment horizontal="left" vertical="center"/>
    </xf>
    <xf numFmtId="0" fontId="31" fillId="0" borderId="96">
      <alignment horizontal="left" vertical="center"/>
    </xf>
    <xf numFmtId="0" fontId="3" fillId="0" borderId="0"/>
    <xf numFmtId="0" fontId="3" fillId="0" borderId="0"/>
    <xf numFmtId="0" fontId="31" fillId="0" borderId="106">
      <alignment horizontal="left" vertical="center"/>
    </xf>
    <xf numFmtId="0" fontId="3" fillId="0" borderId="0"/>
    <xf numFmtId="235" fontId="17" fillId="0" borderId="104">
      <alignment horizontal="right" vertical="center"/>
    </xf>
    <xf numFmtId="236" fontId="17" fillId="0" borderId="104">
      <alignment horizontal="center"/>
    </xf>
    <xf numFmtId="238" fontId="17" fillId="0" borderId="105"/>
    <xf numFmtId="0" fontId="3" fillId="0" borderId="0"/>
    <xf numFmtId="0" fontId="3" fillId="0" borderId="0"/>
    <xf numFmtId="0" fontId="3" fillId="0" borderId="0"/>
    <xf numFmtId="0" fontId="3" fillId="0" borderId="0"/>
    <xf numFmtId="3" fontId="27" fillId="0" borderId="105"/>
    <xf numFmtId="3" fontId="27" fillId="0" borderId="105"/>
    <xf numFmtId="3" fontId="27" fillId="0" borderId="105"/>
    <xf numFmtId="10" fontId="108" fillId="13" borderId="105" applyNumberFormat="0" applyBorder="0" applyAlignment="0" applyProtection="0"/>
    <xf numFmtId="0" fontId="3" fillId="0" borderId="0"/>
    <xf numFmtId="253" fontId="49" fillId="0" borderId="104">
      <alignment horizontal="right" vertical="center"/>
    </xf>
    <xf numFmtId="254" fontId="49" fillId="0" borderId="104">
      <alignment horizontal="center"/>
    </xf>
    <xf numFmtId="256" fontId="49" fillId="0" borderId="105"/>
    <xf numFmtId="3" fontId="27" fillId="0" borderId="105"/>
    <xf numFmtId="3" fontId="27" fillId="0" borderId="105"/>
    <xf numFmtId="3" fontId="27" fillId="0" borderId="105"/>
    <xf numFmtId="10" fontId="108" fillId="13" borderId="105" applyNumberFormat="0" applyBorder="0" applyAlignment="0" applyProtection="0"/>
    <xf numFmtId="253" fontId="49" fillId="0" borderId="104">
      <alignment horizontal="right" vertical="center"/>
    </xf>
    <xf numFmtId="254" fontId="49" fillId="0" borderId="104">
      <alignment horizontal="center"/>
    </xf>
    <xf numFmtId="256" fontId="49" fillId="0" borderId="10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5" applyBorder="0" applyAlignment="0">
      <alignment horizontal="center"/>
    </xf>
    <xf numFmtId="0" fontId="126" fillId="33" borderId="100" applyNumberFormat="0" applyAlignment="0" applyProtection="0"/>
    <xf numFmtId="49" fontId="137" fillId="0" borderId="105">
      <alignment vertical="center"/>
    </xf>
    <xf numFmtId="10" fontId="131" fillId="13" borderId="105" applyNumberFormat="0" applyBorder="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101" applyNumberFormat="0" applyFont="0" applyAlignment="0" applyProtection="0"/>
    <xf numFmtId="0" fontId="143" fillId="33" borderId="102" applyNumberFormat="0" applyAlignment="0" applyProtection="0"/>
    <xf numFmtId="0" fontId="146" fillId="0" borderId="103"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6">
      <alignment horizontal="left" vertical="center"/>
    </xf>
    <xf numFmtId="0" fontId="3" fillId="0" borderId="0"/>
    <xf numFmtId="0" fontId="3" fillId="0" borderId="0"/>
    <xf numFmtId="235" fontId="17" fillId="0" borderId="104">
      <alignment horizontal="right" vertical="center"/>
    </xf>
    <xf numFmtId="236" fontId="17" fillId="0" borderId="104">
      <alignment horizontal="center"/>
    </xf>
    <xf numFmtId="238" fontId="17" fillId="0" borderId="10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4"/>
    <xf numFmtId="3" fontId="27" fillId="0" borderId="98"/>
    <xf numFmtId="0" fontId="31" fillId="0" borderId="99">
      <alignment horizontal="left" vertical="center"/>
    </xf>
    <xf numFmtId="0" fontId="31" fillId="0" borderId="99">
      <alignment horizontal="left" vertical="center"/>
    </xf>
    <xf numFmtId="3" fontId="27" fillId="0" borderId="105"/>
    <xf numFmtId="3" fontId="27" fillId="0" borderId="98"/>
    <xf numFmtId="3" fontId="27" fillId="0" borderId="105"/>
    <xf numFmtId="3" fontId="27" fillId="0" borderId="98"/>
    <xf numFmtId="0" fontId="31" fillId="0" borderId="106">
      <alignment horizontal="left" vertical="center"/>
    </xf>
    <xf numFmtId="0" fontId="31" fillId="0" borderId="106">
      <alignment horizontal="left" vertical="center"/>
    </xf>
    <xf numFmtId="235" fontId="17" fillId="0" borderId="104">
      <alignment horizontal="right" vertical="center"/>
    </xf>
    <xf numFmtId="235" fontId="17" fillId="0" borderId="104">
      <alignment horizontal="right" vertical="center"/>
    </xf>
    <xf numFmtId="236" fontId="17" fillId="0" borderId="104">
      <alignment horizontal="center"/>
    </xf>
    <xf numFmtId="236" fontId="17" fillId="0" borderId="104">
      <alignment horizontal="center"/>
    </xf>
    <xf numFmtId="238" fontId="17" fillId="0" borderId="105"/>
    <xf numFmtId="238" fontId="17" fillId="0" borderId="105"/>
    <xf numFmtId="0" fontId="146" fillId="0" borderId="103" applyNumberFormat="0" applyFill="0" applyAlignment="0" applyProtection="0"/>
    <xf numFmtId="0" fontId="143" fillId="33" borderId="102" applyNumberFormat="0" applyAlignment="0" applyProtection="0"/>
    <xf numFmtId="0" fontId="17" fillId="36" borderId="101" applyNumberFormat="0" applyFont="0" applyAlignment="0" applyProtection="0"/>
    <xf numFmtId="0" fontId="31" fillId="0" borderId="87">
      <alignment horizontal="left" vertical="center"/>
    </xf>
    <xf numFmtId="0" fontId="3" fillId="0" borderId="0"/>
    <xf numFmtId="0" fontId="3" fillId="0" borderId="0"/>
    <xf numFmtId="235" fontId="17" fillId="0" borderId="86">
      <alignment horizontal="right" vertical="center"/>
    </xf>
    <xf numFmtId="3" fontId="27" fillId="0" borderId="98"/>
    <xf numFmtId="3" fontId="27" fillId="0" borderId="98"/>
    <xf numFmtId="236" fontId="17" fillId="0" borderId="86">
      <alignment horizontal="center"/>
    </xf>
    <xf numFmtId="238" fontId="17" fillId="0" borderId="84"/>
    <xf numFmtId="0" fontId="31" fillId="0" borderId="99">
      <alignment horizontal="left" vertical="center"/>
    </xf>
    <xf numFmtId="3" fontId="27" fillId="0" borderId="98"/>
    <xf numFmtId="3" fontId="27" fillId="0" borderId="84"/>
    <xf numFmtId="3" fontId="27" fillId="0" borderId="84"/>
    <xf numFmtId="3" fontId="27" fillId="0" borderId="84"/>
    <xf numFmtId="10" fontId="108" fillId="13" borderId="84" applyNumberFormat="0" applyBorder="0" applyAlignment="0" applyProtection="0"/>
    <xf numFmtId="0" fontId="3" fillId="0" borderId="0"/>
    <xf numFmtId="253" fontId="49" fillId="0" borderId="86">
      <alignment horizontal="right" vertical="center"/>
    </xf>
    <xf numFmtId="254" fontId="49" fillId="0" borderId="86">
      <alignment horizontal="center"/>
    </xf>
    <xf numFmtId="256" fontId="49" fillId="0" borderId="84"/>
    <xf numFmtId="3" fontId="27" fillId="0" borderId="84"/>
    <xf numFmtId="3" fontId="27" fillId="0" borderId="84"/>
    <xf numFmtId="3" fontId="27" fillId="0" borderId="84"/>
    <xf numFmtId="10" fontId="108" fillId="13" borderId="84" applyNumberFormat="0" applyBorder="0" applyAlignment="0" applyProtection="0"/>
    <xf numFmtId="253" fontId="49" fillId="0" borderId="86">
      <alignment horizontal="right" vertical="center"/>
    </xf>
    <xf numFmtId="254" fontId="49" fillId="0" borderId="86">
      <alignment horizontal="center"/>
    </xf>
    <xf numFmtId="256" fontId="49" fillId="0" borderId="84"/>
    <xf numFmtId="0" fontId="31" fillId="0" borderId="87">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4" applyBorder="0" applyAlignment="0">
      <alignment horizontal="center"/>
    </xf>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38" fillId="20" borderId="100" applyNumberFormat="0" applyAlignment="0" applyProtection="0"/>
    <xf numFmtId="0" fontId="126" fillId="33" borderId="100" applyNumberFormat="0" applyAlignment="0" applyProtection="0"/>
    <xf numFmtId="49" fontId="137" fillId="0" borderId="84">
      <alignment vertical="center"/>
    </xf>
    <xf numFmtId="10" fontId="131" fillId="13" borderId="84"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7">
      <alignment horizontal="left" vertical="center"/>
    </xf>
    <xf numFmtId="0" fontId="3" fillId="0" borderId="0"/>
    <xf numFmtId="0" fontId="3" fillId="0" borderId="0"/>
    <xf numFmtId="235" fontId="17" fillId="0" borderId="86">
      <alignment horizontal="right" vertical="center"/>
    </xf>
    <xf numFmtId="236" fontId="17" fillId="0" borderId="86">
      <alignment horizontal="center"/>
    </xf>
    <xf numFmtId="238" fontId="17" fillId="0" borderId="84"/>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4"/>
    <xf numFmtId="3" fontId="27" fillId="0" borderId="84"/>
    <xf numFmtId="3" fontId="27" fillId="0" borderId="84"/>
    <xf numFmtId="0" fontId="31" fillId="0" borderId="87">
      <alignment horizontal="left" vertical="center"/>
    </xf>
    <xf numFmtId="0" fontId="31" fillId="0" borderId="87">
      <alignment horizontal="left" vertical="center"/>
    </xf>
    <xf numFmtId="235" fontId="17" fillId="0" borderId="86">
      <alignment horizontal="right" vertical="center"/>
    </xf>
    <xf numFmtId="235" fontId="17" fillId="0" borderId="86">
      <alignment horizontal="right" vertical="center"/>
    </xf>
    <xf numFmtId="236" fontId="17" fillId="0" borderId="86">
      <alignment horizontal="center"/>
    </xf>
    <xf numFmtId="236" fontId="17" fillId="0" borderId="86">
      <alignment horizontal="center"/>
    </xf>
    <xf numFmtId="238" fontId="17" fillId="0" borderId="84"/>
    <xf numFmtId="238" fontId="17" fillId="0" borderId="84"/>
    <xf numFmtId="0" fontId="31" fillId="0" borderId="87">
      <alignment horizontal="left" vertical="center"/>
    </xf>
    <xf numFmtId="3" fontId="27" fillId="0" borderId="98"/>
    <xf numFmtId="0" fontId="31" fillId="0" borderId="99">
      <alignment horizontal="left" vertical="center"/>
    </xf>
    <xf numFmtId="0" fontId="31" fillId="0" borderId="99">
      <alignment horizontal="left" vertical="center"/>
    </xf>
    <xf numFmtId="3" fontId="27" fillId="0" borderId="98"/>
    <xf numFmtId="3" fontId="27" fillId="0" borderId="98"/>
    <xf numFmtId="0" fontId="31" fillId="0" borderId="87">
      <alignment horizontal="left" vertical="center"/>
    </xf>
    <xf numFmtId="0" fontId="31" fillId="0" borderId="87">
      <alignment horizontal="left" vertical="center"/>
    </xf>
    <xf numFmtId="0" fontId="3" fillId="0" borderId="0"/>
    <xf numFmtId="0" fontId="3" fillId="0" borderId="0"/>
    <xf numFmtId="0" fontId="31" fillId="0" borderId="87">
      <alignment horizontal="left" vertical="center"/>
    </xf>
    <xf numFmtId="0" fontId="3" fillId="0" borderId="0"/>
    <xf numFmtId="235" fontId="17" fillId="0" borderId="104">
      <alignment horizontal="right" vertical="center"/>
    </xf>
    <xf numFmtId="236" fontId="17" fillId="0" borderId="104">
      <alignment horizontal="center"/>
    </xf>
    <xf numFmtId="238" fontId="17" fillId="0" borderId="105"/>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198"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07">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08" applyNumberFormat="0" applyAlignment="0" applyProtection="0"/>
    <xf numFmtId="0" fontId="146" fillId="0" borderId="109"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07">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5"/>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07">
      <alignment horizontal="left" vertical="center"/>
    </xf>
    <xf numFmtId="0" fontId="31" fillId="0" borderId="107">
      <alignment horizontal="left" vertical="center"/>
    </xf>
    <xf numFmtId="0" fontId="146" fillId="0" borderId="109" applyNumberFormat="0" applyFill="0" applyAlignment="0" applyProtection="0"/>
    <xf numFmtId="0" fontId="143" fillId="33" borderId="108" applyNumberFormat="0" applyAlignment="0" applyProtection="0"/>
    <xf numFmtId="0" fontId="17" fillId="36" borderId="112" applyNumberFormat="0" applyFont="0" applyAlignment="0" applyProtection="0"/>
    <xf numFmtId="0" fontId="31" fillId="0" borderId="107">
      <alignment horizontal="left" vertical="center"/>
    </xf>
    <xf numFmtId="0" fontId="1" fillId="0" borderId="0"/>
    <xf numFmtId="0" fontId="1" fillId="0" borderId="0"/>
    <xf numFmtId="235" fontId="17" fillId="0" borderId="104">
      <alignment horizontal="right" vertical="center"/>
    </xf>
    <xf numFmtId="3" fontId="27" fillId="0" borderId="93"/>
    <xf numFmtId="3" fontId="27" fillId="0" borderId="93"/>
    <xf numFmtId="236" fontId="17" fillId="0" borderId="104">
      <alignment horizontal="center"/>
    </xf>
    <xf numFmtId="238" fontId="17" fillId="0" borderId="105"/>
    <xf numFmtId="0" fontId="31" fillId="0" borderId="94">
      <alignment horizontal="left" vertical="center"/>
    </xf>
    <xf numFmtId="3" fontId="27" fillId="0" borderId="93"/>
    <xf numFmtId="3" fontId="27" fillId="0" borderId="105"/>
    <xf numFmtId="3" fontId="27" fillId="0" borderId="105"/>
    <xf numFmtId="3" fontId="27" fillId="0" borderId="105"/>
    <xf numFmtId="10" fontId="108" fillId="13" borderId="105" applyNumberFormat="0" applyBorder="0" applyAlignment="0" applyProtection="0"/>
    <xf numFmtId="0" fontId="1" fillId="0" borderId="0"/>
    <xf numFmtId="251" fontId="17" fillId="0" borderId="110"/>
    <xf numFmtId="253" fontId="49" fillId="0" borderId="104">
      <alignment horizontal="right" vertical="center"/>
    </xf>
    <xf numFmtId="254" fontId="49" fillId="0" borderId="104">
      <alignment horizontal="center"/>
    </xf>
    <xf numFmtId="256" fontId="49" fillId="0" borderId="105"/>
    <xf numFmtId="3" fontId="27" fillId="0" borderId="105"/>
    <xf numFmtId="3" fontId="27" fillId="0" borderId="105"/>
    <xf numFmtId="3" fontId="27" fillId="0" borderId="105"/>
    <xf numFmtId="10" fontId="108" fillId="13" borderId="105" applyNumberFormat="0" applyBorder="0" applyAlignment="0" applyProtection="0"/>
    <xf numFmtId="253" fontId="49" fillId="0" borderId="104">
      <alignment horizontal="right" vertical="center"/>
    </xf>
    <xf numFmtId="254" fontId="49" fillId="0" borderId="104">
      <alignment horizontal="center"/>
    </xf>
    <xf numFmtId="256" fontId="49" fillId="0" borderId="105"/>
    <xf numFmtId="0" fontId="31" fillId="0" borderId="107">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5" applyBorder="0" applyAlignment="0">
      <alignment horizontal="center"/>
    </xf>
    <xf numFmtId="266" fontId="28" fillId="0" borderId="11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26" fillId="33" borderId="111" applyNumberFormat="0" applyAlignment="0" applyProtection="0"/>
    <xf numFmtId="49" fontId="137" fillId="0" borderId="105">
      <alignment vertical="center"/>
    </xf>
    <xf numFmtId="10" fontId="131" fillId="13" borderId="105" applyNumberFormat="0" applyBorder="0" applyAlignment="0" applyProtection="0"/>
    <xf numFmtId="251" fontId="17" fillId="0" borderId="11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7">
      <alignment horizontal="left" vertical="center"/>
    </xf>
    <xf numFmtId="0" fontId="1" fillId="0" borderId="0"/>
    <xf numFmtId="0" fontId="1" fillId="0" borderId="0"/>
    <xf numFmtId="235" fontId="17" fillId="0" borderId="104">
      <alignment horizontal="right" vertical="center"/>
    </xf>
    <xf numFmtId="236" fontId="17" fillId="0" borderId="104">
      <alignment horizontal="center"/>
    </xf>
    <xf numFmtId="238" fontId="17" fillId="0" borderId="10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5"/>
    <xf numFmtId="3" fontId="27" fillId="0" borderId="93"/>
    <xf numFmtId="0" fontId="31" fillId="0" borderId="94">
      <alignment horizontal="left" vertical="center"/>
    </xf>
    <xf numFmtId="0" fontId="31" fillId="0" borderId="94">
      <alignment horizontal="left" vertical="center"/>
    </xf>
    <xf numFmtId="3" fontId="27" fillId="0" borderId="105"/>
    <xf numFmtId="3" fontId="27" fillId="0" borderId="93"/>
    <xf numFmtId="3" fontId="27" fillId="0" borderId="105"/>
    <xf numFmtId="3" fontId="27" fillId="0" borderId="93"/>
    <xf numFmtId="0" fontId="31" fillId="0" borderId="107">
      <alignment horizontal="left" vertical="center"/>
    </xf>
    <xf numFmtId="0" fontId="31" fillId="0" borderId="107">
      <alignment horizontal="left" vertical="center"/>
    </xf>
    <xf numFmtId="235" fontId="17" fillId="0" borderId="104">
      <alignment horizontal="right" vertical="center"/>
    </xf>
    <xf numFmtId="235" fontId="17" fillId="0" borderId="104">
      <alignment horizontal="right" vertical="center"/>
    </xf>
    <xf numFmtId="236" fontId="17" fillId="0" borderId="104">
      <alignment horizontal="center"/>
    </xf>
    <xf numFmtId="236" fontId="17" fillId="0" borderId="104">
      <alignment horizontal="center"/>
    </xf>
    <xf numFmtId="238" fontId="17" fillId="0" borderId="105"/>
    <xf numFmtId="238" fontId="17" fillId="0" borderId="105"/>
    <xf numFmtId="0" fontId="31" fillId="0" borderId="107">
      <alignment horizontal="left" vertical="center"/>
    </xf>
    <xf numFmtId="3" fontId="27" fillId="0" borderId="93"/>
    <xf numFmtId="0" fontId="31" fillId="0" borderId="94">
      <alignment horizontal="left" vertical="center"/>
    </xf>
    <xf numFmtId="0" fontId="31" fillId="0" borderId="94">
      <alignment horizontal="left" vertical="center"/>
    </xf>
    <xf numFmtId="3" fontId="27" fillId="0" borderId="93"/>
    <xf numFmtId="3" fontId="27" fillId="0" borderId="93"/>
    <xf numFmtId="0" fontId="31" fillId="0" borderId="107">
      <alignment horizontal="left" vertical="center"/>
    </xf>
    <xf numFmtId="0" fontId="31" fillId="0" borderId="107">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07">
      <alignment horizontal="left" vertical="center"/>
    </xf>
    <xf numFmtId="0" fontId="1" fillId="0" borderId="0"/>
    <xf numFmtId="235" fontId="17" fillId="0" borderId="113">
      <alignment horizontal="right" vertical="center"/>
    </xf>
    <xf numFmtId="236" fontId="17" fillId="0" borderId="113">
      <alignment horizontal="center"/>
    </xf>
    <xf numFmtId="238" fontId="17" fillId="0" borderId="114"/>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14"/>
    <xf numFmtId="3" fontId="27" fillId="0" borderId="114"/>
    <xf numFmtId="3" fontId="27" fillId="0" borderId="114"/>
    <xf numFmtId="10" fontId="108" fillId="13" borderId="114" applyNumberFormat="0" applyBorder="0" applyAlignment="0" applyProtection="0"/>
    <xf numFmtId="0" fontId="1" fillId="0" borderId="0"/>
    <xf numFmtId="253" fontId="49" fillId="0" borderId="113">
      <alignment horizontal="right" vertical="center"/>
    </xf>
    <xf numFmtId="254" fontId="49" fillId="0" borderId="113">
      <alignment horizontal="center"/>
    </xf>
    <xf numFmtId="256" fontId="49" fillId="0" borderId="114"/>
    <xf numFmtId="3" fontId="27" fillId="0" borderId="114"/>
    <xf numFmtId="3" fontId="27" fillId="0" borderId="114"/>
    <xf numFmtId="3" fontId="27" fillId="0" borderId="114"/>
    <xf numFmtId="10" fontId="108" fillId="13" borderId="114" applyNumberFormat="0" applyBorder="0" applyAlignment="0" applyProtection="0"/>
    <xf numFmtId="253" fontId="49" fillId="0" borderId="113">
      <alignment horizontal="right" vertical="center"/>
    </xf>
    <xf numFmtId="254" fontId="49" fillId="0" borderId="113">
      <alignment horizontal="center"/>
    </xf>
    <xf numFmtId="256" fontId="49" fillId="0" borderId="11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4" applyBorder="0" applyAlignment="0">
      <alignment horizontal="center"/>
    </xf>
    <xf numFmtId="0" fontId="126" fillId="33" borderId="111" applyNumberFormat="0" applyAlignment="0" applyProtection="0"/>
    <xf numFmtId="49" fontId="137" fillId="0" borderId="114">
      <alignment vertical="center"/>
    </xf>
    <xf numFmtId="10" fontId="131" fillId="13" borderId="114" applyNumberFormat="0" applyBorder="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38" fillId="20" borderId="11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12" applyNumberFormat="0" applyFont="0" applyAlignment="0" applyProtection="0"/>
    <xf numFmtId="0" fontId="143" fillId="33" borderId="108" applyNumberFormat="0" applyAlignment="0" applyProtection="0"/>
    <xf numFmtId="0" fontId="146" fillId="0" borderId="10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7">
      <alignment horizontal="left" vertical="center"/>
    </xf>
    <xf numFmtId="0" fontId="1" fillId="0" borderId="0"/>
    <xf numFmtId="0" fontId="1" fillId="0" borderId="0"/>
    <xf numFmtId="235" fontId="17" fillId="0" borderId="113">
      <alignment horizontal="right" vertical="center"/>
    </xf>
    <xf numFmtId="236" fontId="17" fillId="0" borderId="113">
      <alignment horizontal="center"/>
    </xf>
    <xf numFmtId="238" fontId="17" fillId="0" borderId="11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5"/>
    <xf numFmtId="3" fontId="27" fillId="0" borderId="114"/>
    <xf numFmtId="3" fontId="27" fillId="0" borderId="114"/>
    <xf numFmtId="0" fontId="31" fillId="0" borderId="107">
      <alignment horizontal="left" vertical="center"/>
    </xf>
    <xf numFmtId="0" fontId="31" fillId="0" borderId="107">
      <alignment horizontal="left" vertical="center"/>
    </xf>
    <xf numFmtId="235" fontId="17" fillId="0" borderId="113">
      <alignment horizontal="right" vertical="center"/>
    </xf>
    <xf numFmtId="235" fontId="17" fillId="0" borderId="113">
      <alignment horizontal="right" vertical="center"/>
    </xf>
    <xf numFmtId="236" fontId="17" fillId="0" borderId="113">
      <alignment horizontal="center"/>
    </xf>
    <xf numFmtId="236" fontId="17" fillId="0" borderId="113">
      <alignment horizontal="center"/>
    </xf>
    <xf numFmtId="238" fontId="17" fillId="0" borderId="114"/>
    <xf numFmtId="238" fontId="17" fillId="0" borderId="114"/>
    <xf numFmtId="0" fontId="146" fillId="0" borderId="109" applyNumberFormat="0" applyFill="0" applyAlignment="0" applyProtection="0"/>
    <xf numFmtId="0" fontId="143" fillId="33" borderId="108" applyNumberFormat="0" applyAlignment="0" applyProtection="0"/>
    <xf numFmtId="0" fontId="17" fillId="36" borderId="89" applyNumberFormat="0" applyFont="0" applyAlignment="0" applyProtection="0"/>
    <xf numFmtId="0" fontId="31" fillId="0" borderId="107">
      <alignment horizontal="left" vertical="center"/>
    </xf>
    <xf numFmtId="0" fontId="1" fillId="0" borderId="0"/>
    <xf numFmtId="0" fontId="1" fillId="0" borderId="0"/>
    <xf numFmtId="235" fontId="17" fillId="0" borderId="113">
      <alignment horizontal="right" vertical="center"/>
    </xf>
    <xf numFmtId="3" fontId="27" fillId="0" borderId="93"/>
    <xf numFmtId="3" fontId="27" fillId="0" borderId="93"/>
    <xf numFmtId="236" fontId="17" fillId="0" borderId="113">
      <alignment horizontal="center"/>
    </xf>
    <xf numFmtId="238" fontId="17" fillId="0" borderId="105"/>
    <xf numFmtId="0" fontId="31" fillId="0" borderId="94">
      <alignment horizontal="left" vertical="center"/>
    </xf>
    <xf numFmtId="3" fontId="27" fillId="0" borderId="93"/>
    <xf numFmtId="3" fontId="27" fillId="0" borderId="105"/>
    <xf numFmtId="3" fontId="27" fillId="0" borderId="105"/>
    <xf numFmtId="3" fontId="27" fillId="0" borderId="105"/>
    <xf numFmtId="10" fontId="108" fillId="13" borderId="105" applyNumberFormat="0" applyBorder="0" applyAlignment="0" applyProtection="0"/>
    <xf numFmtId="0" fontId="1" fillId="0" borderId="0"/>
    <xf numFmtId="253" fontId="49" fillId="0" borderId="113">
      <alignment horizontal="right" vertical="center"/>
    </xf>
    <xf numFmtId="254" fontId="49" fillId="0" borderId="113">
      <alignment horizontal="center"/>
    </xf>
    <xf numFmtId="256" fontId="49" fillId="0" borderId="105"/>
    <xf numFmtId="3" fontId="27" fillId="0" borderId="105"/>
    <xf numFmtId="3" fontId="27" fillId="0" borderId="105"/>
    <xf numFmtId="3" fontId="27" fillId="0" borderId="105"/>
    <xf numFmtId="10" fontId="108" fillId="13" borderId="105" applyNumberFormat="0" applyBorder="0" applyAlignment="0" applyProtection="0"/>
    <xf numFmtId="253" fontId="49" fillId="0" borderId="113">
      <alignment horizontal="right" vertical="center"/>
    </xf>
    <xf numFmtId="254" fontId="49" fillId="0" borderId="113">
      <alignment horizontal="center"/>
    </xf>
    <xf numFmtId="256" fontId="49" fillId="0" borderId="105"/>
    <xf numFmtId="0" fontId="31" fillId="0" borderId="107">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5" applyBorder="0" applyAlignment="0">
      <alignment horizontal="center"/>
    </xf>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26" fillId="33" borderId="88" applyNumberFormat="0" applyAlignment="0" applyProtection="0"/>
    <xf numFmtId="49" fontId="137" fillId="0" borderId="105">
      <alignment vertical="center"/>
    </xf>
    <xf numFmtId="10" fontId="131" fillId="13" borderId="105"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7">
      <alignment horizontal="left" vertical="center"/>
    </xf>
    <xf numFmtId="0" fontId="1" fillId="0" borderId="0"/>
    <xf numFmtId="0" fontId="1" fillId="0" borderId="0"/>
    <xf numFmtId="235" fontId="17" fillId="0" borderId="113">
      <alignment horizontal="right" vertical="center"/>
    </xf>
    <xf numFmtId="236" fontId="17" fillId="0" borderId="113">
      <alignment horizontal="center"/>
    </xf>
    <xf numFmtId="238" fontId="17" fillId="0" borderId="10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5"/>
    <xf numFmtId="3" fontId="27" fillId="0" borderId="105"/>
    <xf numFmtId="3" fontId="27" fillId="0" borderId="105"/>
    <xf numFmtId="0" fontId="31" fillId="0" borderId="107">
      <alignment horizontal="left" vertical="center"/>
    </xf>
    <xf numFmtId="0" fontId="31" fillId="0" borderId="107">
      <alignment horizontal="left" vertical="center"/>
    </xf>
    <xf numFmtId="235" fontId="17" fillId="0" borderId="113">
      <alignment horizontal="right" vertical="center"/>
    </xf>
    <xf numFmtId="235" fontId="17" fillId="0" borderId="113">
      <alignment horizontal="right" vertical="center"/>
    </xf>
    <xf numFmtId="236" fontId="17" fillId="0" borderId="113">
      <alignment horizontal="center"/>
    </xf>
    <xf numFmtId="236" fontId="17" fillId="0" borderId="113">
      <alignment horizontal="center"/>
    </xf>
    <xf numFmtId="238" fontId="17" fillId="0" borderId="105"/>
    <xf numFmtId="238" fontId="17" fillId="0" borderId="105"/>
    <xf numFmtId="0" fontId="31" fillId="0" borderId="107">
      <alignment horizontal="left" vertical="center"/>
    </xf>
    <xf numFmtId="3" fontId="27" fillId="0" borderId="93"/>
    <xf numFmtId="0" fontId="31" fillId="0" borderId="94">
      <alignment horizontal="left" vertical="center"/>
    </xf>
    <xf numFmtId="0" fontId="31" fillId="0" borderId="94">
      <alignment horizontal="left" vertical="center"/>
    </xf>
    <xf numFmtId="3" fontId="27" fillId="0" borderId="93"/>
    <xf numFmtId="3" fontId="27" fillId="0" borderId="93"/>
    <xf numFmtId="0" fontId="31" fillId="0" borderId="107">
      <alignment horizontal="left" vertical="center"/>
    </xf>
    <xf numFmtId="0" fontId="31" fillId="0" borderId="107">
      <alignment horizontal="left" vertical="center"/>
    </xf>
    <xf numFmtId="0" fontId="1" fillId="0" borderId="0"/>
    <xf numFmtId="0" fontId="1" fillId="0" borderId="0"/>
    <xf numFmtId="0" fontId="31" fillId="0" borderId="107">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89" applyNumberFormat="0" applyFont="0" applyAlignment="0" applyProtection="0"/>
    <xf numFmtId="0" fontId="143" fillId="33" borderId="108" applyNumberFormat="0" applyAlignment="0" applyProtection="0"/>
    <xf numFmtId="0" fontId="146" fillId="0" borderId="10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7">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4"/>
    <xf numFmtId="3" fontId="27" fillId="0" borderId="93"/>
    <xf numFmtId="0" fontId="31" fillId="0" borderId="94">
      <alignment horizontal="left" vertical="center"/>
    </xf>
    <xf numFmtId="0" fontId="31" fillId="0" borderId="94">
      <alignment horizontal="left" vertical="center"/>
    </xf>
    <xf numFmtId="3" fontId="27" fillId="0" borderId="93"/>
    <xf numFmtId="3" fontId="27" fillId="0" borderId="93"/>
    <xf numFmtId="0" fontId="31" fillId="0" borderId="107">
      <alignment horizontal="left" vertical="center"/>
    </xf>
    <xf numFmtId="0" fontId="31" fillId="0" borderId="107">
      <alignment horizontal="left" vertical="center"/>
    </xf>
    <xf numFmtId="0" fontId="146" fillId="0" borderId="109" applyNumberFormat="0" applyFill="0" applyAlignment="0" applyProtection="0"/>
    <xf numFmtId="0" fontId="143" fillId="33" borderId="108" applyNumberFormat="0" applyAlignment="0" applyProtection="0"/>
    <xf numFmtId="0" fontId="17" fillId="36" borderId="89" applyNumberFormat="0" applyFont="0" applyAlignment="0" applyProtection="0"/>
    <xf numFmtId="0" fontId="31" fillId="0" borderId="107">
      <alignment horizontal="left" vertical="center"/>
    </xf>
    <xf numFmtId="0" fontId="1" fillId="0" borderId="0"/>
    <xf numFmtId="0" fontId="1" fillId="0" borderId="0"/>
    <xf numFmtId="235" fontId="17" fillId="0" borderId="113">
      <alignment horizontal="right" vertical="center"/>
    </xf>
    <xf numFmtId="3" fontId="27" fillId="0" borderId="93"/>
    <xf numFmtId="3" fontId="27" fillId="0" borderId="93"/>
    <xf numFmtId="236" fontId="17" fillId="0" borderId="113">
      <alignment horizontal="center"/>
    </xf>
    <xf numFmtId="238" fontId="17" fillId="0" borderId="114"/>
    <xf numFmtId="0" fontId="31" fillId="0" borderId="94">
      <alignment horizontal="left" vertical="center"/>
    </xf>
    <xf numFmtId="3" fontId="27" fillId="0" borderId="93"/>
    <xf numFmtId="3" fontId="27" fillId="0" borderId="114"/>
    <xf numFmtId="3" fontId="27" fillId="0" borderId="114"/>
    <xf numFmtId="3" fontId="27" fillId="0" borderId="114"/>
    <xf numFmtId="10" fontId="108" fillId="13" borderId="114" applyNumberFormat="0" applyBorder="0" applyAlignment="0" applyProtection="0"/>
    <xf numFmtId="0" fontId="1" fillId="0" borderId="0"/>
    <xf numFmtId="253" fontId="49" fillId="0" borderId="113">
      <alignment horizontal="right" vertical="center"/>
    </xf>
    <xf numFmtId="254" fontId="49" fillId="0" borderId="113">
      <alignment horizontal="center"/>
    </xf>
    <xf numFmtId="256" fontId="49" fillId="0" borderId="114"/>
    <xf numFmtId="3" fontId="27" fillId="0" borderId="114"/>
    <xf numFmtId="3" fontId="27" fillId="0" borderId="114"/>
    <xf numFmtId="3" fontId="27" fillId="0" borderId="114"/>
    <xf numFmtId="10" fontId="108" fillId="13" borderId="114" applyNumberFormat="0" applyBorder="0" applyAlignment="0" applyProtection="0"/>
    <xf numFmtId="253" fontId="49" fillId="0" borderId="113">
      <alignment horizontal="right" vertical="center"/>
    </xf>
    <xf numFmtId="254" fontId="49" fillId="0" borderId="113">
      <alignment horizontal="center"/>
    </xf>
    <xf numFmtId="256" fontId="49" fillId="0" borderId="114"/>
    <xf numFmtId="0" fontId="31" fillId="0" borderId="107">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4" applyBorder="0" applyAlignment="0">
      <alignment horizontal="center"/>
    </xf>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38" fillId="20" borderId="88" applyNumberFormat="0" applyAlignment="0" applyProtection="0"/>
    <xf numFmtId="0" fontId="126" fillId="33" borderId="88" applyNumberFormat="0" applyAlignment="0" applyProtection="0"/>
    <xf numFmtId="49" fontId="137" fillId="0" borderId="114">
      <alignment vertical="center"/>
    </xf>
    <xf numFmtId="10" fontId="131" fillId="13" borderId="114"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7">
      <alignment horizontal="left" vertical="center"/>
    </xf>
    <xf numFmtId="0" fontId="1" fillId="0" borderId="0"/>
    <xf numFmtId="0" fontId="1" fillId="0" borderId="0"/>
    <xf numFmtId="235" fontId="17" fillId="0" borderId="113">
      <alignment horizontal="right" vertical="center"/>
    </xf>
    <xf numFmtId="236" fontId="17" fillId="0" borderId="113">
      <alignment horizontal="center"/>
    </xf>
    <xf numFmtId="238" fontId="17" fillId="0" borderId="11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4"/>
    <xf numFmtId="3" fontId="27" fillId="0" borderId="114"/>
    <xf numFmtId="3" fontId="27" fillId="0" borderId="114"/>
    <xf numFmtId="0" fontId="31" fillId="0" borderId="107">
      <alignment horizontal="left" vertical="center"/>
    </xf>
    <xf numFmtId="0" fontId="31" fillId="0" borderId="107">
      <alignment horizontal="left" vertical="center"/>
    </xf>
    <xf numFmtId="235" fontId="17" fillId="0" borderId="113">
      <alignment horizontal="right" vertical="center"/>
    </xf>
    <xf numFmtId="235" fontId="17" fillId="0" borderId="113">
      <alignment horizontal="right" vertical="center"/>
    </xf>
    <xf numFmtId="236" fontId="17" fillId="0" borderId="113">
      <alignment horizontal="center"/>
    </xf>
    <xf numFmtId="236" fontId="17" fillId="0" borderId="113">
      <alignment horizontal="center"/>
    </xf>
    <xf numFmtId="238" fontId="17" fillId="0" borderId="114"/>
    <xf numFmtId="238" fontId="17" fillId="0" borderId="114"/>
    <xf numFmtId="0" fontId="31" fillId="0" borderId="107">
      <alignment horizontal="left" vertical="center"/>
    </xf>
    <xf numFmtId="3" fontId="27" fillId="0" borderId="93"/>
    <xf numFmtId="0" fontId="31" fillId="0" borderId="94">
      <alignment horizontal="left" vertical="center"/>
    </xf>
    <xf numFmtId="0" fontId="31" fillId="0" borderId="94">
      <alignment horizontal="left" vertical="center"/>
    </xf>
    <xf numFmtId="3" fontId="27" fillId="0" borderId="93"/>
    <xf numFmtId="3" fontId="27" fillId="0" borderId="93"/>
    <xf numFmtId="0" fontId="31" fillId="0" borderId="107">
      <alignment horizontal="left" vertical="center"/>
    </xf>
    <xf numFmtId="0" fontId="31" fillId="0" borderId="107">
      <alignment horizontal="left" vertical="center"/>
    </xf>
    <xf numFmtId="0" fontId="1" fillId="0" borderId="0"/>
    <xf numFmtId="0" fontId="1" fillId="0" borderId="0"/>
    <xf numFmtId="0" fontId="31" fillId="0" borderId="107">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897">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5"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5"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6"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0" fontId="20" fillId="0" borderId="84" xfId="0" applyFont="1" applyBorder="1" applyAlignment="1">
      <alignment horizontal="center" vertical="center" wrapText="1"/>
    </xf>
    <xf numFmtId="0" fontId="20" fillId="0" borderId="84" xfId="0" applyFont="1" applyBorder="1" applyAlignment="1">
      <alignment vertical="center" wrapText="1"/>
    </xf>
    <xf numFmtId="170" fontId="0" fillId="0" borderId="0" xfId="0" applyNumberFormat="1"/>
    <xf numFmtId="0" fontId="20" fillId="0" borderId="115" xfId="0" applyFont="1" applyBorder="1" applyAlignment="1">
      <alignment vertical="center" wrapText="1"/>
    </xf>
    <xf numFmtId="0" fontId="20" fillId="0" borderId="115" xfId="0" applyFont="1" applyBorder="1" applyAlignment="1">
      <alignment horizontal="center" vertical="center" wrapText="1"/>
    </xf>
    <xf numFmtId="0" fontId="19" fillId="0" borderId="115" xfId="0" applyFont="1" applyBorder="1" applyAlignment="1">
      <alignment horizontal="center" vertical="center" wrapText="1"/>
    </xf>
    <xf numFmtId="0" fontId="19" fillId="0" borderId="115" xfId="0" applyFont="1" applyBorder="1" applyAlignment="1">
      <alignment vertical="center" wrapText="1"/>
    </xf>
    <xf numFmtId="170" fontId="20" fillId="0" borderId="115" xfId="2180" applyNumberFormat="1" applyFont="1" applyFill="1" applyBorder="1" applyAlignment="1">
      <alignment vertical="center" wrapText="1"/>
    </xf>
    <xf numFmtId="239" fontId="20" fillId="0" borderId="115" xfId="2180" applyNumberFormat="1" applyFont="1" applyBorder="1" applyAlignment="1">
      <alignment horizontal="center" vertical="center" wrapText="1"/>
    </xf>
    <xf numFmtId="170" fontId="19" fillId="0" borderId="115" xfId="2180" applyNumberFormat="1" applyFont="1" applyFill="1" applyBorder="1" applyAlignment="1">
      <alignment vertical="center" wrapText="1"/>
    </xf>
    <xf numFmtId="239" fontId="90" fillId="0" borderId="115" xfId="2180" applyNumberFormat="1" applyFont="1" applyBorder="1" applyAlignment="1">
      <alignment horizontal="center" vertical="center" wrapText="1"/>
    </xf>
    <xf numFmtId="170" fontId="22" fillId="0" borderId="115" xfId="2180" applyNumberFormat="1" applyFont="1" applyFill="1" applyBorder="1" applyAlignment="1">
      <alignment vertical="center" wrapText="1"/>
    </xf>
    <xf numFmtId="170" fontId="21" fillId="0" borderId="115" xfId="2180" applyNumberFormat="1" applyFont="1" applyFill="1" applyBorder="1" applyAlignment="1">
      <alignment vertical="center" wrapText="1"/>
    </xf>
    <xf numFmtId="170" fontId="75" fillId="0" borderId="115" xfId="2180" applyNumberFormat="1" applyFont="1" applyFill="1" applyBorder="1" applyAlignment="1">
      <alignment vertical="center" wrapText="1"/>
    </xf>
    <xf numFmtId="0" fontId="19" fillId="0" borderId="115" xfId="0" quotePrefix="1" applyFont="1" applyBorder="1" applyAlignment="1">
      <alignment horizontal="center" vertical="center" wrapText="1"/>
    </xf>
    <xf numFmtId="170" fontId="20" fillId="0" borderId="84" xfId="2180" applyNumberFormat="1" applyFont="1" applyFill="1" applyBorder="1" applyAlignment="1">
      <alignment vertical="center" wrapText="1"/>
    </xf>
    <xf numFmtId="239" fontId="20" fillId="0" borderId="84" xfId="2180" applyNumberFormat="1" applyFont="1" applyBorder="1" applyAlignment="1">
      <alignment horizontal="center" vertical="center" wrapText="1"/>
    </xf>
    <xf numFmtId="0" fontId="21" fillId="0" borderId="56" xfId="0" applyFont="1" applyBorder="1" applyAlignment="1">
      <alignment horizontal="center" vertical="center"/>
    </xf>
    <xf numFmtId="0" fontId="21" fillId="0" borderId="56" xfId="0" quotePrefix="1" applyFont="1" applyBorder="1" applyAlignment="1">
      <alignment horizontal="center" vertical="center"/>
    </xf>
    <xf numFmtId="0" fontId="199" fillId="0" borderId="0" xfId="0" applyFont="1"/>
    <xf numFmtId="0" fontId="158" fillId="38" borderId="0" xfId="15508" applyFont="1" applyFill="1" applyAlignment="1">
      <alignment horizontal="center"/>
    </xf>
    <xf numFmtId="0" fontId="86" fillId="38" borderId="0" xfId="15508" applyFont="1" applyFill="1" applyAlignment="1">
      <alignment horizontal="center"/>
    </xf>
    <xf numFmtId="0" fontId="161" fillId="38" borderId="0" xfId="15508" applyFont="1" applyFill="1" applyAlignment="1">
      <alignment horizontal="center"/>
    </xf>
    <xf numFmtId="0" fontId="162" fillId="38" borderId="0" xfId="15508" applyFont="1" applyFill="1" applyAlignment="1">
      <alignment horizontal="center"/>
    </xf>
    <xf numFmtId="0" fontId="76" fillId="38" borderId="0" xfId="15508" applyFont="1" applyFill="1" applyAlignment="1">
      <alignment horizontal="right"/>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21" fillId="0" borderId="0" xfId="15508" applyFont="1" applyAlignment="1">
      <alignment horizontal="center"/>
    </xf>
    <xf numFmtId="0" fontId="175" fillId="0" borderId="0" xfId="15508" applyFont="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21" fillId="0" borderId="38" xfId="15508" applyFont="1" applyBorder="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20" fillId="0" borderId="0" xfId="0" applyFont="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21" fillId="0" borderId="0" xfId="0" applyFont="1"/>
    <xf numFmtId="0" fontId="20" fillId="0" borderId="10" xfId="0" applyFont="1" applyBorder="1" applyAlignment="1">
      <alignment horizontal="center"/>
    </xf>
    <xf numFmtId="0" fontId="19" fillId="0" borderId="0" xfId="0" applyFont="1"/>
    <xf numFmtId="0" fontId="153" fillId="0" borderId="10" xfId="0" applyFont="1" applyBorder="1" applyAlignment="1">
      <alignment horizontal="center" vertical="center" wrapText="1"/>
    </xf>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85" fillId="0" borderId="0" xfId="0" applyFont="1" applyAlignment="1">
      <alignment horizontal="center" vertical="center"/>
    </xf>
    <xf numFmtId="0" fontId="20" fillId="41" borderId="10" xfId="0" applyFont="1" applyFill="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50"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106" fillId="0" borderId="56" xfId="2761" applyFont="1" applyBorder="1" applyAlignment="1">
      <alignment horizontal="left" vertical="center" wrapText="1"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xf numFmtId="0" fontId="20" fillId="0" borderId="0" xfId="2730" applyFont="1" applyAlignment="1">
      <alignment horizontal="left"/>
    </xf>
    <xf numFmtId="0" fontId="20" fillId="0" borderId="83" xfId="0" applyFont="1" applyBorder="1" applyAlignment="1">
      <alignment horizontal="center" vertical="center"/>
    </xf>
    <xf numFmtId="0" fontId="20" fillId="0" borderId="56" xfId="0" applyFont="1" applyBorder="1" applyAlignment="1">
      <alignment horizontal="center" vertical="center"/>
    </xf>
    <xf numFmtId="0" fontId="20" fillId="0" borderId="85" xfId="0" applyFont="1" applyBorder="1" applyAlignment="1">
      <alignment horizontal="center" vertical="center" wrapText="1"/>
    </xf>
    <xf numFmtId="0" fontId="20" fillId="0" borderId="116" xfId="0" applyFont="1" applyBorder="1" applyAlignment="1">
      <alignment horizontal="center" vertical="center"/>
    </xf>
  </cellXfs>
  <cellStyles count="52208">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59" xr:uid="{00000000-0005-0000-0000-000009000000}"/>
    <cellStyle name="#,##0 2 2 2 2 2" xfId="52165" xr:uid="{00000000-0005-0000-0000-00000A000000}"/>
    <cellStyle name="#,##0 2 2 2 3" xfId="24592" xr:uid="{00000000-0005-0000-0000-00000B000000}"/>
    <cellStyle name="#,##0 2 2 2 3 2" xfId="46229" xr:uid="{00000000-0005-0000-0000-00000C000000}"/>
    <cellStyle name="#,##0 2 2 2 4" xfId="40247" xr:uid="{00000000-0005-0000-0000-00000D000000}"/>
    <cellStyle name="#,##0 2 2 3" xfId="27577" xr:uid="{00000000-0005-0000-0000-00000E000000}"/>
    <cellStyle name="#,##0 2 2 3 2" xfId="49191" xr:uid="{00000000-0005-0000-0000-00000F000000}"/>
    <cellStyle name="#,##0 2 2 4" xfId="21610" xr:uid="{00000000-0005-0000-0000-000010000000}"/>
    <cellStyle name="#,##0 2 2 4 2" xfId="43252" xr:uid="{00000000-0005-0000-0000-000011000000}"/>
    <cellStyle name="#,##0 2 2 5" xfId="37244" xr:uid="{00000000-0005-0000-0000-000012000000}"/>
    <cellStyle name="#,##0 2 3" xfId="15634" xr:uid="{00000000-0005-0000-0000-000013000000}"/>
    <cellStyle name="#,##0 2 3 2" xfId="27606" xr:uid="{00000000-0005-0000-0000-000014000000}"/>
    <cellStyle name="#,##0 2 3 2 2" xfId="49212" xr:uid="{00000000-0005-0000-0000-000015000000}"/>
    <cellStyle name="#,##0 2 3 3" xfId="21639" xr:uid="{00000000-0005-0000-0000-000016000000}"/>
    <cellStyle name="#,##0 2 3 3 2" xfId="43276" xr:uid="{00000000-0005-0000-0000-000017000000}"/>
    <cellStyle name="#,##0 2 3 4" xfId="37288" xr:uid="{00000000-0005-0000-0000-000018000000}"/>
    <cellStyle name="#,##0 2 4" xfId="24622" xr:uid="{00000000-0005-0000-0000-000019000000}"/>
    <cellStyle name="#,##0 2 5" xfId="18655" xr:uid="{00000000-0005-0000-0000-00001A000000}"/>
    <cellStyle name="#,##0 2 5 2" xfId="40297" xr:uid="{00000000-0005-0000-0000-00001B000000}"/>
    <cellStyle name="#,##0 3" xfId="3862" xr:uid="{00000000-0005-0000-0000-00001C000000}"/>
    <cellStyle name="#,##0 3 2" xfId="15643" xr:uid="{00000000-0005-0000-0000-00001D000000}"/>
    <cellStyle name="#,##0 3 2 2" xfId="27614" xr:uid="{00000000-0005-0000-0000-00001E000000}"/>
    <cellStyle name="#,##0 3 2 2 2" xfId="49220" xr:uid="{00000000-0005-0000-0000-00001F000000}"/>
    <cellStyle name="#,##0 3 2 3" xfId="21647" xr:uid="{00000000-0005-0000-0000-000020000000}"/>
    <cellStyle name="#,##0 3 2 3 2" xfId="43284" xr:uid="{00000000-0005-0000-0000-000021000000}"/>
    <cellStyle name="#,##0 3 2 4" xfId="37297" xr:uid="{00000000-0005-0000-0000-000022000000}"/>
    <cellStyle name="#,##0 3 3" xfId="24630" xr:uid="{00000000-0005-0000-0000-000023000000}"/>
    <cellStyle name="#,##0 3 4" xfId="18663" xr:uid="{00000000-0005-0000-0000-000024000000}"/>
    <cellStyle name="#,##0 3 4 2" xfId="40305" xr:uid="{00000000-0005-0000-0000-000025000000}"/>
    <cellStyle name="#,##0 4" xfId="15510" xr:uid="{00000000-0005-0000-0000-000026000000}"/>
    <cellStyle name="#,##0 4 2" xfId="18594" xr:uid="{00000000-0005-0000-0000-000027000000}"/>
    <cellStyle name="#,##0 4 2 2" xfId="40248" xr:uid="{00000000-0005-0000-0000-000028000000}"/>
    <cellStyle name="#,##0 4 3" xfId="18610" xr:uid="{00000000-0005-0000-0000-000029000000}"/>
    <cellStyle name="#,##0 4 3 2" xfId="30571" xr:uid="{00000000-0005-0000-0000-00002A000000}"/>
    <cellStyle name="#,##0 4 3 2 2" xfId="52177" xr:uid="{00000000-0005-0000-0000-00002B000000}"/>
    <cellStyle name="#,##0 4 3 3" xfId="24604" xr:uid="{00000000-0005-0000-0000-00002C000000}"/>
    <cellStyle name="#,##0 4 3 3 2" xfId="46241" xr:uid="{00000000-0005-0000-0000-00002D000000}"/>
    <cellStyle name="#,##0 4 3 4" xfId="40264" xr:uid="{00000000-0005-0000-0000-00002E000000}"/>
    <cellStyle name="#,##0 4 4" xfId="27578" xr:uid="{00000000-0005-0000-0000-00002F000000}"/>
    <cellStyle name="#,##0 4 4 2" xfId="49192" xr:uid="{00000000-0005-0000-0000-000030000000}"/>
    <cellStyle name="#,##0 4 5" xfId="21611" xr:uid="{00000000-0005-0000-0000-000031000000}"/>
    <cellStyle name="#,##0 5" xfId="15633" xr:uid="{00000000-0005-0000-0000-000032000000}"/>
    <cellStyle name="#,##0 5 2" xfId="27605" xr:uid="{00000000-0005-0000-0000-000033000000}"/>
    <cellStyle name="#,##0 5 2 2" xfId="49211" xr:uid="{00000000-0005-0000-0000-000034000000}"/>
    <cellStyle name="#,##0 5 3" xfId="21638" xr:uid="{00000000-0005-0000-0000-000035000000}"/>
    <cellStyle name="#,##0 5 3 2" xfId="43275" xr:uid="{00000000-0005-0000-0000-000036000000}"/>
    <cellStyle name="#,##0 5 4" xfId="37287"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49" xr:uid="{00000000-0005-0000-0000-00005E000000}"/>
    <cellStyle name="?Header 2 3" xfId="18611" xr:uid="{00000000-0005-0000-0000-00005F000000}"/>
    <cellStyle name="?Header 2 3 2" xfId="30572" xr:uid="{00000000-0005-0000-0000-000060000000}"/>
    <cellStyle name="?Header 2 3 2 2" xfId="52178" xr:uid="{00000000-0005-0000-0000-000061000000}"/>
    <cellStyle name="?Header 2 3 3" xfId="24605" xr:uid="{00000000-0005-0000-0000-000062000000}"/>
    <cellStyle name="?Header 2 3 3 2" xfId="46242" xr:uid="{00000000-0005-0000-0000-000063000000}"/>
    <cellStyle name="?Header 2 3 4" xfId="40265" xr:uid="{00000000-0005-0000-0000-000064000000}"/>
    <cellStyle name="?Header 2 4" xfId="27579" xr:uid="{00000000-0005-0000-0000-000065000000}"/>
    <cellStyle name="?Header 2 4 2" xfId="49193" xr:uid="{00000000-0005-0000-0000-000066000000}"/>
    <cellStyle name="?Header 2 5" xfId="21612" xr:uid="{00000000-0005-0000-0000-000067000000}"/>
    <cellStyle name="?Header 3" xfId="15512" xr:uid="{00000000-0005-0000-0000-000068000000}"/>
    <cellStyle name="?Header 3 2" xfId="18596" xr:uid="{00000000-0005-0000-0000-000069000000}"/>
    <cellStyle name="?Header 3 2 2" xfId="40250" xr:uid="{00000000-0005-0000-0000-00006A000000}"/>
    <cellStyle name="?Header 3 3" xfId="18612" xr:uid="{00000000-0005-0000-0000-00006B000000}"/>
    <cellStyle name="?Header 3 3 2" xfId="30573" xr:uid="{00000000-0005-0000-0000-00006C000000}"/>
    <cellStyle name="?Header 3 3 2 2" xfId="52179" xr:uid="{00000000-0005-0000-0000-00006D000000}"/>
    <cellStyle name="?Header 3 3 3" xfId="24606" xr:uid="{00000000-0005-0000-0000-00006E000000}"/>
    <cellStyle name="?Header 3 3 3 2" xfId="46243" xr:uid="{00000000-0005-0000-0000-00006F000000}"/>
    <cellStyle name="?Header 3 3 4" xfId="40266" xr:uid="{00000000-0005-0000-0000-000070000000}"/>
    <cellStyle name="?Header 3 4" xfId="27580" xr:uid="{00000000-0005-0000-0000-000071000000}"/>
    <cellStyle name="?Header 3 4 2" xfId="49194" xr:uid="{00000000-0005-0000-0000-000072000000}"/>
    <cellStyle name="?Header 3 5" xfId="21613" xr:uid="{00000000-0005-0000-0000-000073000000}"/>
    <cellStyle name="?Header 4" xfId="15632" xr:uid="{00000000-0005-0000-0000-000074000000}"/>
    <cellStyle name="?Header 4 2" xfId="27604" xr:uid="{00000000-0005-0000-0000-000075000000}"/>
    <cellStyle name="?Header 4 2 2" xfId="49210" xr:uid="{00000000-0005-0000-0000-000076000000}"/>
    <cellStyle name="?Header 4 3" xfId="21637" xr:uid="{00000000-0005-0000-0000-000077000000}"/>
    <cellStyle name="?Header 4 3 2" xfId="43274" xr:uid="{00000000-0005-0000-0000-000078000000}"/>
    <cellStyle name="?Header 4 4" xfId="37286"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8" xr:uid="{00000000-0005-0000-0000-0000B1000000}"/>
    <cellStyle name="_KT (2)_2 2 3" xfId="11516" xr:uid="{00000000-0005-0000-0000-0000B2000000}"/>
    <cellStyle name="_KT (2)_2 2 3 2" xfId="33274" xr:uid="{00000000-0005-0000-0000-0000B3000000}"/>
    <cellStyle name="_KT (2)_2 2 4" xfId="32020"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09" xr:uid="{00000000-0005-0000-0000-0000C1000000}"/>
    <cellStyle name="_KT (2)_3 2 3" xfId="11517" xr:uid="{00000000-0005-0000-0000-0000C2000000}"/>
    <cellStyle name="_KT (2)_3 2 3 2" xfId="33275" xr:uid="{00000000-0005-0000-0000-0000C3000000}"/>
    <cellStyle name="_KT (2)_3 2 4" xfId="32021"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0" xr:uid="{00000000-0005-0000-0000-0000D7000000}"/>
    <cellStyle name="_KT (2)_4_TG-TH 2 3" xfId="11518" xr:uid="{00000000-0005-0000-0000-0000D8000000}"/>
    <cellStyle name="_KT (2)_4_TG-TH 2 3 2" xfId="33276" xr:uid="{00000000-0005-0000-0000-0000D9000000}"/>
    <cellStyle name="_KT (2)_4_TG-TH 2 4" xfId="32022"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1" xr:uid="{00000000-0005-0000-0000-0000ED000000}"/>
    <cellStyle name="_KT (2)_TG-TH 2 3" xfId="11519" xr:uid="{00000000-0005-0000-0000-0000EE000000}"/>
    <cellStyle name="_KT (2)_TG-TH 2 3 2" xfId="33277" xr:uid="{00000000-0005-0000-0000-0000EF000000}"/>
    <cellStyle name="_KT (2)_TG-TH 2 4" xfId="32023"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2" xr:uid="{00000000-0005-0000-0000-0000F4000000}"/>
    <cellStyle name="_KT_TG 2 3" xfId="11520" xr:uid="{00000000-0005-0000-0000-0000F5000000}"/>
    <cellStyle name="_KT_TG 2 3 2" xfId="33278" xr:uid="{00000000-0005-0000-0000-0000F6000000}"/>
    <cellStyle name="_KT_TG 2 4" xfId="32024"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3" xr:uid="{00000000-0005-0000-0000-00000D010000}"/>
    <cellStyle name="_KT_TG_3 2 3" xfId="11521" xr:uid="{00000000-0005-0000-0000-00000E010000}"/>
    <cellStyle name="_KT_TG_3 2 3 2" xfId="33279" xr:uid="{00000000-0005-0000-0000-00000F010000}"/>
    <cellStyle name="_KT_TG_3 2 4" xfId="32025"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4" xr:uid="{00000000-0005-0000-0000-000020010000}"/>
    <cellStyle name="_TG-TH 2 3" xfId="11522" xr:uid="{00000000-0005-0000-0000-000021010000}"/>
    <cellStyle name="_TG-TH 2 3 2" xfId="33280" xr:uid="{00000000-0005-0000-0000-000022010000}"/>
    <cellStyle name="_TG-TH 2 4" xfId="32026"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5" xr:uid="{00000000-0005-0000-0000-00003B010000}"/>
    <cellStyle name="_TG-TH_4 2 3" xfId="11523" xr:uid="{00000000-0005-0000-0000-00003C010000}"/>
    <cellStyle name="_TG-TH_4 2 3 2" xfId="33281" xr:uid="{00000000-0005-0000-0000-00003D010000}"/>
    <cellStyle name="_TG-TH_4 2 4" xfId="32027"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4" xr:uid="{00000000-0005-0000-0000-00005D010000}"/>
    <cellStyle name="0 2 2 2 2" xfId="49530" xr:uid="{00000000-0005-0000-0000-00005E010000}"/>
    <cellStyle name="0 2 2 3" xfId="21957" xr:uid="{00000000-0005-0000-0000-00005F010000}"/>
    <cellStyle name="0 2 2 3 2" xfId="43594" xr:uid="{00000000-0005-0000-0000-000060010000}"/>
    <cellStyle name="0 2 2 4" xfId="37607" xr:uid="{00000000-0005-0000-0000-000061010000}"/>
    <cellStyle name="0 2 3" xfId="24939" xr:uid="{00000000-0005-0000-0000-000062010000}"/>
    <cellStyle name="0 2 4" xfId="18972" xr:uid="{00000000-0005-0000-0000-000063010000}"/>
    <cellStyle name="0 2 4 2" xfId="40614"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0" xr:uid="{00000000-0005-0000-0000-000069010000}"/>
    <cellStyle name="0.0 2 2 2 2 2" xfId="52166" xr:uid="{00000000-0005-0000-0000-00006A010000}"/>
    <cellStyle name="0.0 2 2 2 3" xfId="24593" xr:uid="{00000000-0005-0000-0000-00006B010000}"/>
    <cellStyle name="0.0 2 2 2 3 2" xfId="46230" xr:uid="{00000000-0005-0000-0000-00006C010000}"/>
    <cellStyle name="0.0 2 2 2 4" xfId="40251" xr:uid="{00000000-0005-0000-0000-00006D010000}"/>
    <cellStyle name="0.0 2 2 3" xfId="27581" xr:uid="{00000000-0005-0000-0000-00006E010000}"/>
    <cellStyle name="0.0 2 2 4" xfId="21614" xr:uid="{00000000-0005-0000-0000-00006F010000}"/>
    <cellStyle name="0.0 2 2 4 2" xfId="43253" xr:uid="{00000000-0005-0000-0000-000070010000}"/>
    <cellStyle name="0.0 2 3" xfId="15635" xr:uid="{00000000-0005-0000-0000-000071010000}"/>
    <cellStyle name="0.0 2 3 2" xfId="27607" xr:uid="{00000000-0005-0000-0000-000072010000}"/>
    <cellStyle name="0.0 2 3 2 2" xfId="49213" xr:uid="{00000000-0005-0000-0000-000073010000}"/>
    <cellStyle name="0.0 2 3 3" xfId="21640" xr:uid="{00000000-0005-0000-0000-000074010000}"/>
    <cellStyle name="0.0 2 3 3 2" xfId="43277" xr:uid="{00000000-0005-0000-0000-000075010000}"/>
    <cellStyle name="0.0 2 3 4" xfId="37289" xr:uid="{00000000-0005-0000-0000-000076010000}"/>
    <cellStyle name="0.0 2 4" xfId="24623" xr:uid="{00000000-0005-0000-0000-000077010000}"/>
    <cellStyle name="0.0 2 5" xfId="18656" xr:uid="{00000000-0005-0000-0000-000078010000}"/>
    <cellStyle name="0.0 2 5 2" xfId="40298" xr:uid="{00000000-0005-0000-0000-000079010000}"/>
    <cellStyle name="0.0 3" xfId="3866" xr:uid="{00000000-0005-0000-0000-00007A010000}"/>
    <cellStyle name="0.0 3 2" xfId="15644" xr:uid="{00000000-0005-0000-0000-00007B010000}"/>
    <cellStyle name="0.0 3 2 2" xfId="27615" xr:uid="{00000000-0005-0000-0000-00007C010000}"/>
    <cellStyle name="0.0 3 2 2 2" xfId="49221" xr:uid="{00000000-0005-0000-0000-00007D010000}"/>
    <cellStyle name="0.0 3 2 3" xfId="21648" xr:uid="{00000000-0005-0000-0000-00007E010000}"/>
    <cellStyle name="0.0 3 2 3 2" xfId="43285" xr:uid="{00000000-0005-0000-0000-00007F010000}"/>
    <cellStyle name="0.0 3 2 4" xfId="37298" xr:uid="{00000000-0005-0000-0000-000080010000}"/>
    <cellStyle name="0.0 3 3" xfId="24631" xr:uid="{00000000-0005-0000-0000-000081010000}"/>
    <cellStyle name="0.0 3 4" xfId="18664" xr:uid="{00000000-0005-0000-0000-000082010000}"/>
    <cellStyle name="0.0 3 4 2" xfId="40306" xr:uid="{00000000-0005-0000-0000-000083010000}"/>
    <cellStyle name="0.0 4" xfId="15514" xr:uid="{00000000-0005-0000-0000-000084010000}"/>
    <cellStyle name="0.0 4 2" xfId="18598" xr:uid="{00000000-0005-0000-0000-000085010000}"/>
    <cellStyle name="0.0 4 2 2" xfId="40252" xr:uid="{00000000-0005-0000-0000-000086010000}"/>
    <cellStyle name="0.0 4 3" xfId="18613" xr:uid="{00000000-0005-0000-0000-000087010000}"/>
    <cellStyle name="0.0 4 3 2" xfId="30574" xr:uid="{00000000-0005-0000-0000-000088010000}"/>
    <cellStyle name="0.0 4 3 2 2" xfId="52180" xr:uid="{00000000-0005-0000-0000-000089010000}"/>
    <cellStyle name="0.0 4 3 3" xfId="24607" xr:uid="{00000000-0005-0000-0000-00008A010000}"/>
    <cellStyle name="0.0 4 3 3 2" xfId="46244" xr:uid="{00000000-0005-0000-0000-00008B010000}"/>
    <cellStyle name="0.0 4 3 4" xfId="40267" xr:uid="{00000000-0005-0000-0000-00008C010000}"/>
    <cellStyle name="0.0 4 4" xfId="27582" xr:uid="{00000000-0005-0000-0000-00008D010000}"/>
    <cellStyle name="0.0 4 4 2" xfId="49195" xr:uid="{00000000-0005-0000-0000-00008E010000}"/>
    <cellStyle name="0.0 4 5" xfId="21615" xr:uid="{00000000-0005-0000-0000-00008F010000}"/>
    <cellStyle name="0.0 5" xfId="15629" xr:uid="{00000000-0005-0000-0000-000090010000}"/>
    <cellStyle name="0.0 5 2" xfId="27601" xr:uid="{00000000-0005-0000-0000-000091010000}"/>
    <cellStyle name="0.0 5 2 2" xfId="49207" xr:uid="{00000000-0005-0000-0000-000092010000}"/>
    <cellStyle name="0.0 5 3" xfId="21634" xr:uid="{00000000-0005-0000-0000-000093010000}"/>
    <cellStyle name="0.0 5 3 2" xfId="43271" xr:uid="{00000000-0005-0000-0000-000094010000}"/>
    <cellStyle name="0.0 5 4" xfId="37283"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1" xr:uid="{00000000-0005-0000-0000-00009A010000}"/>
    <cellStyle name="0.00 2 2 2 2 2" xfId="52167" xr:uid="{00000000-0005-0000-0000-00009B010000}"/>
    <cellStyle name="0.00 2 2 2 3" xfId="24594" xr:uid="{00000000-0005-0000-0000-00009C010000}"/>
    <cellStyle name="0.00 2 2 2 3 2" xfId="46231" xr:uid="{00000000-0005-0000-0000-00009D010000}"/>
    <cellStyle name="0.00 2 2 2 4" xfId="40253" xr:uid="{00000000-0005-0000-0000-00009E010000}"/>
    <cellStyle name="0.00 2 2 3" xfId="27583" xr:uid="{00000000-0005-0000-0000-00009F010000}"/>
    <cellStyle name="0.00 2 2 4" xfId="21616" xr:uid="{00000000-0005-0000-0000-0000A0010000}"/>
    <cellStyle name="0.00 2 2 4 2" xfId="43254" xr:uid="{00000000-0005-0000-0000-0000A1010000}"/>
    <cellStyle name="0.00 2 3" xfId="15636" xr:uid="{00000000-0005-0000-0000-0000A2010000}"/>
    <cellStyle name="0.00 2 3 2" xfId="27608" xr:uid="{00000000-0005-0000-0000-0000A3010000}"/>
    <cellStyle name="0.00 2 3 2 2" xfId="49214" xr:uid="{00000000-0005-0000-0000-0000A4010000}"/>
    <cellStyle name="0.00 2 3 3" xfId="21641" xr:uid="{00000000-0005-0000-0000-0000A5010000}"/>
    <cellStyle name="0.00 2 3 3 2" xfId="43278" xr:uid="{00000000-0005-0000-0000-0000A6010000}"/>
    <cellStyle name="0.00 2 3 4" xfId="37290" xr:uid="{00000000-0005-0000-0000-0000A7010000}"/>
    <cellStyle name="0.00 2 4" xfId="24624" xr:uid="{00000000-0005-0000-0000-0000A8010000}"/>
    <cellStyle name="0.00 2 5" xfId="18657" xr:uid="{00000000-0005-0000-0000-0000A9010000}"/>
    <cellStyle name="0.00 2 5 2" xfId="40299" xr:uid="{00000000-0005-0000-0000-0000AA010000}"/>
    <cellStyle name="0.00 3" xfId="3867" xr:uid="{00000000-0005-0000-0000-0000AB010000}"/>
    <cellStyle name="0.00 3 2" xfId="15645" xr:uid="{00000000-0005-0000-0000-0000AC010000}"/>
    <cellStyle name="0.00 3 2 2" xfId="27616" xr:uid="{00000000-0005-0000-0000-0000AD010000}"/>
    <cellStyle name="0.00 3 2 2 2" xfId="49222" xr:uid="{00000000-0005-0000-0000-0000AE010000}"/>
    <cellStyle name="0.00 3 2 3" xfId="21649" xr:uid="{00000000-0005-0000-0000-0000AF010000}"/>
    <cellStyle name="0.00 3 2 3 2" xfId="43286" xr:uid="{00000000-0005-0000-0000-0000B0010000}"/>
    <cellStyle name="0.00 3 2 4" xfId="37299" xr:uid="{00000000-0005-0000-0000-0000B1010000}"/>
    <cellStyle name="0.00 3 3" xfId="24632" xr:uid="{00000000-0005-0000-0000-0000B2010000}"/>
    <cellStyle name="0.00 3 4" xfId="18665" xr:uid="{00000000-0005-0000-0000-0000B3010000}"/>
    <cellStyle name="0.00 3 4 2" xfId="40307" xr:uid="{00000000-0005-0000-0000-0000B4010000}"/>
    <cellStyle name="0.00 4" xfId="15516" xr:uid="{00000000-0005-0000-0000-0000B5010000}"/>
    <cellStyle name="0.00 4 2" xfId="18600" xr:uid="{00000000-0005-0000-0000-0000B6010000}"/>
    <cellStyle name="0.00 4 2 2" xfId="40254" xr:uid="{00000000-0005-0000-0000-0000B7010000}"/>
    <cellStyle name="0.00 4 3" xfId="18614" xr:uid="{00000000-0005-0000-0000-0000B8010000}"/>
    <cellStyle name="0.00 4 3 2" xfId="30575" xr:uid="{00000000-0005-0000-0000-0000B9010000}"/>
    <cellStyle name="0.00 4 3 2 2" xfId="52181" xr:uid="{00000000-0005-0000-0000-0000BA010000}"/>
    <cellStyle name="0.00 4 3 3" xfId="24608" xr:uid="{00000000-0005-0000-0000-0000BB010000}"/>
    <cellStyle name="0.00 4 3 3 2" xfId="46245" xr:uid="{00000000-0005-0000-0000-0000BC010000}"/>
    <cellStyle name="0.00 4 3 4" xfId="40268" xr:uid="{00000000-0005-0000-0000-0000BD010000}"/>
    <cellStyle name="0.00 4 4" xfId="27584" xr:uid="{00000000-0005-0000-0000-0000BE010000}"/>
    <cellStyle name="0.00 4 4 2" xfId="49196" xr:uid="{00000000-0005-0000-0000-0000BF010000}"/>
    <cellStyle name="0.00 4 5" xfId="21617" xr:uid="{00000000-0005-0000-0000-0000C0010000}"/>
    <cellStyle name="0.00 5" xfId="15628" xr:uid="{00000000-0005-0000-0000-0000C1010000}"/>
    <cellStyle name="0.00 5 2" xfId="27600" xr:uid="{00000000-0005-0000-0000-0000C2010000}"/>
    <cellStyle name="0.00 5 2 2" xfId="49206" xr:uid="{00000000-0005-0000-0000-0000C3010000}"/>
    <cellStyle name="0.00 5 3" xfId="21633" xr:uid="{00000000-0005-0000-0000-0000C4010000}"/>
    <cellStyle name="0.00 5 3 2" xfId="43270" xr:uid="{00000000-0005-0000-0000-0000C5010000}"/>
    <cellStyle name="0.00 5 4" xfId="37282"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3" xr:uid="{00000000-0005-0000-0000-0000B3030000}"/>
    <cellStyle name="18 2 2 3" xfId="36270" xr:uid="{00000000-0005-0000-0000-0000B4030000}"/>
    <cellStyle name="18 2 3" xfId="15517" xr:uid="{00000000-0005-0000-0000-0000B5030000}"/>
    <cellStyle name="18 2 3 2" xfId="37245" xr:uid="{00000000-0005-0000-0000-0000B6030000}"/>
    <cellStyle name="18 3" xfId="13607" xr:uid="{00000000-0005-0000-0000-0000B7030000}"/>
    <cellStyle name="18 3 2" xfId="16693" xr:uid="{00000000-0005-0000-0000-0000B8030000}"/>
    <cellStyle name="18 3 2 2" xfId="38347" xr:uid="{00000000-0005-0000-0000-0000B9030000}"/>
    <cellStyle name="18 3 3" xfId="35343" xr:uid="{00000000-0005-0000-0000-0000BA030000}"/>
    <cellStyle name="18 4" xfId="14855" xr:uid="{00000000-0005-0000-0000-0000BB030000}"/>
    <cellStyle name="18 4 2" xfId="17940" xr:uid="{00000000-0005-0000-0000-0000BC030000}"/>
    <cellStyle name="18 4 2 2" xfId="39594" xr:uid="{00000000-0005-0000-0000-0000BD030000}"/>
    <cellStyle name="18 4 3" xfId="36591"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1" xr:uid="{00000000-0005-0000-0000-0000E60E0000}"/>
    <cellStyle name="Calculation 2 2 2 2" xfId="49547" xr:uid="{00000000-0005-0000-0000-0000E70E0000}"/>
    <cellStyle name="Calculation 2 2 3" xfId="21974" xr:uid="{00000000-0005-0000-0000-0000E80E0000}"/>
    <cellStyle name="Calculation 2 2 3 2" xfId="43611" xr:uid="{00000000-0005-0000-0000-0000E90E0000}"/>
    <cellStyle name="Calculation 2 2 4" xfId="37625" xr:uid="{00000000-0005-0000-0000-0000EA0E0000}"/>
    <cellStyle name="Calculation 2 3" xfId="24940" xr:uid="{00000000-0005-0000-0000-0000EB0E0000}"/>
    <cellStyle name="Calculation 2 3 2" xfId="46559" xr:uid="{00000000-0005-0000-0000-0000EC0E0000}"/>
    <cellStyle name="Calculation 2 4" xfId="18973" xr:uid="{00000000-0005-0000-0000-0000ED0E0000}"/>
    <cellStyle name="Calculation 2 4 2" xfId="40615"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7" xr:uid="{00000000-0005-0000-0000-0000090F0000}"/>
    <cellStyle name="Comma [0] 2 19" xfId="10409" xr:uid="{00000000-0005-0000-0000-00000A0F0000}"/>
    <cellStyle name="Comma [0] 2 19 2" xfId="32170"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1" xr:uid="{00000000-0005-0000-0000-00000F0F0000}"/>
    <cellStyle name="Comma [0] 2 2 4" xfId="10505" xr:uid="{00000000-0005-0000-0000-0000100F0000}"/>
    <cellStyle name="Comma [0] 2 2 4 2" xfId="32266" xr:uid="{00000000-0005-0000-0000-0000110F0000}"/>
    <cellStyle name="Comma [0] 2 2 5" xfId="30709" xr:uid="{00000000-0005-0000-0000-0000120F0000}"/>
    <cellStyle name="Comma [0] 2 20" xfId="30612"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5" xr:uid="{00000000-0005-0000-0000-0000170F0000}"/>
    <cellStyle name="Comma [0] 2 3 4" xfId="10640" xr:uid="{00000000-0005-0000-0000-0000180F0000}"/>
    <cellStyle name="Comma [0] 2 3 4 2" xfId="32400" xr:uid="{00000000-0005-0000-0000-0000190F0000}"/>
    <cellStyle name="Comma [0] 2 3 5" xfId="30844"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6" xr:uid="{00000000-0005-0000-0000-0000260F0000}"/>
    <cellStyle name="Comma [0] 3 2 3" xfId="11524" xr:uid="{00000000-0005-0000-0000-0000270F0000}"/>
    <cellStyle name="Comma [0] 3 2 3 2" xfId="33282" xr:uid="{00000000-0005-0000-0000-0000280F0000}"/>
    <cellStyle name="Comma [0] 3 2 4" xfId="32028" xr:uid="{00000000-0005-0000-0000-0000290F0000}"/>
    <cellStyle name="Comma [0] 3 3" xfId="9954" xr:uid="{00000000-0005-0000-0000-00002A0F0000}"/>
    <cellStyle name="Comma [0] 3 3 2" xfId="12762" xr:uid="{00000000-0005-0000-0000-00002B0F0000}"/>
    <cellStyle name="Comma [0] 3 3 2 2" xfId="34517" xr:uid="{00000000-0005-0000-0000-00002C0F0000}"/>
    <cellStyle name="Comma [0] 3 3 3" xfId="11525" xr:uid="{00000000-0005-0000-0000-00002D0F0000}"/>
    <cellStyle name="Comma [0] 3 3 3 2" xfId="33283" xr:uid="{00000000-0005-0000-0000-00002E0F0000}"/>
    <cellStyle name="Comma [0] 3 3 4" xfId="32029" xr:uid="{00000000-0005-0000-0000-00002F0F0000}"/>
    <cellStyle name="Comma [0] 3 4" xfId="9955" xr:uid="{00000000-0005-0000-0000-0000300F0000}"/>
    <cellStyle name="Comma [0] 3 4 2" xfId="12763" xr:uid="{00000000-0005-0000-0000-0000310F0000}"/>
    <cellStyle name="Comma [0] 3 4 2 2" xfId="34518" xr:uid="{00000000-0005-0000-0000-0000320F0000}"/>
    <cellStyle name="Comma [0] 3 4 3" xfId="11526" xr:uid="{00000000-0005-0000-0000-0000330F0000}"/>
    <cellStyle name="Comma [0] 3 4 3 2" xfId="33284" xr:uid="{00000000-0005-0000-0000-0000340F0000}"/>
    <cellStyle name="Comma [0] 3 4 4" xfId="32030" xr:uid="{00000000-0005-0000-0000-0000350F0000}"/>
    <cellStyle name="Comma [0] 3 5" xfId="11650" xr:uid="{00000000-0005-0000-0000-0000360F0000}"/>
    <cellStyle name="Comma [0] 3 5 2" xfId="33408" xr:uid="{00000000-0005-0000-0000-0000370F0000}"/>
    <cellStyle name="Comma [0] 3 6" xfId="10410" xr:uid="{00000000-0005-0000-0000-0000380F0000}"/>
    <cellStyle name="Comma [0] 3 6 2" xfId="32171" xr:uid="{00000000-0005-0000-0000-0000390F0000}"/>
    <cellStyle name="Comma [0] 3 7" xfId="30613"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19" xr:uid="{00000000-0005-0000-0000-00003E0F0000}"/>
    <cellStyle name="Comma [0] 4 10 3" xfId="11527" xr:uid="{00000000-0005-0000-0000-00003F0F0000}"/>
    <cellStyle name="Comma [0] 4 10 3 2" xfId="33285" xr:uid="{00000000-0005-0000-0000-0000400F0000}"/>
    <cellStyle name="Comma [0] 4 10 4" xfId="32031" xr:uid="{00000000-0005-0000-0000-0000410F0000}"/>
    <cellStyle name="Comma [0] 4 11" xfId="11651" xr:uid="{00000000-0005-0000-0000-0000420F0000}"/>
    <cellStyle name="Comma [0] 4 11 2" xfId="33409" xr:uid="{00000000-0005-0000-0000-0000430F0000}"/>
    <cellStyle name="Comma [0] 4 12" xfId="10411" xr:uid="{00000000-0005-0000-0000-0000440F0000}"/>
    <cellStyle name="Comma [0] 4 12 2" xfId="32172" xr:uid="{00000000-0005-0000-0000-0000450F0000}"/>
    <cellStyle name="Comma [0] 4 13" xfId="30614" xr:uid="{00000000-0005-0000-0000-0000460F0000}"/>
    <cellStyle name="Comma [0] 4 2" xfId="9957" xr:uid="{00000000-0005-0000-0000-0000470F0000}"/>
    <cellStyle name="Comma [0] 4 2 2" xfId="12765" xr:uid="{00000000-0005-0000-0000-0000480F0000}"/>
    <cellStyle name="Comma [0] 4 2 2 2" xfId="34520" xr:uid="{00000000-0005-0000-0000-0000490F0000}"/>
    <cellStyle name="Comma [0] 4 2 3" xfId="11528" xr:uid="{00000000-0005-0000-0000-00004A0F0000}"/>
    <cellStyle name="Comma [0] 4 2 3 2" xfId="33286" xr:uid="{00000000-0005-0000-0000-00004B0F0000}"/>
    <cellStyle name="Comma [0] 4 2 4" xfId="32032" xr:uid="{00000000-0005-0000-0000-00004C0F0000}"/>
    <cellStyle name="Comma [0] 4 3" xfId="9958" xr:uid="{00000000-0005-0000-0000-00004D0F0000}"/>
    <cellStyle name="Comma [0] 4 3 2" xfId="12766" xr:uid="{00000000-0005-0000-0000-00004E0F0000}"/>
    <cellStyle name="Comma [0] 4 3 2 2" xfId="34521" xr:uid="{00000000-0005-0000-0000-00004F0F0000}"/>
    <cellStyle name="Comma [0] 4 3 3" xfId="11529" xr:uid="{00000000-0005-0000-0000-0000500F0000}"/>
    <cellStyle name="Comma [0] 4 3 3 2" xfId="33287" xr:uid="{00000000-0005-0000-0000-0000510F0000}"/>
    <cellStyle name="Comma [0] 4 3 4" xfId="32033" xr:uid="{00000000-0005-0000-0000-0000520F0000}"/>
    <cellStyle name="Comma [0] 4 4" xfId="9959" xr:uid="{00000000-0005-0000-0000-0000530F0000}"/>
    <cellStyle name="Comma [0] 4 4 2" xfId="12767" xr:uid="{00000000-0005-0000-0000-0000540F0000}"/>
    <cellStyle name="Comma [0] 4 4 2 2" xfId="34522" xr:uid="{00000000-0005-0000-0000-0000550F0000}"/>
    <cellStyle name="Comma [0] 4 4 3" xfId="11530" xr:uid="{00000000-0005-0000-0000-0000560F0000}"/>
    <cellStyle name="Comma [0] 4 4 3 2" xfId="33288" xr:uid="{00000000-0005-0000-0000-0000570F0000}"/>
    <cellStyle name="Comma [0] 4 4 4" xfId="32034" xr:uid="{00000000-0005-0000-0000-0000580F0000}"/>
    <cellStyle name="Comma [0] 4 5" xfId="9960" xr:uid="{00000000-0005-0000-0000-0000590F0000}"/>
    <cellStyle name="Comma [0] 4 5 2" xfId="12768" xr:uid="{00000000-0005-0000-0000-00005A0F0000}"/>
    <cellStyle name="Comma [0] 4 5 2 2" xfId="34523" xr:uid="{00000000-0005-0000-0000-00005B0F0000}"/>
    <cellStyle name="Comma [0] 4 5 3" xfId="11531" xr:uid="{00000000-0005-0000-0000-00005C0F0000}"/>
    <cellStyle name="Comma [0] 4 5 3 2" xfId="33289" xr:uid="{00000000-0005-0000-0000-00005D0F0000}"/>
    <cellStyle name="Comma [0] 4 5 4" xfId="32035" xr:uid="{00000000-0005-0000-0000-00005E0F0000}"/>
    <cellStyle name="Comma [0] 4 6" xfId="9961" xr:uid="{00000000-0005-0000-0000-00005F0F0000}"/>
    <cellStyle name="Comma [0] 4 6 2" xfId="12769" xr:uid="{00000000-0005-0000-0000-0000600F0000}"/>
    <cellStyle name="Comma [0] 4 6 2 2" xfId="34524" xr:uid="{00000000-0005-0000-0000-0000610F0000}"/>
    <cellStyle name="Comma [0] 4 6 3" xfId="11532" xr:uid="{00000000-0005-0000-0000-0000620F0000}"/>
    <cellStyle name="Comma [0] 4 6 3 2" xfId="33290" xr:uid="{00000000-0005-0000-0000-0000630F0000}"/>
    <cellStyle name="Comma [0] 4 6 4" xfId="32036" xr:uid="{00000000-0005-0000-0000-0000640F0000}"/>
    <cellStyle name="Comma [0] 4 7" xfId="9962" xr:uid="{00000000-0005-0000-0000-0000650F0000}"/>
    <cellStyle name="Comma [0] 4 7 2" xfId="12770" xr:uid="{00000000-0005-0000-0000-0000660F0000}"/>
    <cellStyle name="Comma [0] 4 7 2 2" xfId="34525" xr:uid="{00000000-0005-0000-0000-0000670F0000}"/>
    <cellStyle name="Comma [0] 4 7 3" xfId="11533" xr:uid="{00000000-0005-0000-0000-0000680F0000}"/>
    <cellStyle name="Comma [0] 4 7 3 2" xfId="33291" xr:uid="{00000000-0005-0000-0000-0000690F0000}"/>
    <cellStyle name="Comma [0] 4 7 4" xfId="32037" xr:uid="{00000000-0005-0000-0000-00006A0F0000}"/>
    <cellStyle name="Comma [0] 4 8" xfId="9963" xr:uid="{00000000-0005-0000-0000-00006B0F0000}"/>
    <cellStyle name="Comma [0] 4 8 2" xfId="12771" xr:uid="{00000000-0005-0000-0000-00006C0F0000}"/>
    <cellStyle name="Comma [0] 4 8 2 2" xfId="34526" xr:uid="{00000000-0005-0000-0000-00006D0F0000}"/>
    <cellStyle name="Comma [0] 4 8 3" xfId="11534" xr:uid="{00000000-0005-0000-0000-00006E0F0000}"/>
    <cellStyle name="Comma [0] 4 8 3 2" xfId="33292" xr:uid="{00000000-0005-0000-0000-00006F0F0000}"/>
    <cellStyle name="Comma [0] 4 8 4" xfId="32038" xr:uid="{00000000-0005-0000-0000-0000700F0000}"/>
    <cellStyle name="Comma [0] 4 9" xfId="9964" xr:uid="{00000000-0005-0000-0000-0000710F0000}"/>
    <cellStyle name="Comma [0] 4 9 2" xfId="12772" xr:uid="{00000000-0005-0000-0000-0000720F0000}"/>
    <cellStyle name="Comma [0] 4 9 2 2" xfId="34527" xr:uid="{00000000-0005-0000-0000-0000730F0000}"/>
    <cellStyle name="Comma [0] 4 9 3" xfId="11535" xr:uid="{00000000-0005-0000-0000-0000740F0000}"/>
    <cellStyle name="Comma [0] 4 9 3 2" xfId="33293" xr:uid="{00000000-0005-0000-0000-0000750F0000}"/>
    <cellStyle name="Comma [0] 4 9 4" xfId="32039" xr:uid="{00000000-0005-0000-0000-0000760F0000}"/>
    <cellStyle name="Comma [0] 5" xfId="2174" xr:uid="{00000000-0005-0000-0000-0000770F0000}"/>
    <cellStyle name="Comma [0] 5 2" xfId="11652" xr:uid="{00000000-0005-0000-0000-0000780F0000}"/>
    <cellStyle name="Comma [0] 5 2 2" xfId="33410" xr:uid="{00000000-0005-0000-0000-0000790F0000}"/>
    <cellStyle name="Comma [0] 5 3" xfId="10412" xr:uid="{00000000-0005-0000-0000-00007A0F0000}"/>
    <cellStyle name="Comma [0] 5 3 2" xfId="32173" xr:uid="{00000000-0005-0000-0000-00007B0F0000}"/>
    <cellStyle name="Comma [0] 5 4" xfId="30615"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2" xr:uid="{00000000-0005-0000-0000-0000800F0000}"/>
    <cellStyle name="Comma [0] 6 2 3" xfId="10414" xr:uid="{00000000-0005-0000-0000-0000810F0000}"/>
    <cellStyle name="Comma [0] 6 2 3 2" xfId="32175" xr:uid="{00000000-0005-0000-0000-0000820F0000}"/>
    <cellStyle name="Comma [0] 6 2 4" xfId="30617" xr:uid="{00000000-0005-0000-0000-0000830F0000}"/>
    <cellStyle name="Comma [0] 6 3" xfId="2177" xr:uid="{00000000-0005-0000-0000-0000840F0000}"/>
    <cellStyle name="Comma [0] 6 3 2" xfId="11655" xr:uid="{00000000-0005-0000-0000-0000850F0000}"/>
    <cellStyle name="Comma [0] 6 3 2 2" xfId="33413" xr:uid="{00000000-0005-0000-0000-0000860F0000}"/>
    <cellStyle name="Comma [0] 6 3 3" xfId="10415" xr:uid="{00000000-0005-0000-0000-0000870F0000}"/>
    <cellStyle name="Comma [0] 6 3 3 2" xfId="32176" xr:uid="{00000000-0005-0000-0000-0000880F0000}"/>
    <cellStyle name="Comma [0] 6 3 4" xfId="30618" xr:uid="{00000000-0005-0000-0000-0000890F0000}"/>
    <cellStyle name="Comma [0] 6 4" xfId="2178" xr:uid="{00000000-0005-0000-0000-00008A0F0000}"/>
    <cellStyle name="Comma [0] 6 4 2" xfId="11656" xr:uid="{00000000-0005-0000-0000-00008B0F0000}"/>
    <cellStyle name="Comma [0] 6 4 2 2" xfId="33414" xr:uid="{00000000-0005-0000-0000-00008C0F0000}"/>
    <cellStyle name="Comma [0] 6 4 3" xfId="10416" xr:uid="{00000000-0005-0000-0000-00008D0F0000}"/>
    <cellStyle name="Comma [0] 6 4 3 2" xfId="32177" xr:uid="{00000000-0005-0000-0000-00008E0F0000}"/>
    <cellStyle name="Comma [0] 6 4 4" xfId="30619" xr:uid="{00000000-0005-0000-0000-00008F0F0000}"/>
    <cellStyle name="Comma [0] 6 5" xfId="11653" xr:uid="{00000000-0005-0000-0000-0000900F0000}"/>
    <cellStyle name="Comma [0] 6 5 2" xfId="15542" xr:uid="{00000000-0005-0000-0000-0000910F0000}"/>
    <cellStyle name="Comma [0] 6 5 2 2" xfId="37246" xr:uid="{00000000-0005-0000-0000-0000920F0000}"/>
    <cellStyle name="Comma [0] 6 5 3" xfId="33411" xr:uid="{00000000-0005-0000-0000-0000930F0000}"/>
    <cellStyle name="Comma [0] 6 6" xfId="10413" xr:uid="{00000000-0005-0000-0000-0000940F0000}"/>
    <cellStyle name="Comma [0] 6 6 2" xfId="15543" xr:uid="{00000000-0005-0000-0000-0000950F0000}"/>
    <cellStyle name="Comma [0] 6 6 2 2" xfId="37247" xr:uid="{00000000-0005-0000-0000-0000960F0000}"/>
    <cellStyle name="Comma [0] 6 6 3" xfId="32174" xr:uid="{00000000-0005-0000-0000-0000970F0000}"/>
    <cellStyle name="Comma [0] 6 7" xfId="30616" xr:uid="{00000000-0005-0000-0000-0000980F0000}"/>
    <cellStyle name="Comma [0] 7" xfId="13527" xr:uid="{00000000-0005-0000-0000-0000990F0000}"/>
    <cellStyle name="Comma [0] 7 2" xfId="35281"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1" xr:uid="{00000000-0005-0000-0000-00009F0F0000}"/>
    <cellStyle name="Comma 10 10 10 2 2" xfId="30592" xr:uid="{00000000-0005-0000-0000-0000A00F0000}"/>
    <cellStyle name="Comma 10 10 10 2 2 2" xfId="52195" xr:uid="{00000000-0005-0000-0000-0000A10F0000}"/>
    <cellStyle name="Comma 10 10 10 2 3" xfId="30610" xr:uid="{00000000-0005-0000-0000-0000A20F0000}"/>
    <cellStyle name="Comma 10 10 10 2 4" xfId="40278" xr:uid="{00000000-0005-0000-0000-0000A30F0000}"/>
    <cellStyle name="Comma 10 10 10 3" xfId="18643" xr:uid="{00000000-0005-0000-0000-0000A40F0000}"/>
    <cellStyle name="Comma 10 10 10 3 2" xfId="30597" xr:uid="{00000000-0005-0000-0000-0000A50F0000}"/>
    <cellStyle name="Comma 10 10 10 3 3" xfId="52202" xr:uid="{00000000-0005-0000-0000-0000A60F0000}"/>
    <cellStyle name="Comma 10 10 10 4" xfId="18647" xr:uid="{00000000-0005-0000-0000-0000A70F0000}"/>
    <cellStyle name="Comma 10 10 10 4 2" xfId="40289" xr:uid="{00000000-0005-0000-0000-0000A80F0000}"/>
    <cellStyle name="Comma 10 10 10 5" xfId="18651" xr:uid="{00000000-0005-0000-0000-0000A90F0000}"/>
    <cellStyle name="Comma 10 10 10 5 2" xfId="40293" xr:uid="{00000000-0005-0000-0000-0000AA0F0000}"/>
    <cellStyle name="Comma 10 10 10 6" xfId="30589" xr:uid="{00000000-0005-0000-0000-0000AB0F0000}"/>
    <cellStyle name="Comma 10 10 10 6 2" xfId="52192" xr:uid="{00000000-0005-0000-0000-0000AC0F0000}"/>
    <cellStyle name="Comma 10 10 10 7" xfId="32179"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8" xr:uid="{00000000-0005-0000-0000-0000B10F0000}"/>
    <cellStyle name="Comma 10 10 2 2 3" xfId="10420" xr:uid="{00000000-0005-0000-0000-0000B20F0000}"/>
    <cellStyle name="Comma 10 10 2 2 3 2" xfId="32181" xr:uid="{00000000-0005-0000-0000-0000B30F0000}"/>
    <cellStyle name="Comma 10 10 2 2 4" xfId="30622" xr:uid="{00000000-0005-0000-0000-0000B40F0000}"/>
    <cellStyle name="Comma 10 10 2 3" xfId="2184" xr:uid="{00000000-0005-0000-0000-0000B50F0000}"/>
    <cellStyle name="Comma 10 10 2 3 2" xfId="11661" xr:uid="{00000000-0005-0000-0000-0000B60F0000}"/>
    <cellStyle name="Comma 10 10 2 3 2 2" xfId="33419" xr:uid="{00000000-0005-0000-0000-0000B70F0000}"/>
    <cellStyle name="Comma 10 10 2 3 3" xfId="10421" xr:uid="{00000000-0005-0000-0000-0000B80F0000}"/>
    <cellStyle name="Comma 10 10 2 3 3 2" xfId="32182" xr:uid="{00000000-0005-0000-0000-0000B90F0000}"/>
    <cellStyle name="Comma 10 10 2 3 4" xfId="30623" xr:uid="{00000000-0005-0000-0000-0000BA0F0000}"/>
    <cellStyle name="Comma 10 10 2 4" xfId="11659" xr:uid="{00000000-0005-0000-0000-0000BB0F0000}"/>
    <cellStyle name="Comma 10 10 2 4 2" xfId="33417" xr:uid="{00000000-0005-0000-0000-0000BC0F0000}"/>
    <cellStyle name="Comma 10 10 2 5" xfId="10419" xr:uid="{00000000-0005-0000-0000-0000BD0F0000}"/>
    <cellStyle name="Comma 10 10 2 5 2" xfId="32180" xr:uid="{00000000-0005-0000-0000-0000BE0F0000}"/>
    <cellStyle name="Comma 10 10 2 6" xfId="30621"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4" xr:uid="{00000000-0005-0000-0000-0000C30F0000}"/>
    <cellStyle name="Comma 10 10 3 2 3" xfId="11181" xr:uid="{00000000-0005-0000-0000-0000C40F0000}"/>
    <cellStyle name="Comma 10 10 3 2 3 2" xfId="13538" xr:uid="{00000000-0005-0000-0000-0000C50F0000}"/>
    <cellStyle name="Comma 10 10 3 2 3 2 2" xfId="35284" xr:uid="{00000000-0005-0000-0000-0000C60F0000}"/>
    <cellStyle name="Comma 10 10 3 2 3 3" xfId="32940" xr:uid="{00000000-0005-0000-0000-0000C70F0000}"/>
    <cellStyle name="Comma 10 10 3 2 4" xfId="15544" xr:uid="{00000000-0005-0000-0000-0000C80F0000}"/>
    <cellStyle name="Comma 10 10 3 2 4 2" xfId="37248" xr:uid="{00000000-0005-0000-0000-0000C90F0000}"/>
    <cellStyle name="Comma 10 10 3 2 5" xfId="31473" xr:uid="{00000000-0005-0000-0000-0000CA0F0000}"/>
    <cellStyle name="Comma 10 10 3 3" xfId="7065" xr:uid="{00000000-0005-0000-0000-0000CB0F0000}"/>
    <cellStyle name="Comma 10 10 3 3 2" xfId="12413" xr:uid="{00000000-0005-0000-0000-0000CC0F0000}"/>
    <cellStyle name="Comma 10 10 3 3 2 2" xfId="34169" xr:uid="{00000000-0005-0000-0000-0000CD0F0000}"/>
    <cellStyle name="Comma 10 10 3 3 3" xfId="11176" xr:uid="{00000000-0005-0000-0000-0000CE0F0000}"/>
    <cellStyle name="Comma 10 10 3 3 3 2" xfId="32935" xr:uid="{00000000-0005-0000-0000-0000CF0F0000}"/>
    <cellStyle name="Comma 10 10 3 3 4" xfId="31468" xr:uid="{00000000-0005-0000-0000-0000D00F0000}"/>
    <cellStyle name="Comma 10 10 3 4" xfId="7066" xr:uid="{00000000-0005-0000-0000-0000D10F0000}"/>
    <cellStyle name="Comma 10 10 3 4 2" xfId="12414" xr:uid="{00000000-0005-0000-0000-0000D20F0000}"/>
    <cellStyle name="Comma 10 10 3 4 2 2" xfId="34170" xr:uid="{00000000-0005-0000-0000-0000D30F0000}"/>
    <cellStyle name="Comma 10 10 3 4 3" xfId="11177" xr:uid="{00000000-0005-0000-0000-0000D40F0000}"/>
    <cellStyle name="Comma 10 10 3 4 3 2" xfId="32936" xr:uid="{00000000-0005-0000-0000-0000D50F0000}"/>
    <cellStyle name="Comma 10 10 3 4 4" xfId="31469" xr:uid="{00000000-0005-0000-0000-0000D60F0000}"/>
    <cellStyle name="Comma 10 10 3 5" xfId="10368" xr:uid="{00000000-0005-0000-0000-0000D70F0000}"/>
    <cellStyle name="Comma 10 10 3 5 2" xfId="12873" xr:uid="{00000000-0005-0000-0000-0000D80F0000}"/>
    <cellStyle name="Comma 10 10 3 5 2 2" xfId="34628" xr:uid="{00000000-0005-0000-0000-0000D90F0000}"/>
    <cellStyle name="Comma 10 10 3 5 3" xfId="11637" xr:uid="{00000000-0005-0000-0000-0000DA0F0000}"/>
    <cellStyle name="Comma 10 10 3 5 3 2" xfId="33395" xr:uid="{00000000-0005-0000-0000-0000DB0F0000}"/>
    <cellStyle name="Comma 10 10 3 5 4" xfId="32157" xr:uid="{00000000-0005-0000-0000-0000DC0F0000}"/>
    <cellStyle name="Comma 10 10 3 6" xfId="11662" xr:uid="{00000000-0005-0000-0000-0000DD0F0000}"/>
    <cellStyle name="Comma 10 10 3 6 2" xfId="33420" xr:uid="{00000000-0005-0000-0000-0000DE0F0000}"/>
    <cellStyle name="Comma 10 10 3 7" xfId="10422" xr:uid="{00000000-0005-0000-0000-0000DF0F0000}"/>
    <cellStyle name="Comma 10 10 3 7 2" xfId="32183" xr:uid="{00000000-0005-0000-0000-0000E00F0000}"/>
    <cellStyle name="Comma 10 10 3 8" xfId="30624"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5" xr:uid="{00000000-0005-0000-0000-0000E50F0000}"/>
    <cellStyle name="Comma 10 10 4 2 3" xfId="11182" xr:uid="{00000000-0005-0000-0000-0000E60F0000}"/>
    <cellStyle name="Comma 10 10 4 2 3 2" xfId="32941" xr:uid="{00000000-0005-0000-0000-0000E70F0000}"/>
    <cellStyle name="Comma 10 10 4 2 4" xfId="31474" xr:uid="{00000000-0005-0000-0000-0000E80F0000}"/>
    <cellStyle name="Comma 10 10 4 3" xfId="7064" xr:uid="{00000000-0005-0000-0000-0000E90F0000}"/>
    <cellStyle name="Comma 10 10 4 3 2" xfId="12412" xr:uid="{00000000-0005-0000-0000-0000EA0F0000}"/>
    <cellStyle name="Comma 10 10 4 3 2 2" xfId="34168" xr:uid="{00000000-0005-0000-0000-0000EB0F0000}"/>
    <cellStyle name="Comma 10 10 4 3 3" xfId="11175" xr:uid="{00000000-0005-0000-0000-0000EC0F0000}"/>
    <cellStyle name="Comma 10 10 4 3 3 2" xfId="32934" xr:uid="{00000000-0005-0000-0000-0000ED0F0000}"/>
    <cellStyle name="Comma 10 10 4 3 4" xfId="31467" xr:uid="{00000000-0005-0000-0000-0000EE0F0000}"/>
    <cellStyle name="Comma 10 10 4 4" xfId="7067" xr:uid="{00000000-0005-0000-0000-0000EF0F0000}"/>
    <cellStyle name="Comma 10 10 4 4 2" xfId="12415" xr:uid="{00000000-0005-0000-0000-0000F00F0000}"/>
    <cellStyle name="Comma 10 10 4 4 2 2" xfId="34171" xr:uid="{00000000-0005-0000-0000-0000F10F0000}"/>
    <cellStyle name="Comma 10 10 4 4 3" xfId="11178" xr:uid="{00000000-0005-0000-0000-0000F20F0000}"/>
    <cellStyle name="Comma 10 10 4 4 3 2" xfId="32937" xr:uid="{00000000-0005-0000-0000-0000F30F0000}"/>
    <cellStyle name="Comma 10 10 4 4 4" xfId="31470" xr:uid="{00000000-0005-0000-0000-0000F40F0000}"/>
    <cellStyle name="Comma 10 10 4 5" xfId="10369" xr:uid="{00000000-0005-0000-0000-0000F50F0000}"/>
    <cellStyle name="Comma 10 10 4 5 2" xfId="12874" xr:uid="{00000000-0005-0000-0000-0000F60F0000}"/>
    <cellStyle name="Comma 10 10 4 5 2 2" xfId="34629" xr:uid="{00000000-0005-0000-0000-0000F70F0000}"/>
    <cellStyle name="Comma 10 10 4 5 3" xfId="11638" xr:uid="{00000000-0005-0000-0000-0000F80F0000}"/>
    <cellStyle name="Comma 10 10 4 5 3 2" xfId="33396" xr:uid="{00000000-0005-0000-0000-0000F90F0000}"/>
    <cellStyle name="Comma 10 10 4 5 4" xfId="32158" xr:uid="{00000000-0005-0000-0000-0000FA0F0000}"/>
    <cellStyle name="Comma 10 10 4 6" xfId="12271" xr:uid="{00000000-0005-0000-0000-0000FB0F0000}"/>
    <cellStyle name="Comma 10 10 4 6 2" xfId="34027" xr:uid="{00000000-0005-0000-0000-0000FC0F0000}"/>
    <cellStyle name="Comma 10 10 4 7" xfId="11034" xr:uid="{00000000-0005-0000-0000-0000FD0F0000}"/>
    <cellStyle name="Comma 10 10 4 7 2" xfId="32793" xr:uid="{00000000-0005-0000-0000-0000FE0F0000}"/>
    <cellStyle name="Comma 10 10 4 8" xfId="15545" xr:uid="{00000000-0005-0000-0000-0000FF0F0000}"/>
    <cellStyle name="Comma 10 10 4 8 2" xfId="37249" xr:uid="{00000000-0005-0000-0000-000000100000}"/>
    <cellStyle name="Comma 10 10 4 9" xfId="31278" xr:uid="{00000000-0005-0000-0000-000001100000}"/>
    <cellStyle name="Comma 10 10 5" xfId="6945" xr:uid="{00000000-0005-0000-0000-000002100000}"/>
    <cellStyle name="Comma 10 10 5 2" xfId="12402" xr:uid="{00000000-0005-0000-0000-000003100000}"/>
    <cellStyle name="Comma 10 10 5 2 2" xfId="34158" xr:uid="{00000000-0005-0000-0000-000004100000}"/>
    <cellStyle name="Comma 10 10 5 3" xfId="11165" xr:uid="{00000000-0005-0000-0000-000005100000}"/>
    <cellStyle name="Comma 10 10 5 3 2" xfId="32924" xr:uid="{00000000-0005-0000-0000-000006100000}"/>
    <cellStyle name="Comma 10 10 5 4" xfId="15546" xr:uid="{00000000-0005-0000-0000-000007100000}"/>
    <cellStyle name="Comma 10 10 5 4 2" xfId="37250" xr:uid="{00000000-0005-0000-0000-000008100000}"/>
    <cellStyle name="Comma 10 10 5 5" xfId="31412" xr:uid="{00000000-0005-0000-0000-000009100000}"/>
    <cellStyle name="Comma 10 10 6" xfId="7399" xr:uid="{00000000-0005-0000-0000-00000A100000}"/>
    <cellStyle name="Comma 10 10 6 2" xfId="12523" xr:uid="{00000000-0005-0000-0000-00000B100000}"/>
    <cellStyle name="Comma 10 10 6 2 2" xfId="34278" xr:uid="{00000000-0005-0000-0000-00000C100000}"/>
    <cellStyle name="Comma 10 10 6 3" xfId="11286" xr:uid="{00000000-0005-0000-0000-00000D100000}"/>
    <cellStyle name="Comma 10 10 6 3 2" xfId="33044" xr:uid="{00000000-0005-0000-0000-00000E100000}"/>
    <cellStyle name="Comma 10 10 6 4" xfId="31619" xr:uid="{00000000-0005-0000-0000-00000F100000}"/>
    <cellStyle name="Comma 10 10 7" xfId="7724" xr:uid="{00000000-0005-0000-0000-000010100000}"/>
    <cellStyle name="Comma 10 10 7 2" xfId="12589" xr:uid="{00000000-0005-0000-0000-000011100000}"/>
    <cellStyle name="Comma 10 10 7 2 2" xfId="34344" xr:uid="{00000000-0005-0000-0000-000012100000}"/>
    <cellStyle name="Comma 10 10 7 3" xfId="11352" xr:uid="{00000000-0005-0000-0000-000013100000}"/>
    <cellStyle name="Comma 10 10 7 3 2" xfId="33110" xr:uid="{00000000-0005-0000-0000-000014100000}"/>
    <cellStyle name="Comma 10 10 7 4" xfId="31727" xr:uid="{00000000-0005-0000-0000-000015100000}"/>
    <cellStyle name="Comma 10 10 8" xfId="2186" xr:uid="{00000000-0005-0000-0000-000016100000}"/>
    <cellStyle name="Comma 10 10 8 2" xfId="11663" xr:uid="{00000000-0005-0000-0000-000017100000}"/>
    <cellStyle name="Comma 10 10 8 2 2" xfId="33421" xr:uid="{00000000-0005-0000-0000-000018100000}"/>
    <cellStyle name="Comma 10 10 8 3" xfId="10423" xr:uid="{00000000-0005-0000-0000-000019100000}"/>
    <cellStyle name="Comma 10 10 8 3 2" xfId="32184" xr:uid="{00000000-0005-0000-0000-00001A100000}"/>
    <cellStyle name="Comma 10 10 8 4" xfId="30625" xr:uid="{00000000-0005-0000-0000-00001B100000}"/>
    <cellStyle name="Comma 10 10 9" xfId="11658" xr:uid="{00000000-0005-0000-0000-00001C100000}"/>
    <cellStyle name="Comma 10 10 9 2" xfId="33416" xr:uid="{00000000-0005-0000-0000-00001D100000}"/>
    <cellStyle name="Comma 10 100" xfId="2187" xr:uid="{00000000-0005-0000-0000-00001E100000}"/>
    <cellStyle name="Comma 10 100 2" xfId="11664" xr:uid="{00000000-0005-0000-0000-00001F100000}"/>
    <cellStyle name="Comma 10 100 2 2" xfId="33422" xr:uid="{00000000-0005-0000-0000-000020100000}"/>
    <cellStyle name="Comma 10 100 3" xfId="10424" xr:uid="{00000000-0005-0000-0000-000021100000}"/>
    <cellStyle name="Comma 10 100 3 2" xfId="32185" xr:uid="{00000000-0005-0000-0000-000022100000}"/>
    <cellStyle name="Comma 10 100 4" xfId="30626" xr:uid="{00000000-0005-0000-0000-000023100000}"/>
    <cellStyle name="Comma 10 101" xfId="9965" xr:uid="{00000000-0005-0000-0000-000024100000}"/>
    <cellStyle name="Comma 10 102" xfId="11657" xr:uid="{00000000-0005-0000-0000-000025100000}"/>
    <cellStyle name="Comma 10 102 2" xfId="33415" xr:uid="{00000000-0005-0000-0000-000026100000}"/>
    <cellStyle name="Comma 10 103" xfId="10417" xr:uid="{00000000-0005-0000-0000-000027100000}"/>
    <cellStyle name="Comma 10 103 2" xfId="32178" xr:uid="{00000000-0005-0000-0000-000028100000}"/>
    <cellStyle name="Comma 10 104" xfId="30620" xr:uid="{00000000-0005-0000-0000-000029100000}"/>
    <cellStyle name="Comma 10 11" xfId="4017" xr:uid="{00000000-0005-0000-0000-00002A100000}"/>
    <cellStyle name="Comma 10 11 2" xfId="11934" xr:uid="{00000000-0005-0000-0000-00002B100000}"/>
    <cellStyle name="Comma 10 11 2 2" xfId="33690" xr:uid="{00000000-0005-0000-0000-00002C100000}"/>
    <cellStyle name="Comma 10 11 3" xfId="10696" xr:uid="{00000000-0005-0000-0000-00002D100000}"/>
    <cellStyle name="Comma 10 11 3 2" xfId="32455" xr:uid="{00000000-0005-0000-0000-00002E100000}"/>
    <cellStyle name="Comma 10 11 4" xfId="30899" xr:uid="{00000000-0005-0000-0000-00002F100000}"/>
    <cellStyle name="Comma 10 12" xfId="4018" xr:uid="{00000000-0005-0000-0000-000030100000}"/>
    <cellStyle name="Comma 10 12 2" xfId="11935" xr:uid="{00000000-0005-0000-0000-000031100000}"/>
    <cellStyle name="Comma 10 12 2 2" xfId="33691" xr:uid="{00000000-0005-0000-0000-000032100000}"/>
    <cellStyle name="Comma 10 12 3" xfId="10697" xr:uid="{00000000-0005-0000-0000-000033100000}"/>
    <cellStyle name="Comma 10 12 3 2" xfId="32456" xr:uid="{00000000-0005-0000-0000-000034100000}"/>
    <cellStyle name="Comma 10 12 4" xfId="30900" xr:uid="{00000000-0005-0000-0000-000035100000}"/>
    <cellStyle name="Comma 10 13" xfId="4019" xr:uid="{00000000-0005-0000-0000-000036100000}"/>
    <cellStyle name="Comma 10 13 2" xfId="11936" xr:uid="{00000000-0005-0000-0000-000037100000}"/>
    <cellStyle name="Comma 10 13 2 2" xfId="33692" xr:uid="{00000000-0005-0000-0000-000038100000}"/>
    <cellStyle name="Comma 10 13 3" xfId="10698" xr:uid="{00000000-0005-0000-0000-000039100000}"/>
    <cellStyle name="Comma 10 13 3 2" xfId="32457" xr:uid="{00000000-0005-0000-0000-00003A100000}"/>
    <cellStyle name="Comma 10 13 4" xfId="30901" xr:uid="{00000000-0005-0000-0000-00003B100000}"/>
    <cellStyle name="Comma 10 14" xfId="4020" xr:uid="{00000000-0005-0000-0000-00003C100000}"/>
    <cellStyle name="Comma 10 14 2" xfId="11937" xr:uid="{00000000-0005-0000-0000-00003D100000}"/>
    <cellStyle name="Comma 10 14 2 2" xfId="33693" xr:uid="{00000000-0005-0000-0000-00003E100000}"/>
    <cellStyle name="Comma 10 14 3" xfId="10699" xr:uid="{00000000-0005-0000-0000-00003F100000}"/>
    <cellStyle name="Comma 10 14 3 2" xfId="32458" xr:uid="{00000000-0005-0000-0000-000040100000}"/>
    <cellStyle name="Comma 10 14 4" xfId="30902" xr:uid="{00000000-0005-0000-0000-000041100000}"/>
    <cellStyle name="Comma 10 15" xfId="4021" xr:uid="{00000000-0005-0000-0000-000042100000}"/>
    <cellStyle name="Comma 10 15 2" xfId="11938" xr:uid="{00000000-0005-0000-0000-000043100000}"/>
    <cellStyle name="Comma 10 15 2 2" xfId="33694" xr:uid="{00000000-0005-0000-0000-000044100000}"/>
    <cellStyle name="Comma 10 15 3" xfId="10700" xr:uid="{00000000-0005-0000-0000-000045100000}"/>
    <cellStyle name="Comma 10 15 3 2" xfId="32459" xr:uid="{00000000-0005-0000-0000-000046100000}"/>
    <cellStyle name="Comma 10 15 4" xfId="30903" xr:uid="{00000000-0005-0000-0000-000047100000}"/>
    <cellStyle name="Comma 10 16" xfId="4022" xr:uid="{00000000-0005-0000-0000-000048100000}"/>
    <cellStyle name="Comma 10 16 2" xfId="11939" xr:uid="{00000000-0005-0000-0000-000049100000}"/>
    <cellStyle name="Comma 10 16 2 2" xfId="33695" xr:uid="{00000000-0005-0000-0000-00004A100000}"/>
    <cellStyle name="Comma 10 16 3" xfId="10701" xr:uid="{00000000-0005-0000-0000-00004B100000}"/>
    <cellStyle name="Comma 10 16 3 2" xfId="32460" xr:uid="{00000000-0005-0000-0000-00004C100000}"/>
    <cellStyle name="Comma 10 16 4" xfId="30904" xr:uid="{00000000-0005-0000-0000-00004D100000}"/>
    <cellStyle name="Comma 10 17" xfId="4023" xr:uid="{00000000-0005-0000-0000-00004E100000}"/>
    <cellStyle name="Comma 10 17 2" xfId="11940" xr:uid="{00000000-0005-0000-0000-00004F100000}"/>
    <cellStyle name="Comma 10 17 2 2" xfId="33696" xr:uid="{00000000-0005-0000-0000-000050100000}"/>
    <cellStyle name="Comma 10 17 3" xfId="10702" xr:uid="{00000000-0005-0000-0000-000051100000}"/>
    <cellStyle name="Comma 10 17 3 2" xfId="32461" xr:uid="{00000000-0005-0000-0000-000052100000}"/>
    <cellStyle name="Comma 10 17 4" xfId="30905" xr:uid="{00000000-0005-0000-0000-000053100000}"/>
    <cellStyle name="Comma 10 18" xfId="4024" xr:uid="{00000000-0005-0000-0000-000054100000}"/>
    <cellStyle name="Comma 10 18 2" xfId="11941" xr:uid="{00000000-0005-0000-0000-000055100000}"/>
    <cellStyle name="Comma 10 18 2 2" xfId="33697" xr:uid="{00000000-0005-0000-0000-000056100000}"/>
    <cellStyle name="Comma 10 18 3" xfId="10703" xr:uid="{00000000-0005-0000-0000-000057100000}"/>
    <cellStyle name="Comma 10 18 3 2" xfId="32462" xr:uid="{00000000-0005-0000-0000-000058100000}"/>
    <cellStyle name="Comma 10 18 4" xfId="30906" xr:uid="{00000000-0005-0000-0000-000059100000}"/>
    <cellStyle name="Comma 10 19" xfId="4025" xr:uid="{00000000-0005-0000-0000-00005A100000}"/>
    <cellStyle name="Comma 10 19 2" xfId="11942" xr:uid="{00000000-0005-0000-0000-00005B100000}"/>
    <cellStyle name="Comma 10 19 2 2" xfId="33698" xr:uid="{00000000-0005-0000-0000-00005C100000}"/>
    <cellStyle name="Comma 10 19 3" xfId="10704" xr:uid="{00000000-0005-0000-0000-00005D100000}"/>
    <cellStyle name="Comma 10 19 3 2" xfId="32463" xr:uid="{00000000-0005-0000-0000-00005E100000}"/>
    <cellStyle name="Comma 10 19 4" xfId="30907"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2" xr:uid="{00000000-0005-0000-0000-000063100000}"/>
    <cellStyle name="Comma 10 2 10 3" xfId="11179" xr:uid="{00000000-0005-0000-0000-000064100000}"/>
    <cellStyle name="Comma 10 2 10 3 2" xfId="32938" xr:uid="{00000000-0005-0000-0000-000065100000}"/>
    <cellStyle name="Comma 10 2 10 4" xfId="31471" xr:uid="{00000000-0005-0000-0000-000066100000}"/>
    <cellStyle name="Comma 10 2 11" xfId="7400" xr:uid="{00000000-0005-0000-0000-000067100000}"/>
    <cellStyle name="Comma 10 2 11 2" xfId="12524" xr:uid="{00000000-0005-0000-0000-000068100000}"/>
    <cellStyle name="Comma 10 2 11 2 2" xfId="34279" xr:uid="{00000000-0005-0000-0000-000069100000}"/>
    <cellStyle name="Comma 10 2 11 3" xfId="11287" xr:uid="{00000000-0005-0000-0000-00006A100000}"/>
    <cellStyle name="Comma 10 2 11 3 2" xfId="33045" xr:uid="{00000000-0005-0000-0000-00006B100000}"/>
    <cellStyle name="Comma 10 2 11 4" xfId="31620" xr:uid="{00000000-0005-0000-0000-00006C100000}"/>
    <cellStyle name="Comma 10 2 12" xfId="7725" xr:uid="{00000000-0005-0000-0000-00006D100000}"/>
    <cellStyle name="Comma 10 2 12 2" xfId="12590" xr:uid="{00000000-0005-0000-0000-00006E100000}"/>
    <cellStyle name="Comma 10 2 12 2 2" xfId="34345" xr:uid="{00000000-0005-0000-0000-00006F100000}"/>
    <cellStyle name="Comma 10 2 12 3" xfId="11353" xr:uid="{00000000-0005-0000-0000-000070100000}"/>
    <cellStyle name="Comma 10 2 12 3 2" xfId="33111" xr:uid="{00000000-0005-0000-0000-000071100000}"/>
    <cellStyle name="Comma 10 2 12 4" xfId="31728" xr:uid="{00000000-0005-0000-0000-000072100000}"/>
    <cellStyle name="Comma 10 2 13" xfId="8417" xr:uid="{00000000-0005-0000-0000-000073100000}"/>
    <cellStyle name="Comma 10 2 13 2" xfId="12737" xr:uid="{00000000-0005-0000-0000-000074100000}"/>
    <cellStyle name="Comma 10 2 13 2 2" xfId="34492" xr:uid="{00000000-0005-0000-0000-000075100000}"/>
    <cellStyle name="Comma 10 2 13 3" xfId="11500" xr:uid="{00000000-0005-0000-0000-000076100000}"/>
    <cellStyle name="Comma 10 2 13 3 2" xfId="33258" xr:uid="{00000000-0005-0000-0000-000077100000}"/>
    <cellStyle name="Comma 10 2 13 4" xfId="31959"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0" xr:uid="{00000000-0005-0000-0000-00007C100000}"/>
    <cellStyle name="Comma 10 2 15 3" xfId="11639" xr:uid="{00000000-0005-0000-0000-00007D100000}"/>
    <cellStyle name="Comma 10 2 15 3 2" xfId="33397" xr:uid="{00000000-0005-0000-0000-00007E100000}"/>
    <cellStyle name="Comma 10 2 15 4" xfId="32159" xr:uid="{00000000-0005-0000-0000-00007F100000}"/>
    <cellStyle name="Comma 10 2 2" xfId="2189" xr:uid="{00000000-0005-0000-0000-000080100000}"/>
    <cellStyle name="Comma 10 2 2 2" xfId="11665" xr:uid="{00000000-0005-0000-0000-000081100000}"/>
    <cellStyle name="Comma 10 2 2 2 2" xfId="33423" xr:uid="{00000000-0005-0000-0000-000082100000}"/>
    <cellStyle name="Comma 10 2 2 3" xfId="10425" xr:uid="{00000000-0005-0000-0000-000083100000}"/>
    <cellStyle name="Comma 10 2 2 3 2" xfId="32186" xr:uid="{00000000-0005-0000-0000-000084100000}"/>
    <cellStyle name="Comma 10 2 2 4" xfId="30627"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2" xr:uid="{00000000-0005-0000-0000-000089100000}"/>
    <cellStyle name="Comma 10 2 3 2 3" xfId="10506" xr:uid="{00000000-0005-0000-0000-00008A100000}"/>
    <cellStyle name="Comma 10 2 3 2 3 2" xfId="32267" xr:uid="{00000000-0005-0000-0000-00008B100000}"/>
    <cellStyle name="Comma 10 2 3 2 4" xfId="30710" xr:uid="{00000000-0005-0000-0000-00008C100000}"/>
    <cellStyle name="Comma 10 2 4" xfId="3875" xr:uid="{00000000-0005-0000-0000-00008D100000}"/>
    <cellStyle name="Comma 10 2 4 2" xfId="11880" xr:uid="{00000000-0005-0000-0000-00008E100000}"/>
    <cellStyle name="Comma 10 2 4 2 2" xfId="33637" xr:uid="{00000000-0005-0000-0000-00008F100000}"/>
    <cellStyle name="Comma 10 2 4 3" xfId="10642" xr:uid="{00000000-0005-0000-0000-000090100000}"/>
    <cellStyle name="Comma 10 2 4 3 2" xfId="32402" xr:uid="{00000000-0005-0000-0000-000091100000}"/>
    <cellStyle name="Comma 10 2 4 4" xfId="15547" xr:uid="{00000000-0005-0000-0000-000092100000}"/>
    <cellStyle name="Comma 10 2 4 4 2" xfId="37251" xr:uid="{00000000-0005-0000-0000-000093100000}"/>
    <cellStyle name="Comma 10 2 4 5" xfId="30846" xr:uid="{00000000-0005-0000-0000-000094100000}"/>
    <cellStyle name="Comma 10 2 5" xfId="4026" xr:uid="{00000000-0005-0000-0000-000095100000}"/>
    <cellStyle name="Comma 10 2 5 2" xfId="11943" xr:uid="{00000000-0005-0000-0000-000096100000}"/>
    <cellStyle name="Comma 10 2 5 2 2" xfId="33699" xr:uid="{00000000-0005-0000-0000-000097100000}"/>
    <cellStyle name="Comma 10 2 5 3" xfId="10705" xr:uid="{00000000-0005-0000-0000-000098100000}"/>
    <cellStyle name="Comma 10 2 5 3 2" xfId="32464" xr:uid="{00000000-0005-0000-0000-000099100000}"/>
    <cellStyle name="Comma 10 2 5 4" xfId="30908" xr:uid="{00000000-0005-0000-0000-00009A100000}"/>
    <cellStyle name="Comma 10 2 6" xfId="6350" xr:uid="{00000000-0005-0000-0000-00009B100000}"/>
    <cellStyle name="Comma 10 2 6 2" xfId="12272" xr:uid="{00000000-0005-0000-0000-00009C100000}"/>
    <cellStyle name="Comma 10 2 6 2 2" xfId="34028" xr:uid="{00000000-0005-0000-0000-00009D100000}"/>
    <cellStyle name="Comma 10 2 6 3" xfId="11035" xr:uid="{00000000-0005-0000-0000-00009E100000}"/>
    <cellStyle name="Comma 10 2 6 3 2" xfId="32794" xr:uid="{00000000-0005-0000-0000-00009F100000}"/>
    <cellStyle name="Comma 10 2 6 4" xfId="31279" xr:uid="{00000000-0005-0000-0000-0000A0100000}"/>
    <cellStyle name="Comma 10 2 7" xfId="6944" xr:uid="{00000000-0005-0000-0000-0000A1100000}"/>
    <cellStyle name="Comma 10 2 7 2" xfId="12401" xr:uid="{00000000-0005-0000-0000-0000A2100000}"/>
    <cellStyle name="Comma 10 2 7 2 2" xfId="34157" xr:uid="{00000000-0005-0000-0000-0000A3100000}"/>
    <cellStyle name="Comma 10 2 7 3" xfId="11164" xr:uid="{00000000-0005-0000-0000-0000A4100000}"/>
    <cellStyle name="Comma 10 2 7 3 2" xfId="32923" xr:uid="{00000000-0005-0000-0000-0000A5100000}"/>
    <cellStyle name="Comma 10 2 7 4" xfId="31411" xr:uid="{00000000-0005-0000-0000-0000A6100000}"/>
    <cellStyle name="Comma 10 2 8" xfId="7072" xr:uid="{00000000-0005-0000-0000-0000A7100000}"/>
    <cellStyle name="Comma 10 2 8 2" xfId="12420" xr:uid="{00000000-0005-0000-0000-0000A8100000}"/>
    <cellStyle name="Comma 10 2 8 2 2" xfId="34176" xr:uid="{00000000-0005-0000-0000-0000A9100000}"/>
    <cellStyle name="Comma 10 2 8 3" xfId="11183" xr:uid="{00000000-0005-0000-0000-0000AA100000}"/>
    <cellStyle name="Comma 10 2 8 3 2" xfId="32942" xr:uid="{00000000-0005-0000-0000-0000AB100000}"/>
    <cellStyle name="Comma 10 2 8 4" xfId="31475" xr:uid="{00000000-0005-0000-0000-0000AC100000}"/>
    <cellStyle name="Comma 10 2 9" xfId="7063" xr:uid="{00000000-0005-0000-0000-0000AD100000}"/>
    <cellStyle name="Comma 10 2 9 2" xfId="12411" xr:uid="{00000000-0005-0000-0000-0000AE100000}"/>
    <cellStyle name="Comma 10 2 9 2 2" xfId="34167" xr:uid="{00000000-0005-0000-0000-0000AF100000}"/>
    <cellStyle name="Comma 10 2 9 3" xfId="11174" xr:uid="{00000000-0005-0000-0000-0000B0100000}"/>
    <cellStyle name="Comma 10 2 9 3 2" xfId="32933" xr:uid="{00000000-0005-0000-0000-0000B1100000}"/>
    <cellStyle name="Comma 10 2 9 4" xfId="31466" xr:uid="{00000000-0005-0000-0000-0000B2100000}"/>
    <cellStyle name="Comma 10 20" xfId="4027" xr:uid="{00000000-0005-0000-0000-0000B3100000}"/>
    <cellStyle name="Comma 10 20 2" xfId="11944" xr:uid="{00000000-0005-0000-0000-0000B4100000}"/>
    <cellStyle name="Comma 10 20 2 2" xfId="33700" xr:uid="{00000000-0005-0000-0000-0000B5100000}"/>
    <cellStyle name="Comma 10 20 3" xfId="10706" xr:uid="{00000000-0005-0000-0000-0000B6100000}"/>
    <cellStyle name="Comma 10 20 3 2" xfId="32465" xr:uid="{00000000-0005-0000-0000-0000B7100000}"/>
    <cellStyle name="Comma 10 20 4" xfId="30909" xr:uid="{00000000-0005-0000-0000-0000B8100000}"/>
    <cellStyle name="Comma 10 21" xfId="4028" xr:uid="{00000000-0005-0000-0000-0000B9100000}"/>
    <cellStyle name="Comma 10 21 2" xfId="11945" xr:uid="{00000000-0005-0000-0000-0000BA100000}"/>
    <cellStyle name="Comma 10 21 2 2" xfId="33701" xr:uid="{00000000-0005-0000-0000-0000BB100000}"/>
    <cellStyle name="Comma 10 21 3" xfId="10707" xr:uid="{00000000-0005-0000-0000-0000BC100000}"/>
    <cellStyle name="Comma 10 21 3 2" xfId="32466" xr:uid="{00000000-0005-0000-0000-0000BD100000}"/>
    <cellStyle name="Comma 10 21 4" xfId="30910" xr:uid="{00000000-0005-0000-0000-0000BE100000}"/>
    <cellStyle name="Comma 10 22" xfId="4029" xr:uid="{00000000-0005-0000-0000-0000BF100000}"/>
    <cellStyle name="Comma 10 22 2" xfId="11946" xr:uid="{00000000-0005-0000-0000-0000C0100000}"/>
    <cellStyle name="Comma 10 22 2 2" xfId="33702" xr:uid="{00000000-0005-0000-0000-0000C1100000}"/>
    <cellStyle name="Comma 10 22 3" xfId="10708" xr:uid="{00000000-0005-0000-0000-0000C2100000}"/>
    <cellStyle name="Comma 10 22 3 2" xfId="32467" xr:uid="{00000000-0005-0000-0000-0000C3100000}"/>
    <cellStyle name="Comma 10 22 4" xfId="30911" xr:uid="{00000000-0005-0000-0000-0000C4100000}"/>
    <cellStyle name="Comma 10 23" xfId="4030" xr:uid="{00000000-0005-0000-0000-0000C5100000}"/>
    <cellStyle name="Comma 10 23 2" xfId="11947" xr:uid="{00000000-0005-0000-0000-0000C6100000}"/>
    <cellStyle name="Comma 10 23 2 2" xfId="33703" xr:uid="{00000000-0005-0000-0000-0000C7100000}"/>
    <cellStyle name="Comma 10 23 3" xfId="10709" xr:uid="{00000000-0005-0000-0000-0000C8100000}"/>
    <cellStyle name="Comma 10 23 3 2" xfId="32468" xr:uid="{00000000-0005-0000-0000-0000C9100000}"/>
    <cellStyle name="Comma 10 23 4" xfId="30912" xr:uid="{00000000-0005-0000-0000-0000CA100000}"/>
    <cellStyle name="Comma 10 24" xfId="4031" xr:uid="{00000000-0005-0000-0000-0000CB100000}"/>
    <cellStyle name="Comma 10 24 2" xfId="11948" xr:uid="{00000000-0005-0000-0000-0000CC100000}"/>
    <cellStyle name="Comma 10 24 2 2" xfId="33704" xr:uid="{00000000-0005-0000-0000-0000CD100000}"/>
    <cellStyle name="Comma 10 24 3" xfId="10710" xr:uid="{00000000-0005-0000-0000-0000CE100000}"/>
    <cellStyle name="Comma 10 24 3 2" xfId="32469" xr:uid="{00000000-0005-0000-0000-0000CF100000}"/>
    <cellStyle name="Comma 10 24 4" xfId="30913" xr:uid="{00000000-0005-0000-0000-0000D0100000}"/>
    <cellStyle name="Comma 10 25" xfId="4032" xr:uid="{00000000-0005-0000-0000-0000D1100000}"/>
    <cellStyle name="Comma 10 25 2" xfId="11949" xr:uid="{00000000-0005-0000-0000-0000D2100000}"/>
    <cellStyle name="Comma 10 25 2 2" xfId="33705" xr:uid="{00000000-0005-0000-0000-0000D3100000}"/>
    <cellStyle name="Comma 10 25 3" xfId="10711" xr:uid="{00000000-0005-0000-0000-0000D4100000}"/>
    <cellStyle name="Comma 10 25 3 2" xfId="32470" xr:uid="{00000000-0005-0000-0000-0000D5100000}"/>
    <cellStyle name="Comma 10 25 4" xfId="30914" xr:uid="{00000000-0005-0000-0000-0000D6100000}"/>
    <cellStyle name="Comma 10 26" xfId="4033" xr:uid="{00000000-0005-0000-0000-0000D7100000}"/>
    <cellStyle name="Comma 10 26 2" xfId="11950" xr:uid="{00000000-0005-0000-0000-0000D8100000}"/>
    <cellStyle name="Comma 10 26 2 2" xfId="33706" xr:uid="{00000000-0005-0000-0000-0000D9100000}"/>
    <cellStyle name="Comma 10 26 3" xfId="10712" xr:uid="{00000000-0005-0000-0000-0000DA100000}"/>
    <cellStyle name="Comma 10 26 3 2" xfId="32471" xr:uid="{00000000-0005-0000-0000-0000DB100000}"/>
    <cellStyle name="Comma 10 26 4" xfId="30915" xr:uid="{00000000-0005-0000-0000-0000DC100000}"/>
    <cellStyle name="Comma 10 27" xfId="4034" xr:uid="{00000000-0005-0000-0000-0000DD100000}"/>
    <cellStyle name="Comma 10 27 2" xfId="11951" xr:uid="{00000000-0005-0000-0000-0000DE100000}"/>
    <cellStyle name="Comma 10 27 2 2" xfId="33707" xr:uid="{00000000-0005-0000-0000-0000DF100000}"/>
    <cellStyle name="Comma 10 27 3" xfId="10713" xr:uid="{00000000-0005-0000-0000-0000E0100000}"/>
    <cellStyle name="Comma 10 27 3 2" xfId="32472" xr:uid="{00000000-0005-0000-0000-0000E1100000}"/>
    <cellStyle name="Comma 10 27 4" xfId="30916" xr:uid="{00000000-0005-0000-0000-0000E2100000}"/>
    <cellStyle name="Comma 10 28" xfId="4035" xr:uid="{00000000-0005-0000-0000-0000E3100000}"/>
    <cellStyle name="Comma 10 28 2" xfId="11952" xr:uid="{00000000-0005-0000-0000-0000E4100000}"/>
    <cellStyle name="Comma 10 28 2 2" xfId="33708" xr:uid="{00000000-0005-0000-0000-0000E5100000}"/>
    <cellStyle name="Comma 10 28 3" xfId="10714" xr:uid="{00000000-0005-0000-0000-0000E6100000}"/>
    <cellStyle name="Comma 10 28 3 2" xfId="32473" xr:uid="{00000000-0005-0000-0000-0000E7100000}"/>
    <cellStyle name="Comma 10 28 4" xfId="30917" xr:uid="{00000000-0005-0000-0000-0000E8100000}"/>
    <cellStyle name="Comma 10 29" xfId="4036" xr:uid="{00000000-0005-0000-0000-0000E9100000}"/>
    <cellStyle name="Comma 10 29 2" xfId="11953" xr:uid="{00000000-0005-0000-0000-0000EA100000}"/>
    <cellStyle name="Comma 10 29 2 2" xfId="33709" xr:uid="{00000000-0005-0000-0000-0000EB100000}"/>
    <cellStyle name="Comma 10 29 3" xfId="10715" xr:uid="{00000000-0005-0000-0000-0000EC100000}"/>
    <cellStyle name="Comma 10 29 3 2" xfId="32474" xr:uid="{00000000-0005-0000-0000-0000ED100000}"/>
    <cellStyle name="Comma 10 29 4" xfId="30918"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6" xr:uid="{00000000-0005-0000-0000-0000F2100000}"/>
    <cellStyle name="Comma 10 3 10 3" xfId="11173" xr:uid="{00000000-0005-0000-0000-0000F3100000}"/>
    <cellStyle name="Comma 10 3 10 3 2" xfId="32932" xr:uid="{00000000-0005-0000-0000-0000F4100000}"/>
    <cellStyle name="Comma 10 3 10 4" xfId="31465" xr:uid="{00000000-0005-0000-0000-0000F5100000}"/>
    <cellStyle name="Comma 10 3 11" xfId="7069" xr:uid="{00000000-0005-0000-0000-0000F6100000}"/>
    <cellStyle name="Comma 10 3 11 2" xfId="12417" xr:uid="{00000000-0005-0000-0000-0000F7100000}"/>
    <cellStyle name="Comma 10 3 11 2 2" xfId="34173" xr:uid="{00000000-0005-0000-0000-0000F8100000}"/>
    <cellStyle name="Comma 10 3 11 3" xfId="11180" xr:uid="{00000000-0005-0000-0000-0000F9100000}"/>
    <cellStyle name="Comma 10 3 11 3 2" xfId="32939" xr:uid="{00000000-0005-0000-0000-0000FA100000}"/>
    <cellStyle name="Comma 10 3 11 4" xfId="31472" xr:uid="{00000000-0005-0000-0000-0000FB100000}"/>
    <cellStyle name="Comma 10 3 12" xfId="7401" xr:uid="{00000000-0005-0000-0000-0000FC100000}"/>
    <cellStyle name="Comma 10 3 12 2" xfId="12525" xr:uid="{00000000-0005-0000-0000-0000FD100000}"/>
    <cellStyle name="Comma 10 3 12 2 2" xfId="34280" xr:uid="{00000000-0005-0000-0000-0000FE100000}"/>
    <cellStyle name="Comma 10 3 12 3" xfId="11288" xr:uid="{00000000-0005-0000-0000-0000FF100000}"/>
    <cellStyle name="Comma 10 3 12 3 2" xfId="33046" xr:uid="{00000000-0005-0000-0000-000000110000}"/>
    <cellStyle name="Comma 10 3 12 4" xfId="31621" xr:uid="{00000000-0005-0000-0000-000001110000}"/>
    <cellStyle name="Comma 10 3 13" xfId="7731" xr:uid="{00000000-0005-0000-0000-000002110000}"/>
    <cellStyle name="Comma 10 3 13 2" xfId="12591" xr:uid="{00000000-0005-0000-0000-000003110000}"/>
    <cellStyle name="Comma 10 3 13 2 2" xfId="34346" xr:uid="{00000000-0005-0000-0000-000004110000}"/>
    <cellStyle name="Comma 10 3 13 3" xfId="11354" xr:uid="{00000000-0005-0000-0000-000005110000}"/>
    <cellStyle name="Comma 10 3 13 3 2" xfId="33112" xr:uid="{00000000-0005-0000-0000-000006110000}"/>
    <cellStyle name="Comma 10 3 13 4" xfId="31729" xr:uid="{00000000-0005-0000-0000-000007110000}"/>
    <cellStyle name="Comma 10 3 14" xfId="8416" xr:uid="{00000000-0005-0000-0000-000008110000}"/>
    <cellStyle name="Comma 10 3 14 2" xfId="12736" xr:uid="{00000000-0005-0000-0000-000009110000}"/>
    <cellStyle name="Comma 10 3 14 2 2" xfId="34491" xr:uid="{00000000-0005-0000-0000-00000A110000}"/>
    <cellStyle name="Comma 10 3 14 3" xfId="11499" xr:uid="{00000000-0005-0000-0000-00000B110000}"/>
    <cellStyle name="Comma 10 3 14 3 2" xfId="33257" xr:uid="{00000000-0005-0000-0000-00000C110000}"/>
    <cellStyle name="Comma 10 3 14 4" xfId="31958"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1" xr:uid="{00000000-0005-0000-0000-000011110000}"/>
    <cellStyle name="Comma 10 3 16 3" xfId="11640" xr:uid="{00000000-0005-0000-0000-000012110000}"/>
    <cellStyle name="Comma 10 3 16 3 2" xfId="33398" xr:uid="{00000000-0005-0000-0000-000013110000}"/>
    <cellStyle name="Comma 10 3 16 4" xfId="32160" xr:uid="{00000000-0005-0000-0000-000014110000}"/>
    <cellStyle name="Comma 10 3 17" xfId="11666" xr:uid="{00000000-0005-0000-0000-000015110000}"/>
    <cellStyle name="Comma 10 3 17 2" xfId="33424" xr:uid="{00000000-0005-0000-0000-000016110000}"/>
    <cellStyle name="Comma 10 3 18" xfId="10426" xr:uid="{00000000-0005-0000-0000-000017110000}"/>
    <cellStyle name="Comma 10 3 18 2" xfId="32187" xr:uid="{00000000-0005-0000-0000-000018110000}"/>
    <cellStyle name="Comma 10 3 19" xfId="30628"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6" xr:uid="{00000000-0005-0000-0000-00001E110000}"/>
    <cellStyle name="Comma 10 3 2 3 3" xfId="10428" xr:uid="{00000000-0005-0000-0000-00001F110000}"/>
    <cellStyle name="Comma 10 3 2 3 3 2" xfId="32189" xr:uid="{00000000-0005-0000-0000-000020110000}"/>
    <cellStyle name="Comma 10 3 2 3 4" xfId="30630" xr:uid="{00000000-0005-0000-0000-000021110000}"/>
    <cellStyle name="Comma 10 3 2 4" xfId="11667" xr:uid="{00000000-0005-0000-0000-000022110000}"/>
    <cellStyle name="Comma 10 3 2 4 2" xfId="33425" xr:uid="{00000000-0005-0000-0000-000023110000}"/>
    <cellStyle name="Comma 10 3 2 5" xfId="10427" xr:uid="{00000000-0005-0000-0000-000024110000}"/>
    <cellStyle name="Comma 10 3 2 5 2" xfId="32188" xr:uid="{00000000-0005-0000-0000-000025110000}"/>
    <cellStyle name="Comma 10 3 2 6" xfId="30629"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2" xr:uid="{00000000-0005-0000-0000-00002A110000}"/>
    <cellStyle name="Comma 10 3 3 2 3" xfId="33427" xr:uid="{00000000-0005-0000-0000-00002B110000}"/>
    <cellStyle name="Comma 10 3 3 3" xfId="10429" xr:uid="{00000000-0005-0000-0000-00002C110000}"/>
    <cellStyle name="Comma 10 3 3 3 2" xfId="13529" xr:uid="{00000000-0005-0000-0000-00002D110000}"/>
    <cellStyle name="Comma 10 3 3 3 2 2" xfId="35282" xr:uid="{00000000-0005-0000-0000-00002E110000}"/>
    <cellStyle name="Comma 10 3 3 3 3" xfId="32190" xr:uid="{00000000-0005-0000-0000-00002F110000}"/>
    <cellStyle name="Comma 10 3 3 4" xfId="30631" xr:uid="{00000000-0005-0000-0000-000030110000}"/>
    <cellStyle name="Comma 10 3 4" xfId="3332" xr:uid="{00000000-0005-0000-0000-000031110000}"/>
    <cellStyle name="Comma 10 3 4 2" xfId="11745" xr:uid="{00000000-0005-0000-0000-000032110000}"/>
    <cellStyle name="Comma 10 3 4 2 2" xfId="33503" xr:uid="{00000000-0005-0000-0000-000033110000}"/>
    <cellStyle name="Comma 10 3 4 3" xfId="10507" xr:uid="{00000000-0005-0000-0000-000034110000}"/>
    <cellStyle name="Comma 10 3 4 3 2" xfId="32268" xr:uid="{00000000-0005-0000-0000-000035110000}"/>
    <cellStyle name="Comma 10 3 4 4" xfId="30711" xr:uid="{00000000-0005-0000-0000-000036110000}"/>
    <cellStyle name="Comma 10 3 5" xfId="3876" xr:uid="{00000000-0005-0000-0000-000037110000}"/>
    <cellStyle name="Comma 10 3 5 2" xfId="11881" xr:uid="{00000000-0005-0000-0000-000038110000}"/>
    <cellStyle name="Comma 10 3 5 2 2" xfId="33638" xr:uid="{00000000-0005-0000-0000-000039110000}"/>
    <cellStyle name="Comma 10 3 5 3" xfId="10643" xr:uid="{00000000-0005-0000-0000-00003A110000}"/>
    <cellStyle name="Comma 10 3 5 3 2" xfId="32403" xr:uid="{00000000-0005-0000-0000-00003B110000}"/>
    <cellStyle name="Comma 10 3 5 4" xfId="30847" xr:uid="{00000000-0005-0000-0000-00003C110000}"/>
    <cellStyle name="Comma 10 3 6" xfId="4037" xr:uid="{00000000-0005-0000-0000-00003D110000}"/>
    <cellStyle name="Comma 10 3 6 2" xfId="11954" xr:uid="{00000000-0005-0000-0000-00003E110000}"/>
    <cellStyle name="Comma 10 3 6 2 2" xfId="33710" xr:uid="{00000000-0005-0000-0000-00003F110000}"/>
    <cellStyle name="Comma 10 3 6 3" xfId="10716" xr:uid="{00000000-0005-0000-0000-000040110000}"/>
    <cellStyle name="Comma 10 3 6 3 2" xfId="32475" xr:uid="{00000000-0005-0000-0000-000041110000}"/>
    <cellStyle name="Comma 10 3 6 4" xfId="30919" xr:uid="{00000000-0005-0000-0000-000042110000}"/>
    <cellStyle name="Comma 10 3 7" xfId="6358" xr:uid="{00000000-0005-0000-0000-000043110000}"/>
    <cellStyle name="Comma 10 3 7 2" xfId="12273" xr:uid="{00000000-0005-0000-0000-000044110000}"/>
    <cellStyle name="Comma 10 3 7 2 2" xfId="34029" xr:uid="{00000000-0005-0000-0000-000045110000}"/>
    <cellStyle name="Comma 10 3 7 3" xfId="11036" xr:uid="{00000000-0005-0000-0000-000046110000}"/>
    <cellStyle name="Comma 10 3 7 3 2" xfId="32795" xr:uid="{00000000-0005-0000-0000-000047110000}"/>
    <cellStyle name="Comma 10 3 7 4" xfId="31280" xr:uid="{00000000-0005-0000-0000-000048110000}"/>
    <cellStyle name="Comma 10 3 8" xfId="6943" xr:uid="{00000000-0005-0000-0000-000049110000}"/>
    <cellStyle name="Comma 10 3 8 2" xfId="12400" xr:uid="{00000000-0005-0000-0000-00004A110000}"/>
    <cellStyle name="Comma 10 3 8 2 2" xfId="34156" xr:uid="{00000000-0005-0000-0000-00004B110000}"/>
    <cellStyle name="Comma 10 3 8 3" xfId="11163" xr:uid="{00000000-0005-0000-0000-00004C110000}"/>
    <cellStyle name="Comma 10 3 8 3 2" xfId="32922" xr:uid="{00000000-0005-0000-0000-00004D110000}"/>
    <cellStyle name="Comma 10 3 8 4" xfId="31410" xr:uid="{00000000-0005-0000-0000-00004E110000}"/>
    <cellStyle name="Comma 10 3 9" xfId="7073" xr:uid="{00000000-0005-0000-0000-00004F110000}"/>
    <cellStyle name="Comma 10 3 9 2" xfId="12421" xr:uid="{00000000-0005-0000-0000-000050110000}"/>
    <cellStyle name="Comma 10 3 9 2 2" xfId="34177" xr:uid="{00000000-0005-0000-0000-000051110000}"/>
    <cellStyle name="Comma 10 3 9 3" xfId="11184" xr:uid="{00000000-0005-0000-0000-000052110000}"/>
    <cellStyle name="Comma 10 3 9 3 2" xfId="32943" xr:uid="{00000000-0005-0000-0000-000053110000}"/>
    <cellStyle name="Comma 10 3 9 4" xfId="31476" xr:uid="{00000000-0005-0000-0000-000054110000}"/>
    <cellStyle name="Comma 10 30" xfId="4038" xr:uid="{00000000-0005-0000-0000-000055110000}"/>
    <cellStyle name="Comma 10 30 2" xfId="11955" xr:uid="{00000000-0005-0000-0000-000056110000}"/>
    <cellStyle name="Comma 10 30 2 2" xfId="33711" xr:uid="{00000000-0005-0000-0000-000057110000}"/>
    <cellStyle name="Comma 10 30 3" xfId="10717" xr:uid="{00000000-0005-0000-0000-000058110000}"/>
    <cellStyle name="Comma 10 30 3 2" xfId="32476" xr:uid="{00000000-0005-0000-0000-000059110000}"/>
    <cellStyle name="Comma 10 30 4" xfId="30920" xr:uid="{00000000-0005-0000-0000-00005A110000}"/>
    <cellStyle name="Comma 10 31" xfId="2196" xr:uid="{00000000-0005-0000-0000-00005B110000}"/>
    <cellStyle name="Comma 10 31 2" xfId="11670" xr:uid="{00000000-0005-0000-0000-00005C110000}"/>
    <cellStyle name="Comma 10 31 2 2" xfId="33428" xr:uid="{00000000-0005-0000-0000-00005D110000}"/>
    <cellStyle name="Comma 10 31 3" xfId="10430" xr:uid="{00000000-0005-0000-0000-00005E110000}"/>
    <cellStyle name="Comma 10 31 3 2" xfId="32191" xr:uid="{00000000-0005-0000-0000-00005F110000}"/>
    <cellStyle name="Comma 10 31 4" xfId="30632" xr:uid="{00000000-0005-0000-0000-000060110000}"/>
    <cellStyle name="Comma 10 32" xfId="4039" xr:uid="{00000000-0005-0000-0000-000061110000}"/>
    <cellStyle name="Comma 10 32 2" xfId="11956" xr:uid="{00000000-0005-0000-0000-000062110000}"/>
    <cellStyle name="Comma 10 32 2 2" xfId="33712" xr:uid="{00000000-0005-0000-0000-000063110000}"/>
    <cellStyle name="Comma 10 32 3" xfId="10718" xr:uid="{00000000-0005-0000-0000-000064110000}"/>
    <cellStyle name="Comma 10 32 3 2" xfId="32477" xr:uid="{00000000-0005-0000-0000-000065110000}"/>
    <cellStyle name="Comma 10 32 4" xfId="30921" xr:uid="{00000000-0005-0000-0000-000066110000}"/>
    <cellStyle name="Comma 10 33" xfId="4040" xr:uid="{00000000-0005-0000-0000-000067110000}"/>
    <cellStyle name="Comma 10 33 2" xfId="11957" xr:uid="{00000000-0005-0000-0000-000068110000}"/>
    <cellStyle name="Comma 10 33 2 2" xfId="33713" xr:uid="{00000000-0005-0000-0000-000069110000}"/>
    <cellStyle name="Comma 10 33 3" xfId="10719" xr:uid="{00000000-0005-0000-0000-00006A110000}"/>
    <cellStyle name="Comma 10 33 3 2" xfId="32478" xr:uid="{00000000-0005-0000-0000-00006B110000}"/>
    <cellStyle name="Comma 10 33 4" xfId="30922" xr:uid="{00000000-0005-0000-0000-00006C110000}"/>
    <cellStyle name="Comma 10 34" xfId="4041" xr:uid="{00000000-0005-0000-0000-00006D110000}"/>
    <cellStyle name="Comma 10 34 2" xfId="11958" xr:uid="{00000000-0005-0000-0000-00006E110000}"/>
    <cellStyle name="Comma 10 34 2 2" xfId="33714" xr:uid="{00000000-0005-0000-0000-00006F110000}"/>
    <cellStyle name="Comma 10 34 3" xfId="10720" xr:uid="{00000000-0005-0000-0000-000070110000}"/>
    <cellStyle name="Comma 10 34 3 2" xfId="32479" xr:uid="{00000000-0005-0000-0000-000071110000}"/>
    <cellStyle name="Comma 10 34 4" xfId="30923" xr:uid="{00000000-0005-0000-0000-000072110000}"/>
    <cellStyle name="Comma 10 35" xfId="4042" xr:uid="{00000000-0005-0000-0000-000073110000}"/>
    <cellStyle name="Comma 10 35 2" xfId="11959" xr:uid="{00000000-0005-0000-0000-000074110000}"/>
    <cellStyle name="Comma 10 35 2 2" xfId="33715" xr:uid="{00000000-0005-0000-0000-000075110000}"/>
    <cellStyle name="Comma 10 35 3" xfId="10721" xr:uid="{00000000-0005-0000-0000-000076110000}"/>
    <cellStyle name="Comma 10 35 3 2" xfId="32480" xr:uid="{00000000-0005-0000-0000-000077110000}"/>
    <cellStyle name="Comma 10 35 4" xfId="30924" xr:uid="{00000000-0005-0000-0000-000078110000}"/>
    <cellStyle name="Comma 10 36" xfId="4043" xr:uid="{00000000-0005-0000-0000-000079110000}"/>
    <cellStyle name="Comma 10 36 2" xfId="11960" xr:uid="{00000000-0005-0000-0000-00007A110000}"/>
    <cellStyle name="Comma 10 36 2 2" xfId="33716" xr:uid="{00000000-0005-0000-0000-00007B110000}"/>
    <cellStyle name="Comma 10 36 3" xfId="10722" xr:uid="{00000000-0005-0000-0000-00007C110000}"/>
    <cellStyle name="Comma 10 36 3 2" xfId="32481" xr:uid="{00000000-0005-0000-0000-00007D110000}"/>
    <cellStyle name="Comma 10 36 4" xfId="30925" xr:uid="{00000000-0005-0000-0000-00007E110000}"/>
    <cellStyle name="Comma 10 37" xfId="4044" xr:uid="{00000000-0005-0000-0000-00007F110000}"/>
    <cellStyle name="Comma 10 37 2" xfId="11961" xr:uid="{00000000-0005-0000-0000-000080110000}"/>
    <cellStyle name="Comma 10 37 2 2" xfId="33717" xr:uid="{00000000-0005-0000-0000-000081110000}"/>
    <cellStyle name="Comma 10 37 3" xfId="10723" xr:uid="{00000000-0005-0000-0000-000082110000}"/>
    <cellStyle name="Comma 10 37 3 2" xfId="32482" xr:uid="{00000000-0005-0000-0000-000083110000}"/>
    <cellStyle name="Comma 10 37 4" xfId="30926" xr:uid="{00000000-0005-0000-0000-000084110000}"/>
    <cellStyle name="Comma 10 38" xfId="4045" xr:uid="{00000000-0005-0000-0000-000085110000}"/>
    <cellStyle name="Comma 10 38 2" xfId="11962" xr:uid="{00000000-0005-0000-0000-000086110000}"/>
    <cellStyle name="Comma 10 38 2 2" xfId="33718" xr:uid="{00000000-0005-0000-0000-000087110000}"/>
    <cellStyle name="Comma 10 38 3" xfId="10724" xr:uid="{00000000-0005-0000-0000-000088110000}"/>
    <cellStyle name="Comma 10 38 3 2" xfId="32483" xr:uid="{00000000-0005-0000-0000-000089110000}"/>
    <cellStyle name="Comma 10 38 4" xfId="30927" xr:uid="{00000000-0005-0000-0000-00008A110000}"/>
    <cellStyle name="Comma 10 39" xfId="4046" xr:uid="{00000000-0005-0000-0000-00008B110000}"/>
    <cellStyle name="Comma 10 39 2" xfId="11963" xr:uid="{00000000-0005-0000-0000-00008C110000}"/>
    <cellStyle name="Comma 10 39 2 2" xfId="33719" xr:uid="{00000000-0005-0000-0000-00008D110000}"/>
    <cellStyle name="Comma 10 39 3" xfId="10725" xr:uid="{00000000-0005-0000-0000-00008E110000}"/>
    <cellStyle name="Comma 10 39 3 2" xfId="32484" xr:uid="{00000000-0005-0000-0000-00008F110000}"/>
    <cellStyle name="Comma 10 39 4" xfId="30928" xr:uid="{00000000-0005-0000-0000-000090110000}"/>
    <cellStyle name="Comma 10 4" xfId="3333" xr:uid="{00000000-0005-0000-0000-000091110000}"/>
    <cellStyle name="Comma 10 4 10" xfId="11746" xr:uid="{00000000-0005-0000-0000-000092110000}"/>
    <cellStyle name="Comma 10 4 10 2" xfId="33504" xr:uid="{00000000-0005-0000-0000-000093110000}"/>
    <cellStyle name="Comma 10 4 11" xfId="10508" xr:uid="{00000000-0005-0000-0000-000094110000}"/>
    <cellStyle name="Comma 10 4 11 2" xfId="32269" xr:uid="{00000000-0005-0000-0000-000095110000}"/>
    <cellStyle name="Comma 10 4 12" xfId="30712"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0" xr:uid="{00000000-0005-0000-0000-00009B110000}"/>
    <cellStyle name="Comma 10 4 3 3" xfId="10726" xr:uid="{00000000-0005-0000-0000-00009C110000}"/>
    <cellStyle name="Comma 10 4 3 3 2" xfId="32485" xr:uid="{00000000-0005-0000-0000-00009D110000}"/>
    <cellStyle name="Comma 10 4 3 4" xfId="30929" xr:uid="{00000000-0005-0000-0000-00009E110000}"/>
    <cellStyle name="Comma 10 4 4" xfId="6363" xr:uid="{00000000-0005-0000-0000-00009F110000}"/>
    <cellStyle name="Comma 10 4 4 2" xfId="12274" xr:uid="{00000000-0005-0000-0000-0000A0110000}"/>
    <cellStyle name="Comma 10 4 4 2 2" xfId="34030" xr:uid="{00000000-0005-0000-0000-0000A1110000}"/>
    <cellStyle name="Comma 10 4 4 3" xfId="11037" xr:uid="{00000000-0005-0000-0000-0000A2110000}"/>
    <cellStyle name="Comma 10 4 4 3 2" xfId="32796" xr:uid="{00000000-0005-0000-0000-0000A3110000}"/>
    <cellStyle name="Comma 10 4 4 4" xfId="31281" xr:uid="{00000000-0005-0000-0000-0000A4110000}"/>
    <cellStyle name="Comma 10 4 5" xfId="6942" xr:uid="{00000000-0005-0000-0000-0000A5110000}"/>
    <cellStyle name="Comma 10 4 5 2" xfId="12399" xr:uid="{00000000-0005-0000-0000-0000A6110000}"/>
    <cellStyle name="Comma 10 4 5 2 2" xfId="34155" xr:uid="{00000000-0005-0000-0000-0000A7110000}"/>
    <cellStyle name="Comma 10 4 5 3" xfId="11162" xr:uid="{00000000-0005-0000-0000-0000A8110000}"/>
    <cellStyle name="Comma 10 4 5 3 2" xfId="32921" xr:uid="{00000000-0005-0000-0000-0000A9110000}"/>
    <cellStyle name="Comma 10 4 5 4" xfId="31409" xr:uid="{00000000-0005-0000-0000-0000AA110000}"/>
    <cellStyle name="Comma 10 4 6" xfId="7402" xr:uid="{00000000-0005-0000-0000-0000AB110000}"/>
    <cellStyle name="Comma 10 4 6 2" xfId="12526" xr:uid="{00000000-0005-0000-0000-0000AC110000}"/>
    <cellStyle name="Comma 10 4 6 2 2" xfId="34281" xr:uid="{00000000-0005-0000-0000-0000AD110000}"/>
    <cellStyle name="Comma 10 4 6 3" xfId="11289" xr:uid="{00000000-0005-0000-0000-0000AE110000}"/>
    <cellStyle name="Comma 10 4 6 3 2" xfId="33047" xr:uid="{00000000-0005-0000-0000-0000AF110000}"/>
    <cellStyle name="Comma 10 4 6 4" xfId="31622" xr:uid="{00000000-0005-0000-0000-0000B0110000}"/>
    <cellStyle name="Comma 10 4 7" xfId="7737" xr:uid="{00000000-0005-0000-0000-0000B1110000}"/>
    <cellStyle name="Comma 10 4 7 2" xfId="12592" xr:uid="{00000000-0005-0000-0000-0000B2110000}"/>
    <cellStyle name="Comma 10 4 7 2 2" xfId="34347" xr:uid="{00000000-0005-0000-0000-0000B3110000}"/>
    <cellStyle name="Comma 10 4 7 3" xfId="11355" xr:uid="{00000000-0005-0000-0000-0000B4110000}"/>
    <cellStyle name="Comma 10 4 7 3 2" xfId="33113" xr:uid="{00000000-0005-0000-0000-0000B5110000}"/>
    <cellStyle name="Comma 10 4 7 4" xfId="31730" xr:uid="{00000000-0005-0000-0000-0000B6110000}"/>
    <cellStyle name="Comma 10 4 8" xfId="8414" xr:uid="{00000000-0005-0000-0000-0000B7110000}"/>
    <cellStyle name="Comma 10 4 8 2" xfId="12735" xr:uid="{00000000-0005-0000-0000-0000B8110000}"/>
    <cellStyle name="Comma 10 4 8 2 2" xfId="34490" xr:uid="{00000000-0005-0000-0000-0000B9110000}"/>
    <cellStyle name="Comma 10 4 8 3" xfId="11498" xr:uid="{00000000-0005-0000-0000-0000BA110000}"/>
    <cellStyle name="Comma 10 4 8 3 2" xfId="33256" xr:uid="{00000000-0005-0000-0000-0000BB110000}"/>
    <cellStyle name="Comma 10 4 8 4" xfId="31957"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1" xr:uid="{00000000-0005-0000-0000-0000C0110000}"/>
    <cellStyle name="Comma 10 40 3" xfId="10727" xr:uid="{00000000-0005-0000-0000-0000C1110000}"/>
    <cellStyle name="Comma 10 40 3 2" xfId="32486" xr:uid="{00000000-0005-0000-0000-0000C2110000}"/>
    <cellStyle name="Comma 10 40 4" xfId="30930" xr:uid="{00000000-0005-0000-0000-0000C3110000}"/>
    <cellStyle name="Comma 10 41" xfId="4049" xr:uid="{00000000-0005-0000-0000-0000C4110000}"/>
    <cellStyle name="Comma 10 41 2" xfId="11966" xr:uid="{00000000-0005-0000-0000-0000C5110000}"/>
    <cellStyle name="Comma 10 41 2 2" xfId="33722" xr:uid="{00000000-0005-0000-0000-0000C6110000}"/>
    <cellStyle name="Comma 10 41 3" xfId="10728" xr:uid="{00000000-0005-0000-0000-0000C7110000}"/>
    <cellStyle name="Comma 10 41 3 2" xfId="32487" xr:uid="{00000000-0005-0000-0000-0000C8110000}"/>
    <cellStyle name="Comma 10 41 4" xfId="30931" xr:uid="{00000000-0005-0000-0000-0000C9110000}"/>
    <cellStyle name="Comma 10 42" xfId="4050" xr:uid="{00000000-0005-0000-0000-0000CA110000}"/>
    <cellStyle name="Comma 10 42 2" xfId="11967" xr:uid="{00000000-0005-0000-0000-0000CB110000}"/>
    <cellStyle name="Comma 10 42 2 2" xfId="33723" xr:uid="{00000000-0005-0000-0000-0000CC110000}"/>
    <cellStyle name="Comma 10 42 3" xfId="10729" xr:uid="{00000000-0005-0000-0000-0000CD110000}"/>
    <cellStyle name="Comma 10 42 3 2" xfId="32488" xr:uid="{00000000-0005-0000-0000-0000CE110000}"/>
    <cellStyle name="Comma 10 42 4" xfId="30932" xr:uid="{00000000-0005-0000-0000-0000CF110000}"/>
    <cellStyle name="Comma 10 43" xfId="4051" xr:uid="{00000000-0005-0000-0000-0000D0110000}"/>
    <cellStyle name="Comma 10 43 2" xfId="11968" xr:uid="{00000000-0005-0000-0000-0000D1110000}"/>
    <cellStyle name="Comma 10 43 2 2" xfId="33724" xr:uid="{00000000-0005-0000-0000-0000D2110000}"/>
    <cellStyle name="Comma 10 43 3" xfId="10730" xr:uid="{00000000-0005-0000-0000-0000D3110000}"/>
    <cellStyle name="Comma 10 43 3 2" xfId="32489" xr:uid="{00000000-0005-0000-0000-0000D4110000}"/>
    <cellStyle name="Comma 10 43 4" xfId="30933" xr:uid="{00000000-0005-0000-0000-0000D5110000}"/>
    <cellStyle name="Comma 10 44" xfId="4052" xr:uid="{00000000-0005-0000-0000-0000D6110000}"/>
    <cellStyle name="Comma 10 44 2" xfId="11969" xr:uid="{00000000-0005-0000-0000-0000D7110000}"/>
    <cellStyle name="Comma 10 44 2 2" xfId="33725" xr:uid="{00000000-0005-0000-0000-0000D8110000}"/>
    <cellStyle name="Comma 10 44 3" xfId="10731" xr:uid="{00000000-0005-0000-0000-0000D9110000}"/>
    <cellStyle name="Comma 10 44 3 2" xfId="32490" xr:uid="{00000000-0005-0000-0000-0000DA110000}"/>
    <cellStyle name="Comma 10 44 4" xfId="30934" xr:uid="{00000000-0005-0000-0000-0000DB110000}"/>
    <cellStyle name="Comma 10 45" xfId="4053" xr:uid="{00000000-0005-0000-0000-0000DC110000}"/>
    <cellStyle name="Comma 10 45 2" xfId="11970" xr:uid="{00000000-0005-0000-0000-0000DD110000}"/>
    <cellStyle name="Comma 10 45 2 2" xfId="33726" xr:uid="{00000000-0005-0000-0000-0000DE110000}"/>
    <cellStyle name="Comma 10 45 3" xfId="10732" xr:uid="{00000000-0005-0000-0000-0000DF110000}"/>
    <cellStyle name="Comma 10 45 3 2" xfId="32491" xr:uid="{00000000-0005-0000-0000-0000E0110000}"/>
    <cellStyle name="Comma 10 45 4" xfId="30935" xr:uid="{00000000-0005-0000-0000-0000E1110000}"/>
    <cellStyle name="Comma 10 46" xfId="4054" xr:uid="{00000000-0005-0000-0000-0000E2110000}"/>
    <cellStyle name="Comma 10 46 2" xfId="11971" xr:uid="{00000000-0005-0000-0000-0000E3110000}"/>
    <cellStyle name="Comma 10 46 2 2" xfId="33727" xr:uid="{00000000-0005-0000-0000-0000E4110000}"/>
    <cellStyle name="Comma 10 46 3" xfId="10733" xr:uid="{00000000-0005-0000-0000-0000E5110000}"/>
    <cellStyle name="Comma 10 46 3 2" xfId="32492" xr:uid="{00000000-0005-0000-0000-0000E6110000}"/>
    <cellStyle name="Comma 10 46 4" xfId="30936" xr:uid="{00000000-0005-0000-0000-0000E7110000}"/>
    <cellStyle name="Comma 10 47" xfId="4055" xr:uid="{00000000-0005-0000-0000-0000E8110000}"/>
    <cellStyle name="Comma 10 47 2" xfId="11972" xr:uid="{00000000-0005-0000-0000-0000E9110000}"/>
    <cellStyle name="Comma 10 47 2 2" xfId="33728" xr:uid="{00000000-0005-0000-0000-0000EA110000}"/>
    <cellStyle name="Comma 10 47 3" xfId="10734" xr:uid="{00000000-0005-0000-0000-0000EB110000}"/>
    <cellStyle name="Comma 10 47 3 2" xfId="32493" xr:uid="{00000000-0005-0000-0000-0000EC110000}"/>
    <cellStyle name="Comma 10 47 4" xfId="30937" xr:uid="{00000000-0005-0000-0000-0000ED110000}"/>
    <cellStyle name="Comma 10 48" xfId="4056" xr:uid="{00000000-0005-0000-0000-0000EE110000}"/>
    <cellStyle name="Comma 10 48 2" xfId="11973" xr:uid="{00000000-0005-0000-0000-0000EF110000}"/>
    <cellStyle name="Comma 10 48 2 2" xfId="33729" xr:uid="{00000000-0005-0000-0000-0000F0110000}"/>
    <cellStyle name="Comma 10 48 3" xfId="10735" xr:uid="{00000000-0005-0000-0000-0000F1110000}"/>
    <cellStyle name="Comma 10 48 3 2" xfId="32494" xr:uid="{00000000-0005-0000-0000-0000F2110000}"/>
    <cellStyle name="Comma 10 48 4" xfId="30938" xr:uid="{00000000-0005-0000-0000-0000F3110000}"/>
    <cellStyle name="Comma 10 49" xfId="4057" xr:uid="{00000000-0005-0000-0000-0000F4110000}"/>
    <cellStyle name="Comma 10 49 2" xfId="11974" xr:uid="{00000000-0005-0000-0000-0000F5110000}"/>
    <cellStyle name="Comma 10 49 2 2" xfId="33730" xr:uid="{00000000-0005-0000-0000-0000F6110000}"/>
    <cellStyle name="Comma 10 49 3" xfId="10736" xr:uid="{00000000-0005-0000-0000-0000F7110000}"/>
    <cellStyle name="Comma 10 49 3 2" xfId="32495" xr:uid="{00000000-0005-0000-0000-0000F8110000}"/>
    <cellStyle name="Comma 10 49 4" xfId="30939" xr:uid="{00000000-0005-0000-0000-0000F9110000}"/>
    <cellStyle name="Comma 10 5" xfId="3874" xr:uid="{00000000-0005-0000-0000-0000FA110000}"/>
    <cellStyle name="Comma 10 5 10" xfId="30845" xr:uid="{00000000-0005-0000-0000-0000FB110000}"/>
    <cellStyle name="Comma 10 5 2" xfId="4058" xr:uid="{00000000-0005-0000-0000-0000FC110000}"/>
    <cellStyle name="Comma 10 5 2 2" xfId="11975" xr:uid="{00000000-0005-0000-0000-0000FD110000}"/>
    <cellStyle name="Comma 10 5 2 2 2" xfId="33731" xr:uid="{00000000-0005-0000-0000-0000FE110000}"/>
    <cellStyle name="Comma 10 5 2 3" xfId="10737" xr:uid="{00000000-0005-0000-0000-0000FF110000}"/>
    <cellStyle name="Comma 10 5 2 3 2" xfId="32496" xr:uid="{00000000-0005-0000-0000-000000120000}"/>
    <cellStyle name="Comma 10 5 2 4" xfId="30940" xr:uid="{00000000-0005-0000-0000-000001120000}"/>
    <cellStyle name="Comma 10 5 3" xfId="6365" xr:uid="{00000000-0005-0000-0000-000002120000}"/>
    <cellStyle name="Comma 10 5 3 2" xfId="12275" xr:uid="{00000000-0005-0000-0000-000003120000}"/>
    <cellStyle name="Comma 10 5 3 2 2" xfId="34031" xr:uid="{00000000-0005-0000-0000-000004120000}"/>
    <cellStyle name="Comma 10 5 3 3" xfId="11038" xr:uid="{00000000-0005-0000-0000-000005120000}"/>
    <cellStyle name="Comma 10 5 3 3 2" xfId="32797" xr:uid="{00000000-0005-0000-0000-000006120000}"/>
    <cellStyle name="Comma 10 5 3 4" xfId="31282" xr:uid="{00000000-0005-0000-0000-000007120000}"/>
    <cellStyle name="Comma 10 5 4" xfId="6941" xr:uid="{00000000-0005-0000-0000-000008120000}"/>
    <cellStyle name="Comma 10 5 4 2" xfId="12398" xr:uid="{00000000-0005-0000-0000-000009120000}"/>
    <cellStyle name="Comma 10 5 4 2 2" xfId="34154" xr:uid="{00000000-0005-0000-0000-00000A120000}"/>
    <cellStyle name="Comma 10 5 4 3" xfId="11161" xr:uid="{00000000-0005-0000-0000-00000B120000}"/>
    <cellStyle name="Comma 10 5 4 3 2" xfId="32920" xr:uid="{00000000-0005-0000-0000-00000C120000}"/>
    <cellStyle name="Comma 10 5 4 4" xfId="31408" xr:uid="{00000000-0005-0000-0000-00000D120000}"/>
    <cellStyle name="Comma 10 5 5" xfId="7403" xr:uid="{00000000-0005-0000-0000-00000E120000}"/>
    <cellStyle name="Comma 10 5 5 2" xfId="12527" xr:uid="{00000000-0005-0000-0000-00000F120000}"/>
    <cellStyle name="Comma 10 5 5 2 2" xfId="34282" xr:uid="{00000000-0005-0000-0000-000010120000}"/>
    <cellStyle name="Comma 10 5 5 3" xfId="11290" xr:uid="{00000000-0005-0000-0000-000011120000}"/>
    <cellStyle name="Comma 10 5 5 3 2" xfId="33048" xr:uid="{00000000-0005-0000-0000-000012120000}"/>
    <cellStyle name="Comma 10 5 5 4" xfId="31623" xr:uid="{00000000-0005-0000-0000-000013120000}"/>
    <cellStyle name="Comma 10 5 6" xfId="7739" xr:uid="{00000000-0005-0000-0000-000014120000}"/>
    <cellStyle name="Comma 10 5 6 2" xfId="12593" xr:uid="{00000000-0005-0000-0000-000015120000}"/>
    <cellStyle name="Comma 10 5 6 2 2" xfId="34348" xr:uid="{00000000-0005-0000-0000-000016120000}"/>
    <cellStyle name="Comma 10 5 6 3" xfId="11356" xr:uid="{00000000-0005-0000-0000-000017120000}"/>
    <cellStyle name="Comma 10 5 6 3 2" xfId="33114" xr:uid="{00000000-0005-0000-0000-000018120000}"/>
    <cellStyle name="Comma 10 5 6 4" xfId="31731" xr:uid="{00000000-0005-0000-0000-000019120000}"/>
    <cellStyle name="Comma 10 5 7" xfId="8412" xr:uid="{00000000-0005-0000-0000-00001A120000}"/>
    <cellStyle name="Comma 10 5 7 2" xfId="12734" xr:uid="{00000000-0005-0000-0000-00001B120000}"/>
    <cellStyle name="Comma 10 5 7 2 2" xfId="34489" xr:uid="{00000000-0005-0000-0000-00001C120000}"/>
    <cellStyle name="Comma 10 5 7 3" xfId="11497" xr:uid="{00000000-0005-0000-0000-00001D120000}"/>
    <cellStyle name="Comma 10 5 7 3 2" xfId="33255" xr:uid="{00000000-0005-0000-0000-00001E120000}"/>
    <cellStyle name="Comma 10 5 7 4" xfId="31956" xr:uid="{00000000-0005-0000-0000-00001F120000}"/>
    <cellStyle name="Comma 10 5 8" xfId="11879" xr:uid="{00000000-0005-0000-0000-000020120000}"/>
    <cellStyle name="Comma 10 5 8 2" xfId="33636" xr:uid="{00000000-0005-0000-0000-000021120000}"/>
    <cellStyle name="Comma 10 5 9" xfId="10641" xr:uid="{00000000-0005-0000-0000-000022120000}"/>
    <cellStyle name="Comma 10 5 9 2" xfId="32401" xr:uid="{00000000-0005-0000-0000-000023120000}"/>
    <cellStyle name="Comma 10 50" xfId="4059" xr:uid="{00000000-0005-0000-0000-000024120000}"/>
    <cellStyle name="Comma 10 50 2" xfId="11976" xr:uid="{00000000-0005-0000-0000-000025120000}"/>
    <cellStyle name="Comma 10 50 2 2" xfId="33732" xr:uid="{00000000-0005-0000-0000-000026120000}"/>
    <cellStyle name="Comma 10 50 3" xfId="10738" xr:uid="{00000000-0005-0000-0000-000027120000}"/>
    <cellStyle name="Comma 10 50 3 2" xfId="32497" xr:uid="{00000000-0005-0000-0000-000028120000}"/>
    <cellStyle name="Comma 10 50 4" xfId="30941" xr:uid="{00000000-0005-0000-0000-000029120000}"/>
    <cellStyle name="Comma 10 51" xfId="4060" xr:uid="{00000000-0005-0000-0000-00002A120000}"/>
    <cellStyle name="Comma 10 51 2" xfId="11977" xr:uid="{00000000-0005-0000-0000-00002B120000}"/>
    <cellStyle name="Comma 10 51 2 2" xfId="33733" xr:uid="{00000000-0005-0000-0000-00002C120000}"/>
    <cellStyle name="Comma 10 51 3" xfId="10739" xr:uid="{00000000-0005-0000-0000-00002D120000}"/>
    <cellStyle name="Comma 10 51 3 2" xfId="32498" xr:uid="{00000000-0005-0000-0000-00002E120000}"/>
    <cellStyle name="Comma 10 51 4" xfId="30942" xr:uid="{00000000-0005-0000-0000-00002F120000}"/>
    <cellStyle name="Comma 10 52" xfId="4061" xr:uid="{00000000-0005-0000-0000-000030120000}"/>
    <cellStyle name="Comma 10 52 2" xfId="11978" xr:uid="{00000000-0005-0000-0000-000031120000}"/>
    <cellStyle name="Comma 10 52 2 2" xfId="33734" xr:uid="{00000000-0005-0000-0000-000032120000}"/>
    <cellStyle name="Comma 10 52 3" xfId="10740" xr:uid="{00000000-0005-0000-0000-000033120000}"/>
    <cellStyle name="Comma 10 52 3 2" xfId="32499" xr:uid="{00000000-0005-0000-0000-000034120000}"/>
    <cellStyle name="Comma 10 52 4" xfId="30943" xr:uid="{00000000-0005-0000-0000-000035120000}"/>
    <cellStyle name="Comma 10 53" xfId="4062" xr:uid="{00000000-0005-0000-0000-000036120000}"/>
    <cellStyle name="Comma 10 53 2" xfId="11979" xr:uid="{00000000-0005-0000-0000-000037120000}"/>
    <cellStyle name="Comma 10 53 2 2" xfId="33735" xr:uid="{00000000-0005-0000-0000-000038120000}"/>
    <cellStyle name="Comma 10 53 3" xfId="10741" xr:uid="{00000000-0005-0000-0000-000039120000}"/>
    <cellStyle name="Comma 10 53 3 2" xfId="32500" xr:uid="{00000000-0005-0000-0000-00003A120000}"/>
    <cellStyle name="Comma 10 53 4" xfId="30944" xr:uid="{00000000-0005-0000-0000-00003B120000}"/>
    <cellStyle name="Comma 10 54" xfId="4063" xr:uid="{00000000-0005-0000-0000-00003C120000}"/>
    <cellStyle name="Comma 10 54 2" xfId="11980" xr:uid="{00000000-0005-0000-0000-00003D120000}"/>
    <cellStyle name="Comma 10 54 2 2" xfId="33736" xr:uid="{00000000-0005-0000-0000-00003E120000}"/>
    <cellStyle name="Comma 10 54 3" xfId="10742" xr:uid="{00000000-0005-0000-0000-00003F120000}"/>
    <cellStyle name="Comma 10 54 3 2" xfId="32501" xr:uid="{00000000-0005-0000-0000-000040120000}"/>
    <cellStyle name="Comma 10 54 4" xfId="30945" xr:uid="{00000000-0005-0000-0000-000041120000}"/>
    <cellStyle name="Comma 10 55" xfId="4064" xr:uid="{00000000-0005-0000-0000-000042120000}"/>
    <cellStyle name="Comma 10 55 2" xfId="11981" xr:uid="{00000000-0005-0000-0000-000043120000}"/>
    <cellStyle name="Comma 10 55 2 2" xfId="33737" xr:uid="{00000000-0005-0000-0000-000044120000}"/>
    <cellStyle name="Comma 10 55 3" xfId="10743" xr:uid="{00000000-0005-0000-0000-000045120000}"/>
    <cellStyle name="Comma 10 55 3 2" xfId="32502" xr:uid="{00000000-0005-0000-0000-000046120000}"/>
    <cellStyle name="Comma 10 55 4" xfId="30946" xr:uid="{00000000-0005-0000-0000-000047120000}"/>
    <cellStyle name="Comma 10 56" xfId="4065" xr:uid="{00000000-0005-0000-0000-000048120000}"/>
    <cellStyle name="Comma 10 56 2" xfId="11982" xr:uid="{00000000-0005-0000-0000-000049120000}"/>
    <cellStyle name="Comma 10 56 2 2" xfId="33738" xr:uid="{00000000-0005-0000-0000-00004A120000}"/>
    <cellStyle name="Comma 10 56 3" xfId="10744" xr:uid="{00000000-0005-0000-0000-00004B120000}"/>
    <cellStyle name="Comma 10 56 3 2" xfId="32503" xr:uid="{00000000-0005-0000-0000-00004C120000}"/>
    <cellStyle name="Comma 10 56 4" xfId="30947" xr:uid="{00000000-0005-0000-0000-00004D120000}"/>
    <cellStyle name="Comma 10 57" xfId="4066" xr:uid="{00000000-0005-0000-0000-00004E120000}"/>
    <cellStyle name="Comma 10 57 2" xfId="11983" xr:uid="{00000000-0005-0000-0000-00004F120000}"/>
    <cellStyle name="Comma 10 57 2 2" xfId="33739" xr:uid="{00000000-0005-0000-0000-000050120000}"/>
    <cellStyle name="Comma 10 57 3" xfId="10745" xr:uid="{00000000-0005-0000-0000-000051120000}"/>
    <cellStyle name="Comma 10 57 3 2" xfId="32504" xr:uid="{00000000-0005-0000-0000-000052120000}"/>
    <cellStyle name="Comma 10 57 4" xfId="30948" xr:uid="{00000000-0005-0000-0000-000053120000}"/>
    <cellStyle name="Comma 10 58" xfId="4067" xr:uid="{00000000-0005-0000-0000-000054120000}"/>
    <cellStyle name="Comma 10 58 2" xfId="11984" xr:uid="{00000000-0005-0000-0000-000055120000}"/>
    <cellStyle name="Comma 10 58 2 2" xfId="33740" xr:uid="{00000000-0005-0000-0000-000056120000}"/>
    <cellStyle name="Comma 10 58 3" xfId="10746" xr:uid="{00000000-0005-0000-0000-000057120000}"/>
    <cellStyle name="Comma 10 58 3 2" xfId="32505" xr:uid="{00000000-0005-0000-0000-000058120000}"/>
    <cellStyle name="Comma 10 58 4" xfId="30949" xr:uid="{00000000-0005-0000-0000-000059120000}"/>
    <cellStyle name="Comma 10 59" xfId="4068" xr:uid="{00000000-0005-0000-0000-00005A120000}"/>
    <cellStyle name="Comma 10 59 2" xfId="11985" xr:uid="{00000000-0005-0000-0000-00005B120000}"/>
    <cellStyle name="Comma 10 59 2 2" xfId="33741" xr:uid="{00000000-0005-0000-0000-00005C120000}"/>
    <cellStyle name="Comma 10 59 3" xfId="10747" xr:uid="{00000000-0005-0000-0000-00005D120000}"/>
    <cellStyle name="Comma 10 59 3 2" xfId="32506" xr:uid="{00000000-0005-0000-0000-00005E120000}"/>
    <cellStyle name="Comma 10 59 4" xfId="30950" xr:uid="{00000000-0005-0000-0000-00005F120000}"/>
    <cellStyle name="Comma 10 6" xfId="4016" xr:uid="{00000000-0005-0000-0000-000060120000}"/>
    <cellStyle name="Comma 10 6 2" xfId="11933" xr:uid="{00000000-0005-0000-0000-000061120000}"/>
    <cellStyle name="Comma 10 6 2 2" xfId="33689" xr:uid="{00000000-0005-0000-0000-000062120000}"/>
    <cellStyle name="Comma 10 6 3" xfId="10695" xr:uid="{00000000-0005-0000-0000-000063120000}"/>
    <cellStyle name="Comma 10 6 3 2" xfId="32454" xr:uid="{00000000-0005-0000-0000-000064120000}"/>
    <cellStyle name="Comma 10 6 4" xfId="30898" xr:uid="{00000000-0005-0000-0000-000065120000}"/>
    <cellStyle name="Comma 10 60" xfId="4069" xr:uid="{00000000-0005-0000-0000-000066120000}"/>
    <cellStyle name="Comma 10 60 2" xfId="11986" xr:uid="{00000000-0005-0000-0000-000067120000}"/>
    <cellStyle name="Comma 10 60 2 2" xfId="33742" xr:uid="{00000000-0005-0000-0000-000068120000}"/>
    <cellStyle name="Comma 10 60 3" xfId="10748" xr:uid="{00000000-0005-0000-0000-000069120000}"/>
    <cellStyle name="Comma 10 60 3 2" xfId="32507" xr:uid="{00000000-0005-0000-0000-00006A120000}"/>
    <cellStyle name="Comma 10 60 4" xfId="30951" xr:uid="{00000000-0005-0000-0000-00006B120000}"/>
    <cellStyle name="Comma 10 61" xfId="4070" xr:uid="{00000000-0005-0000-0000-00006C120000}"/>
    <cellStyle name="Comma 10 61 2" xfId="11987" xr:uid="{00000000-0005-0000-0000-00006D120000}"/>
    <cellStyle name="Comma 10 61 2 2" xfId="33743" xr:uid="{00000000-0005-0000-0000-00006E120000}"/>
    <cellStyle name="Comma 10 61 3" xfId="10749" xr:uid="{00000000-0005-0000-0000-00006F120000}"/>
    <cellStyle name="Comma 10 61 3 2" xfId="32508" xr:uid="{00000000-0005-0000-0000-000070120000}"/>
    <cellStyle name="Comma 10 61 4" xfId="30952" xr:uid="{00000000-0005-0000-0000-000071120000}"/>
    <cellStyle name="Comma 10 62" xfId="4071" xr:uid="{00000000-0005-0000-0000-000072120000}"/>
    <cellStyle name="Comma 10 62 2" xfId="11988" xr:uid="{00000000-0005-0000-0000-000073120000}"/>
    <cellStyle name="Comma 10 62 2 2" xfId="33744" xr:uid="{00000000-0005-0000-0000-000074120000}"/>
    <cellStyle name="Comma 10 62 3" xfId="10750" xr:uid="{00000000-0005-0000-0000-000075120000}"/>
    <cellStyle name="Comma 10 62 3 2" xfId="32509" xr:uid="{00000000-0005-0000-0000-000076120000}"/>
    <cellStyle name="Comma 10 62 4" xfId="30953" xr:uid="{00000000-0005-0000-0000-000077120000}"/>
    <cellStyle name="Comma 10 63" xfId="4072" xr:uid="{00000000-0005-0000-0000-000078120000}"/>
    <cellStyle name="Comma 10 63 2" xfId="11989" xr:uid="{00000000-0005-0000-0000-000079120000}"/>
    <cellStyle name="Comma 10 63 2 2" xfId="33745" xr:uid="{00000000-0005-0000-0000-00007A120000}"/>
    <cellStyle name="Comma 10 63 3" xfId="10751" xr:uid="{00000000-0005-0000-0000-00007B120000}"/>
    <cellStyle name="Comma 10 63 3 2" xfId="32510" xr:uid="{00000000-0005-0000-0000-00007C120000}"/>
    <cellStyle name="Comma 10 63 4" xfId="30954" xr:uid="{00000000-0005-0000-0000-00007D120000}"/>
    <cellStyle name="Comma 10 64" xfId="4073" xr:uid="{00000000-0005-0000-0000-00007E120000}"/>
    <cellStyle name="Comma 10 64 2" xfId="11990" xr:uid="{00000000-0005-0000-0000-00007F120000}"/>
    <cellStyle name="Comma 10 64 2 2" xfId="33746" xr:uid="{00000000-0005-0000-0000-000080120000}"/>
    <cellStyle name="Comma 10 64 3" xfId="10752" xr:uid="{00000000-0005-0000-0000-000081120000}"/>
    <cellStyle name="Comma 10 64 3 2" xfId="32511" xr:uid="{00000000-0005-0000-0000-000082120000}"/>
    <cellStyle name="Comma 10 64 4" xfId="30955" xr:uid="{00000000-0005-0000-0000-000083120000}"/>
    <cellStyle name="Comma 10 65" xfId="4074" xr:uid="{00000000-0005-0000-0000-000084120000}"/>
    <cellStyle name="Comma 10 65 2" xfId="11991" xr:uid="{00000000-0005-0000-0000-000085120000}"/>
    <cellStyle name="Comma 10 65 2 2" xfId="33747" xr:uid="{00000000-0005-0000-0000-000086120000}"/>
    <cellStyle name="Comma 10 65 3" xfId="10753" xr:uid="{00000000-0005-0000-0000-000087120000}"/>
    <cellStyle name="Comma 10 65 3 2" xfId="32512" xr:uid="{00000000-0005-0000-0000-000088120000}"/>
    <cellStyle name="Comma 10 65 4" xfId="30956" xr:uid="{00000000-0005-0000-0000-000089120000}"/>
    <cellStyle name="Comma 10 66" xfId="4075" xr:uid="{00000000-0005-0000-0000-00008A120000}"/>
    <cellStyle name="Comma 10 66 2" xfId="11992" xr:uid="{00000000-0005-0000-0000-00008B120000}"/>
    <cellStyle name="Comma 10 66 2 2" xfId="33748" xr:uid="{00000000-0005-0000-0000-00008C120000}"/>
    <cellStyle name="Comma 10 66 3" xfId="10754" xr:uid="{00000000-0005-0000-0000-00008D120000}"/>
    <cellStyle name="Comma 10 66 3 2" xfId="32513" xr:uid="{00000000-0005-0000-0000-00008E120000}"/>
    <cellStyle name="Comma 10 66 4" xfId="30957" xr:uid="{00000000-0005-0000-0000-00008F120000}"/>
    <cellStyle name="Comma 10 67" xfId="4076" xr:uid="{00000000-0005-0000-0000-000090120000}"/>
    <cellStyle name="Comma 10 67 2" xfId="11993" xr:uid="{00000000-0005-0000-0000-000091120000}"/>
    <cellStyle name="Comma 10 67 2 2" xfId="33749" xr:uid="{00000000-0005-0000-0000-000092120000}"/>
    <cellStyle name="Comma 10 67 3" xfId="10755" xr:uid="{00000000-0005-0000-0000-000093120000}"/>
    <cellStyle name="Comma 10 67 3 2" xfId="32514" xr:uid="{00000000-0005-0000-0000-000094120000}"/>
    <cellStyle name="Comma 10 67 4" xfId="30958" xr:uid="{00000000-0005-0000-0000-000095120000}"/>
    <cellStyle name="Comma 10 68" xfId="4077" xr:uid="{00000000-0005-0000-0000-000096120000}"/>
    <cellStyle name="Comma 10 68 2" xfId="11994" xr:uid="{00000000-0005-0000-0000-000097120000}"/>
    <cellStyle name="Comma 10 68 2 2" xfId="33750" xr:uid="{00000000-0005-0000-0000-000098120000}"/>
    <cellStyle name="Comma 10 68 3" xfId="10756" xr:uid="{00000000-0005-0000-0000-000099120000}"/>
    <cellStyle name="Comma 10 68 3 2" xfId="32515" xr:uid="{00000000-0005-0000-0000-00009A120000}"/>
    <cellStyle name="Comma 10 68 4" xfId="30959" xr:uid="{00000000-0005-0000-0000-00009B120000}"/>
    <cellStyle name="Comma 10 69" xfId="4078" xr:uid="{00000000-0005-0000-0000-00009C120000}"/>
    <cellStyle name="Comma 10 69 2" xfId="11995" xr:uid="{00000000-0005-0000-0000-00009D120000}"/>
    <cellStyle name="Comma 10 69 2 2" xfId="33751" xr:uid="{00000000-0005-0000-0000-00009E120000}"/>
    <cellStyle name="Comma 10 69 3" xfId="10757" xr:uid="{00000000-0005-0000-0000-00009F120000}"/>
    <cellStyle name="Comma 10 69 3 2" xfId="32516" xr:uid="{00000000-0005-0000-0000-0000A0120000}"/>
    <cellStyle name="Comma 10 69 4" xfId="30960" xr:uid="{00000000-0005-0000-0000-0000A1120000}"/>
    <cellStyle name="Comma 10 7" xfId="4079" xr:uid="{00000000-0005-0000-0000-0000A2120000}"/>
    <cellStyle name="Comma 10 7 2" xfId="11996" xr:uid="{00000000-0005-0000-0000-0000A3120000}"/>
    <cellStyle name="Comma 10 7 2 2" xfId="33752" xr:uid="{00000000-0005-0000-0000-0000A4120000}"/>
    <cellStyle name="Comma 10 7 3" xfId="10758" xr:uid="{00000000-0005-0000-0000-0000A5120000}"/>
    <cellStyle name="Comma 10 7 3 2" xfId="32517" xr:uid="{00000000-0005-0000-0000-0000A6120000}"/>
    <cellStyle name="Comma 10 7 4" xfId="30961" xr:uid="{00000000-0005-0000-0000-0000A7120000}"/>
    <cellStyle name="Comma 10 70" xfId="4080" xr:uid="{00000000-0005-0000-0000-0000A8120000}"/>
    <cellStyle name="Comma 10 70 2" xfId="11997" xr:uid="{00000000-0005-0000-0000-0000A9120000}"/>
    <cellStyle name="Comma 10 70 2 2" xfId="33753" xr:uid="{00000000-0005-0000-0000-0000AA120000}"/>
    <cellStyle name="Comma 10 70 3" xfId="10759" xr:uid="{00000000-0005-0000-0000-0000AB120000}"/>
    <cellStyle name="Comma 10 70 3 2" xfId="32518" xr:uid="{00000000-0005-0000-0000-0000AC120000}"/>
    <cellStyle name="Comma 10 70 4" xfId="30962" xr:uid="{00000000-0005-0000-0000-0000AD120000}"/>
    <cellStyle name="Comma 10 71" xfId="4081" xr:uid="{00000000-0005-0000-0000-0000AE120000}"/>
    <cellStyle name="Comma 10 71 2" xfId="11998" xr:uid="{00000000-0005-0000-0000-0000AF120000}"/>
    <cellStyle name="Comma 10 71 2 2" xfId="33754" xr:uid="{00000000-0005-0000-0000-0000B0120000}"/>
    <cellStyle name="Comma 10 71 3" xfId="10760" xr:uid="{00000000-0005-0000-0000-0000B1120000}"/>
    <cellStyle name="Comma 10 71 3 2" xfId="32519" xr:uid="{00000000-0005-0000-0000-0000B2120000}"/>
    <cellStyle name="Comma 10 71 4" xfId="30963" xr:uid="{00000000-0005-0000-0000-0000B3120000}"/>
    <cellStyle name="Comma 10 72" xfId="4082" xr:uid="{00000000-0005-0000-0000-0000B4120000}"/>
    <cellStyle name="Comma 10 72 2" xfId="11999" xr:uid="{00000000-0005-0000-0000-0000B5120000}"/>
    <cellStyle name="Comma 10 72 2 2" xfId="33755" xr:uid="{00000000-0005-0000-0000-0000B6120000}"/>
    <cellStyle name="Comma 10 72 3" xfId="10761" xr:uid="{00000000-0005-0000-0000-0000B7120000}"/>
    <cellStyle name="Comma 10 72 3 2" xfId="32520" xr:uid="{00000000-0005-0000-0000-0000B8120000}"/>
    <cellStyle name="Comma 10 72 4" xfId="30964" xr:uid="{00000000-0005-0000-0000-0000B9120000}"/>
    <cellStyle name="Comma 10 73" xfId="4083" xr:uid="{00000000-0005-0000-0000-0000BA120000}"/>
    <cellStyle name="Comma 10 73 2" xfId="12000" xr:uid="{00000000-0005-0000-0000-0000BB120000}"/>
    <cellStyle name="Comma 10 73 2 2" xfId="33756" xr:uid="{00000000-0005-0000-0000-0000BC120000}"/>
    <cellStyle name="Comma 10 73 3" xfId="10762" xr:uid="{00000000-0005-0000-0000-0000BD120000}"/>
    <cellStyle name="Comma 10 73 3 2" xfId="32521" xr:uid="{00000000-0005-0000-0000-0000BE120000}"/>
    <cellStyle name="Comma 10 73 4" xfId="30965" xr:uid="{00000000-0005-0000-0000-0000BF120000}"/>
    <cellStyle name="Comma 10 74" xfId="4084" xr:uid="{00000000-0005-0000-0000-0000C0120000}"/>
    <cellStyle name="Comma 10 74 2" xfId="12001" xr:uid="{00000000-0005-0000-0000-0000C1120000}"/>
    <cellStyle name="Comma 10 74 2 2" xfId="33757" xr:uid="{00000000-0005-0000-0000-0000C2120000}"/>
    <cellStyle name="Comma 10 74 3" xfId="10763" xr:uid="{00000000-0005-0000-0000-0000C3120000}"/>
    <cellStyle name="Comma 10 74 3 2" xfId="32522" xr:uid="{00000000-0005-0000-0000-0000C4120000}"/>
    <cellStyle name="Comma 10 74 4" xfId="30966" xr:uid="{00000000-0005-0000-0000-0000C5120000}"/>
    <cellStyle name="Comma 10 75" xfId="4085" xr:uid="{00000000-0005-0000-0000-0000C6120000}"/>
    <cellStyle name="Comma 10 75 2" xfId="12002" xr:uid="{00000000-0005-0000-0000-0000C7120000}"/>
    <cellStyle name="Comma 10 75 2 2" xfId="33758" xr:uid="{00000000-0005-0000-0000-0000C8120000}"/>
    <cellStyle name="Comma 10 75 3" xfId="10764" xr:uid="{00000000-0005-0000-0000-0000C9120000}"/>
    <cellStyle name="Comma 10 75 3 2" xfId="32523" xr:uid="{00000000-0005-0000-0000-0000CA120000}"/>
    <cellStyle name="Comma 10 75 4" xfId="30967" xr:uid="{00000000-0005-0000-0000-0000CB120000}"/>
    <cellStyle name="Comma 10 76" xfId="4086" xr:uid="{00000000-0005-0000-0000-0000CC120000}"/>
    <cellStyle name="Comma 10 76 2" xfId="12003" xr:uid="{00000000-0005-0000-0000-0000CD120000}"/>
    <cellStyle name="Comma 10 76 2 2" xfId="33759" xr:uid="{00000000-0005-0000-0000-0000CE120000}"/>
    <cellStyle name="Comma 10 76 3" xfId="10765" xr:uid="{00000000-0005-0000-0000-0000CF120000}"/>
    <cellStyle name="Comma 10 76 3 2" xfId="32524" xr:uid="{00000000-0005-0000-0000-0000D0120000}"/>
    <cellStyle name="Comma 10 76 4" xfId="30968" xr:uid="{00000000-0005-0000-0000-0000D1120000}"/>
    <cellStyle name="Comma 10 77" xfId="4087" xr:uid="{00000000-0005-0000-0000-0000D2120000}"/>
    <cellStyle name="Comma 10 77 2" xfId="12004" xr:uid="{00000000-0005-0000-0000-0000D3120000}"/>
    <cellStyle name="Comma 10 77 2 2" xfId="33760" xr:uid="{00000000-0005-0000-0000-0000D4120000}"/>
    <cellStyle name="Comma 10 77 3" xfId="10766" xr:uid="{00000000-0005-0000-0000-0000D5120000}"/>
    <cellStyle name="Comma 10 77 3 2" xfId="32525" xr:uid="{00000000-0005-0000-0000-0000D6120000}"/>
    <cellStyle name="Comma 10 77 4" xfId="30969" xr:uid="{00000000-0005-0000-0000-0000D7120000}"/>
    <cellStyle name="Comma 10 78" xfId="4088" xr:uid="{00000000-0005-0000-0000-0000D8120000}"/>
    <cellStyle name="Comma 10 78 2" xfId="12005" xr:uid="{00000000-0005-0000-0000-0000D9120000}"/>
    <cellStyle name="Comma 10 78 2 2" xfId="33761" xr:uid="{00000000-0005-0000-0000-0000DA120000}"/>
    <cellStyle name="Comma 10 78 3" xfId="10767" xr:uid="{00000000-0005-0000-0000-0000DB120000}"/>
    <cellStyle name="Comma 10 78 3 2" xfId="32526" xr:uid="{00000000-0005-0000-0000-0000DC120000}"/>
    <cellStyle name="Comma 10 78 4" xfId="30970" xr:uid="{00000000-0005-0000-0000-0000DD120000}"/>
    <cellStyle name="Comma 10 79" xfId="4089" xr:uid="{00000000-0005-0000-0000-0000DE120000}"/>
    <cellStyle name="Comma 10 79 2" xfId="12006" xr:uid="{00000000-0005-0000-0000-0000DF120000}"/>
    <cellStyle name="Comma 10 79 2 2" xfId="33762" xr:uid="{00000000-0005-0000-0000-0000E0120000}"/>
    <cellStyle name="Comma 10 79 3" xfId="10768" xr:uid="{00000000-0005-0000-0000-0000E1120000}"/>
    <cellStyle name="Comma 10 79 3 2" xfId="32527" xr:uid="{00000000-0005-0000-0000-0000E2120000}"/>
    <cellStyle name="Comma 10 79 4" xfId="30971" xr:uid="{00000000-0005-0000-0000-0000E3120000}"/>
    <cellStyle name="Comma 10 8" xfId="4090" xr:uid="{00000000-0005-0000-0000-0000E4120000}"/>
    <cellStyle name="Comma 10 8 2" xfId="12007" xr:uid="{00000000-0005-0000-0000-0000E5120000}"/>
    <cellStyle name="Comma 10 8 2 2" xfId="33763" xr:uid="{00000000-0005-0000-0000-0000E6120000}"/>
    <cellStyle name="Comma 10 8 3" xfId="10769" xr:uid="{00000000-0005-0000-0000-0000E7120000}"/>
    <cellStyle name="Comma 10 8 3 2" xfId="32528" xr:uid="{00000000-0005-0000-0000-0000E8120000}"/>
    <cellStyle name="Comma 10 8 4" xfId="30972" xr:uid="{00000000-0005-0000-0000-0000E9120000}"/>
    <cellStyle name="Comma 10 80" xfId="4091" xr:uid="{00000000-0005-0000-0000-0000EA120000}"/>
    <cellStyle name="Comma 10 80 2" xfId="12008" xr:uid="{00000000-0005-0000-0000-0000EB120000}"/>
    <cellStyle name="Comma 10 80 2 2" xfId="33764" xr:uid="{00000000-0005-0000-0000-0000EC120000}"/>
    <cellStyle name="Comma 10 80 3" xfId="10770" xr:uid="{00000000-0005-0000-0000-0000ED120000}"/>
    <cellStyle name="Comma 10 80 3 2" xfId="32529" xr:uid="{00000000-0005-0000-0000-0000EE120000}"/>
    <cellStyle name="Comma 10 80 4" xfId="30973" xr:uid="{00000000-0005-0000-0000-0000EF120000}"/>
    <cellStyle name="Comma 10 81" xfId="4092" xr:uid="{00000000-0005-0000-0000-0000F0120000}"/>
    <cellStyle name="Comma 10 81 2" xfId="12009" xr:uid="{00000000-0005-0000-0000-0000F1120000}"/>
    <cellStyle name="Comma 10 81 2 2" xfId="33765" xr:uid="{00000000-0005-0000-0000-0000F2120000}"/>
    <cellStyle name="Comma 10 81 3" xfId="10771" xr:uid="{00000000-0005-0000-0000-0000F3120000}"/>
    <cellStyle name="Comma 10 81 3 2" xfId="32530" xr:uid="{00000000-0005-0000-0000-0000F4120000}"/>
    <cellStyle name="Comma 10 81 4" xfId="30974" xr:uid="{00000000-0005-0000-0000-0000F5120000}"/>
    <cellStyle name="Comma 10 82" xfId="4093" xr:uid="{00000000-0005-0000-0000-0000F6120000}"/>
    <cellStyle name="Comma 10 82 2" xfId="12010" xr:uid="{00000000-0005-0000-0000-0000F7120000}"/>
    <cellStyle name="Comma 10 82 2 2" xfId="33766" xr:uid="{00000000-0005-0000-0000-0000F8120000}"/>
    <cellStyle name="Comma 10 82 3" xfId="10772" xr:uid="{00000000-0005-0000-0000-0000F9120000}"/>
    <cellStyle name="Comma 10 82 3 2" xfId="32531" xr:uid="{00000000-0005-0000-0000-0000FA120000}"/>
    <cellStyle name="Comma 10 82 4" xfId="30975" xr:uid="{00000000-0005-0000-0000-0000FB120000}"/>
    <cellStyle name="Comma 10 83" xfId="4094" xr:uid="{00000000-0005-0000-0000-0000FC120000}"/>
    <cellStyle name="Comma 10 83 2" xfId="12011" xr:uid="{00000000-0005-0000-0000-0000FD120000}"/>
    <cellStyle name="Comma 10 83 2 2" xfId="33767" xr:uid="{00000000-0005-0000-0000-0000FE120000}"/>
    <cellStyle name="Comma 10 83 3" xfId="10773" xr:uid="{00000000-0005-0000-0000-0000FF120000}"/>
    <cellStyle name="Comma 10 83 3 2" xfId="32532" xr:uid="{00000000-0005-0000-0000-000000130000}"/>
    <cellStyle name="Comma 10 83 4" xfId="30976" xr:uid="{00000000-0005-0000-0000-000001130000}"/>
    <cellStyle name="Comma 10 84" xfId="4095" xr:uid="{00000000-0005-0000-0000-000002130000}"/>
    <cellStyle name="Comma 10 84 2" xfId="12012" xr:uid="{00000000-0005-0000-0000-000003130000}"/>
    <cellStyle name="Comma 10 84 2 2" xfId="33768" xr:uid="{00000000-0005-0000-0000-000004130000}"/>
    <cellStyle name="Comma 10 84 3" xfId="10774" xr:uid="{00000000-0005-0000-0000-000005130000}"/>
    <cellStyle name="Comma 10 84 3 2" xfId="32533" xr:uid="{00000000-0005-0000-0000-000006130000}"/>
    <cellStyle name="Comma 10 84 4" xfId="30977" xr:uid="{00000000-0005-0000-0000-000007130000}"/>
    <cellStyle name="Comma 10 85" xfId="4096" xr:uid="{00000000-0005-0000-0000-000008130000}"/>
    <cellStyle name="Comma 10 85 2" xfId="12013" xr:uid="{00000000-0005-0000-0000-000009130000}"/>
    <cellStyle name="Comma 10 85 2 2" xfId="33769" xr:uid="{00000000-0005-0000-0000-00000A130000}"/>
    <cellStyle name="Comma 10 85 3" xfId="10775" xr:uid="{00000000-0005-0000-0000-00000B130000}"/>
    <cellStyle name="Comma 10 85 3 2" xfId="32534" xr:uid="{00000000-0005-0000-0000-00000C130000}"/>
    <cellStyle name="Comma 10 85 4" xfId="30978" xr:uid="{00000000-0005-0000-0000-00000D130000}"/>
    <cellStyle name="Comma 10 86" xfId="4097" xr:uid="{00000000-0005-0000-0000-00000E130000}"/>
    <cellStyle name="Comma 10 86 2" xfId="12014" xr:uid="{00000000-0005-0000-0000-00000F130000}"/>
    <cellStyle name="Comma 10 86 2 2" xfId="33770" xr:uid="{00000000-0005-0000-0000-000010130000}"/>
    <cellStyle name="Comma 10 86 3" xfId="10776" xr:uid="{00000000-0005-0000-0000-000011130000}"/>
    <cellStyle name="Comma 10 86 3 2" xfId="32535" xr:uid="{00000000-0005-0000-0000-000012130000}"/>
    <cellStyle name="Comma 10 86 4" xfId="30979" xr:uid="{00000000-0005-0000-0000-000013130000}"/>
    <cellStyle name="Comma 10 87" xfId="4098" xr:uid="{00000000-0005-0000-0000-000014130000}"/>
    <cellStyle name="Comma 10 87 2" xfId="12015" xr:uid="{00000000-0005-0000-0000-000015130000}"/>
    <cellStyle name="Comma 10 87 2 2" xfId="33771" xr:uid="{00000000-0005-0000-0000-000016130000}"/>
    <cellStyle name="Comma 10 87 3" xfId="10777" xr:uid="{00000000-0005-0000-0000-000017130000}"/>
    <cellStyle name="Comma 10 87 3 2" xfId="32536" xr:uid="{00000000-0005-0000-0000-000018130000}"/>
    <cellStyle name="Comma 10 87 4" xfId="30980" xr:uid="{00000000-0005-0000-0000-000019130000}"/>
    <cellStyle name="Comma 10 88" xfId="4099" xr:uid="{00000000-0005-0000-0000-00001A130000}"/>
    <cellStyle name="Comma 10 88 2" xfId="12016" xr:uid="{00000000-0005-0000-0000-00001B130000}"/>
    <cellStyle name="Comma 10 88 2 2" xfId="33772" xr:uid="{00000000-0005-0000-0000-00001C130000}"/>
    <cellStyle name="Comma 10 88 3" xfId="10778" xr:uid="{00000000-0005-0000-0000-00001D130000}"/>
    <cellStyle name="Comma 10 88 3 2" xfId="32537" xr:uid="{00000000-0005-0000-0000-00001E130000}"/>
    <cellStyle name="Comma 10 88 4" xfId="30981" xr:uid="{00000000-0005-0000-0000-00001F130000}"/>
    <cellStyle name="Comma 10 89" xfId="6348" xr:uid="{00000000-0005-0000-0000-000020130000}"/>
    <cellStyle name="Comma 10 89 2" xfId="12270" xr:uid="{00000000-0005-0000-0000-000021130000}"/>
    <cellStyle name="Comma 10 89 2 2" xfId="34026" xr:uid="{00000000-0005-0000-0000-000022130000}"/>
    <cellStyle name="Comma 10 89 3" xfId="11033" xr:uid="{00000000-0005-0000-0000-000023130000}"/>
    <cellStyle name="Comma 10 89 3 2" xfId="32792" xr:uid="{00000000-0005-0000-0000-000024130000}"/>
    <cellStyle name="Comma 10 89 4" xfId="31277" xr:uid="{00000000-0005-0000-0000-000025130000}"/>
    <cellStyle name="Comma 10 9" xfId="4100" xr:uid="{00000000-0005-0000-0000-000026130000}"/>
    <cellStyle name="Comma 10 9 2" xfId="12017" xr:uid="{00000000-0005-0000-0000-000027130000}"/>
    <cellStyle name="Comma 10 9 2 2" xfId="33773" xr:uid="{00000000-0005-0000-0000-000028130000}"/>
    <cellStyle name="Comma 10 9 3" xfId="10779" xr:uid="{00000000-0005-0000-0000-000029130000}"/>
    <cellStyle name="Comma 10 9 3 2" xfId="32538" xr:uid="{00000000-0005-0000-0000-00002A130000}"/>
    <cellStyle name="Comma 10 9 4" xfId="30982" xr:uid="{00000000-0005-0000-0000-00002B130000}"/>
    <cellStyle name="Comma 10 90" xfId="6946" xr:uid="{00000000-0005-0000-0000-00002C130000}"/>
    <cellStyle name="Comma 10 90 2" xfId="12403" xr:uid="{00000000-0005-0000-0000-00002D130000}"/>
    <cellStyle name="Comma 10 90 2 2" xfId="34159" xr:uid="{00000000-0005-0000-0000-00002E130000}"/>
    <cellStyle name="Comma 10 90 3" xfId="11166" xr:uid="{00000000-0005-0000-0000-00002F130000}"/>
    <cellStyle name="Comma 10 90 3 2" xfId="32925" xr:uid="{00000000-0005-0000-0000-000030130000}"/>
    <cellStyle name="Comma 10 90 4" xfId="31413" xr:uid="{00000000-0005-0000-0000-000031130000}"/>
    <cellStyle name="Comma 10 91" xfId="7137" xr:uid="{00000000-0005-0000-0000-000032130000}"/>
    <cellStyle name="Comma 10 91 2" xfId="12437" xr:uid="{00000000-0005-0000-0000-000033130000}"/>
    <cellStyle name="Comma 10 91 2 2" xfId="34193" xr:uid="{00000000-0005-0000-0000-000034130000}"/>
    <cellStyle name="Comma 10 91 3" xfId="11200" xr:uid="{00000000-0005-0000-0000-000035130000}"/>
    <cellStyle name="Comma 10 91 3 2" xfId="32959" xr:uid="{00000000-0005-0000-0000-000036130000}"/>
    <cellStyle name="Comma 10 91 4" xfId="31492" xr:uid="{00000000-0005-0000-0000-000037130000}"/>
    <cellStyle name="Comma 10 92" xfId="7138" xr:uid="{00000000-0005-0000-0000-000038130000}"/>
    <cellStyle name="Comma 10 92 2" xfId="12438" xr:uid="{00000000-0005-0000-0000-000039130000}"/>
    <cellStyle name="Comma 10 92 2 2" xfId="34194" xr:uid="{00000000-0005-0000-0000-00003A130000}"/>
    <cellStyle name="Comma 10 92 3" xfId="11201" xr:uid="{00000000-0005-0000-0000-00003B130000}"/>
    <cellStyle name="Comma 10 92 3 2" xfId="32960" xr:uid="{00000000-0005-0000-0000-00003C130000}"/>
    <cellStyle name="Comma 10 92 4" xfId="31493" xr:uid="{00000000-0005-0000-0000-00003D130000}"/>
    <cellStyle name="Comma 10 93" xfId="7139" xr:uid="{00000000-0005-0000-0000-00003E130000}"/>
    <cellStyle name="Comma 10 93 2" xfId="12439" xr:uid="{00000000-0005-0000-0000-00003F130000}"/>
    <cellStyle name="Comma 10 93 2 2" xfId="34195" xr:uid="{00000000-0005-0000-0000-000040130000}"/>
    <cellStyle name="Comma 10 93 3" xfId="11202" xr:uid="{00000000-0005-0000-0000-000041130000}"/>
    <cellStyle name="Comma 10 93 3 2" xfId="32961" xr:uid="{00000000-0005-0000-0000-000042130000}"/>
    <cellStyle name="Comma 10 93 4" xfId="31494" xr:uid="{00000000-0005-0000-0000-000043130000}"/>
    <cellStyle name="Comma 10 94" xfId="7140" xr:uid="{00000000-0005-0000-0000-000044130000}"/>
    <cellStyle name="Comma 10 94 2" xfId="12440" xr:uid="{00000000-0005-0000-0000-000045130000}"/>
    <cellStyle name="Comma 10 94 2 2" xfId="34196" xr:uid="{00000000-0005-0000-0000-000046130000}"/>
    <cellStyle name="Comma 10 94 3" xfId="11203" xr:uid="{00000000-0005-0000-0000-000047130000}"/>
    <cellStyle name="Comma 10 94 3 2" xfId="32962" xr:uid="{00000000-0005-0000-0000-000048130000}"/>
    <cellStyle name="Comma 10 94 4" xfId="31495" xr:uid="{00000000-0005-0000-0000-000049130000}"/>
    <cellStyle name="Comma 10 95" xfId="7141" xr:uid="{00000000-0005-0000-0000-00004A130000}"/>
    <cellStyle name="Comma 10 95 2" xfId="12441" xr:uid="{00000000-0005-0000-0000-00004B130000}"/>
    <cellStyle name="Comma 10 95 2 2" xfId="34197" xr:uid="{00000000-0005-0000-0000-00004C130000}"/>
    <cellStyle name="Comma 10 95 3" xfId="11204" xr:uid="{00000000-0005-0000-0000-00004D130000}"/>
    <cellStyle name="Comma 10 95 3 2" xfId="32963" xr:uid="{00000000-0005-0000-0000-00004E130000}"/>
    <cellStyle name="Comma 10 95 4" xfId="31496" xr:uid="{00000000-0005-0000-0000-00004F130000}"/>
    <cellStyle name="Comma 10 96" xfId="7142" xr:uid="{00000000-0005-0000-0000-000050130000}"/>
    <cellStyle name="Comma 10 96 2" xfId="12442" xr:uid="{00000000-0005-0000-0000-000051130000}"/>
    <cellStyle name="Comma 10 96 2 2" xfId="34198" xr:uid="{00000000-0005-0000-0000-000052130000}"/>
    <cellStyle name="Comma 10 96 3" xfId="11205" xr:uid="{00000000-0005-0000-0000-000053130000}"/>
    <cellStyle name="Comma 10 96 3 2" xfId="32964" xr:uid="{00000000-0005-0000-0000-000054130000}"/>
    <cellStyle name="Comma 10 96 4" xfId="31497" xr:uid="{00000000-0005-0000-0000-000055130000}"/>
    <cellStyle name="Comma 10 97" xfId="7143" xr:uid="{00000000-0005-0000-0000-000056130000}"/>
    <cellStyle name="Comma 10 97 2" xfId="12443" xr:uid="{00000000-0005-0000-0000-000057130000}"/>
    <cellStyle name="Comma 10 97 2 2" xfId="34199" xr:uid="{00000000-0005-0000-0000-000058130000}"/>
    <cellStyle name="Comma 10 97 3" xfId="11206" xr:uid="{00000000-0005-0000-0000-000059130000}"/>
    <cellStyle name="Comma 10 97 3 2" xfId="32965" xr:uid="{00000000-0005-0000-0000-00005A130000}"/>
    <cellStyle name="Comma 10 97 4" xfId="31498" xr:uid="{00000000-0005-0000-0000-00005B130000}"/>
    <cellStyle name="Comma 10 98" xfId="7398" xr:uid="{00000000-0005-0000-0000-00005C130000}"/>
    <cellStyle name="Comma 10 98 2" xfId="12522" xr:uid="{00000000-0005-0000-0000-00005D130000}"/>
    <cellStyle name="Comma 10 98 2 2" xfId="34277" xr:uid="{00000000-0005-0000-0000-00005E130000}"/>
    <cellStyle name="Comma 10 98 3" xfId="11285" xr:uid="{00000000-0005-0000-0000-00005F130000}"/>
    <cellStyle name="Comma 10 98 3 2" xfId="33043" xr:uid="{00000000-0005-0000-0000-000060130000}"/>
    <cellStyle name="Comma 10 98 4" xfId="31618" xr:uid="{00000000-0005-0000-0000-000061130000}"/>
    <cellStyle name="Comma 10 99" xfId="7723" xr:uid="{00000000-0005-0000-0000-000062130000}"/>
    <cellStyle name="Comma 10 99 2" xfId="12588" xr:uid="{00000000-0005-0000-0000-000063130000}"/>
    <cellStyle name="Comma 10 99 2 2" xfId="34343" xr:uid="{00000000-0005-0000-0000-000064130000}"/>
    <cellStyle name="Comma 10 99 3" xfId="11351" xr:uid="{00000000-0005-0000-0000-000065130000}"/>
    <cellStyle name="Comma 10 99 3 2" xfId="33109" xr:uid="{00000000-0005-0000-0000-000066130000}"/>
    <cellStyle name="Comma 10 99 4" xfId="31726"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49" xr:uid="{00000000-0005-0000-0000-00006B130000}"/>
    <cellStyle name="Comma 100 2 3" xfId="11357" xr:uid="{00000000-0005-0000-0000-00006C130000}"/>
    <cellStyle name="Comma 100 2 3 2" xfId="33115" xr:uid="{00000000-0005-0000-0000-00006D130000}"/>
    <cellStyle name="Comma 100 2 4" xfId="31732" xr:uid="{00000000-0005-0000-0000-00006E130000}"/>
    <cellStyle name="Comma 100 3" xfId="7748" xr:uid="{00000000-0005-0000-0000-00006F130000}"/>
    <cellStyle name="Comma 100 3 2" xfId="12595" xr:uid="{00000000-0005-0000-0000-000070130000}"/>
    <cellStyle name="Comma 100 3 2 2" xfId="34350" xr:uid="{00000000-0005-0000-0000-000071130000}"/>
    <cellStyle name="Comma 100 3 3" xfId="11358" xr:uid="{00000000-0005-0000-0000-000072130000}"/>
    <cellStyle name="Comma 100 3 3 2" xfId="33116" xr:uid="{00000000-0005-0000-0000-000073130000}"/>
    <cellStyle name="Comma 100 3 4" xfId="31733" xr:uid="{00000000-0005-0000-0000-000074130000}"/>
    <cellStyle name="Comma 100 4" xfId="7749" xr:uid="{00000000-0005-0000-0000-000075130000}"/>
    <cellStyle name="Comma 100 4 2" xfId="12596" xr:uid="{00000000-0005-0000-0000-000076130000}"/>
    <cellStyle name="Comma 100 4 2 2" xfId="34351" xr:uid="{00000000-0005-0000-0000-000077130000}"/>
    <cellStyle name="Comma 100 4 3" xfId="11359" xr:uid="{00000000-0005-0000-0000-000078130000}"/>
    <cellStyle name="Comma 100 4 3 2" xfId="33117" xr:uid="{00000000-0005-0000-0000-000079130000}"/>
    <cellStyle name="Comma 100 4 4" xfId="31734" xr:uid="{00000000-0005-0000-0000-00007A130000}"/>
    <cellStyle name="Comma 100 5" xfId="12018" xr:uid="{00000000-0005-0000-0000-00007B130000}"/>
    <cellStyle name="Comma 100 5 2" xfId="33774" xr:uid="{00000000-0005-0000-0000-00007C130000}"/>
    <cellStyle name="Comma 100 6" xfId="10780" xr:uid="{00000000-0005-0000-0000-00007D130000}"/>
    <cellStyle name="Comma 100 6 2" xfId="32539" xr:uid="{00000000-0005-0000-0000-00007E130000}"/>
    <cellStyle name="Comma 100 7" xfId="30983"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2" xr:uid="{00000000-0005-0000-0000-000083130000}"/>
    <cellStyle name="Comma 101 2 3" xfId="11360" xr:uid="{00000000-0005-0000-0000-000084130000}"/>
    <cellStyle name="Comma 101 2 3 2" xfId="33118" xr:uid="{00000000-0005-0000-0000-000085130000}"/>
    <cellStyle name="Comma 101 2 4" xfId="31735" xr:uid="{00000000-0005-0000-0000-000086130000}"/>
    <cellStyle name="Comma 101 3" xfId="7751" xr:uid="{00000000-0005-0000-0000-000087130000}"/>
    <cellStyle name="Comma 101 3 2" xfId="12598" xr:uid="{00000000-0005-0000-0000-000088130000}"/>
    <cellStyle name="Comma 101 3 2 2" xfId="34353" xr:uid="{00000000-0005-0000-0000-000089130000}"/>
    <cellStyle name="Comma 101 3 3" xfId="11361" xr:uid="{00000000-0005-0000-0000-00008A130000}"/>
    <cellStyle name="Comma 101 3 3 2" xfId="33119" xr:uid="{00000000-0005-0000-0000-00008B130000}"/>
    <cellStyle name="Comma 101 3 4" xfId="31736" xr:uid="{00000000-0005-0000-0000-00008C130000}"/>
    <cellStyle name="Comma 101 4" xfId="7752" xr:uid="{00000000-0005-0000-0000-00008D130000}"/>
    <cellStyle name="Comma 101 4 2" xfId="12599" xr:uid="{00000000-0005-0000-0000-00008E130000}"/>
    <cellStyle name="Comma 101 4 2 2" xfId="34354" xr:uid="{00000000-0005-0000-0000-00008F130000}"/>
    <cellStyle name="Comma 101 4 3" xfId="11362" xr:uid="{00000000-0005-0000-0000-000090130000}"/>
    <cellStyle name="Comma 101 4 3 2" xfId="33120" xr:uid="{00000000-0005-0000-0000-000091130000}"/>
    <cellStyle name="Comma 101 4 4" xfId="31737" xr:uid="{00000000-0005-0000-0000-000092130000}"/>
    <cellStyle name="Comma 101 5" xfId="12019" xr:uid="{00000000-0005-0000-0000-000093130000}"/>
    <cellStyle name="Comma 101 5 2" xfId="33775" xr:uid="{00000000-0005-0000-0000-000094130000}"/>
    <cellStyle name="Comma 101 6" xfId="10781" xr:uid="{00000000-0005-0000-0000-000095130000}"/>
    <cellStyle name="Comma 101 6 2" xfId="32540" xr:uid="{00000000-0005-0000-0000-000096130000}"/>
    <cellStyle name="Comma 101 7" xfId="30984"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5" xr:uid="{00000000-0005-0000-0000-00009B130000}"/>
    <cellStyle name="Comma 102 2 3" xfId="11363" xr:uid="{00000000-0005-0000-0000-00009C130000}"/>
    <cellStyle name="Comma 102 2 3 2" xfId="33121" xr:uid="{00000000-0005-0000-0000-00009D130000}"/>
    <cellStyle name="Comma 102 2 4" xfId="31738" xr:uid="{00000000-0005-0000-0000-00009E130000}"/>
    <cellStyle name="Comma 102 3" xfId="7754" xr:uid="{00000000-0005-0000-0000-00009F130000}"/>
    <cellStyle name="Comma 102 3 2" xfId="12601" xr:uid="{00000000-0005-0000-0000-0000A0130000}"/>
    <cellStyle name="Comma 102 3 2 2" xfId="34356" xr:uid="{00000000-0005-0000-0000-0000A1130000}"/>
    <cellStyle name="Comma 102 3 3" xfId="11364" xr:uid="{00000000-0005-0000-0000-0000A2130000}"/>
    <cellStyle name="Comma 102 3 3 2" xfId="33122" xr:uid="{00000000-0005-0000-0000-0000A3130000}"/>
    <cellStyle name="Comma 102 3 4" xfId="31739" xr:uid="{00000000-0005-0000-0000-0000A4130000}"/>
    <cellStyle name="Comma 102 4" xfId="7755" xr:uid="{00000000-0005-0000-0000-0000A5130000}"/>
    <cellStyle name="Comma 102 4 2" xfId="12602" xr:uid="{00000000-0005-0000-0000-0000A6130000}"/>
    <cellStyle name="Comma 102 4 2 2" xfId="34357" xr:uid="{00000000-0005-0000-0000-0000A7130000}"/>
    <cellStyle name="Comma 102 4 3" xfId="11365" xr:uid="{00000000-0005-0000-0000-0000A8130000}"/>
    <cellStyle name="Comma 102 4 3 2" xfId="33123" xr:uid="{00000000-0005-0000-0000-0000A9130000}"/>
    <cellStyle name="Comma 102 4 4" xfId="31740" xr:uid="{00000000-0005-0000-0000-0000AA130000}"/>
    <cellStyle name="Comma 102 5" xfId="12020" xr:uid="{00000000-0005-0000-0000-0000AB130000}"/>
    <cellStyle name="Comma 102 5 2" xfId="33776" xr:uid="{00000000-0005-0000-0000-0000AC130000}"/>
    <cellStyle name="Comma 102 6" xfId="10782" xr:uid="{00000000-0005-0000-0000-0000AD130000}"/>
    <cellStyle name="Comma 102 6 2" xfId="32541" xr:uid="{00000000-0005-0000-0000-0000AE130000}"/>
    <cellStyle name="Comma 102 7" xfId="30985"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8" xr:uid="{00000000-0005-0000-0000-0000B3130000}"/>
    <cellStyle name="Comma 103 2 3" xfId="11366" xr:uid="{00000000-0005-0000-0000-0000B4130000}"/>
    <cellStyle name="Comma 103 2 3 2" xfId="33124" xr:uid="{00000000-0005-0000-0000-0000B5130000}"/>
    <cellStyle name="Comma 103 2 4" xfId="31741" xr:uid="{00000000-0005-0000-0000-0000B6130000}"/>
    <cellStyle name="Comma 103 3" xfId="7757" xr:uid="{00000000-0005-0000-0000-0000B7130000}"/>
    <cellStyle name="Comma 103 3 2" xfId="12604" xr:uid="{00000000-0005-0000-0000-0000B8130000}"/>
    <cellStyle name="Comma 103 3 2 2" xfId="34359" xr:uid="{00000000-0005-0000-0000-0000B9130000}"/>
    <cellStyle name="Comma 103 3 3" xfId="11367" xr:uid="{00000000-0005-0000-0000-0000BA130000}"/>
    <cellStyle name="Comma 103 3 3 2" xfId="33125" xr:uid="{00000000-0005-0000-0000-0000BB130000}"/>
    <cellStyle name="Comma 103 3 4" xfId="31742" xr:uid="{00000000-0005-0000-0000-0000BC130000}"/>
    <cellStyle name="Comma 103 4" xfId="7758" xr:uid="{00000000-0005-0000-0000-0000BD130000}"/>
    <cellStyle name="Comma 103 4 2" xfId="12605" xr:uid="{00000000-0005-0000-0000-0000BE130000}"/>
    <cellStyle name="Comma 103 4 2 2" xfId="34360" xr:uid="{00000000-0005-0000-0000-0000BF130000}"/>
    <cellStyle name="Comma 103 4 3" xfId="11368" xr:uid="{00000000-0005-0000-0000-0000C0130000}"/>
    <cellStyle name="Comma 103 4 3 2" xfId="33126" xr:uid="{00000000-0005-0000-0000-0000C1130000}"/>
    <cellStyle name="Comma 103 4 4" xfId="31743" xr:uid="{00000000-0005-0000-0000-0000C2130000}"/>
    <cellStyle name="Comma 103 5" xfId="12021" xr:uid="{00000000-0005-0000-0000-0000C3130000}"/>
    <cellStyle name="Comma 103 5 2" xfId="33777" xr:uid="{00000000-0005-0000-0000-0000C4130000}"/>
    <cellStyle name="Comma 103 6" xfId="10783" xr:uid="{00000000-0005-0000-0000-0000C5130000}"/>
    <cellStyle name="Comma 103 6 2" xfId="32542" xr:uid="{00000000-0005-0000-0000-0000C6130000}"/>
    <cellStyle name="Comma 103 7" xfId="30986" xr:uid="{00000000-0005-0000-0000-0000C7130000}"/>
    <cellStyle name="Comma 104" xfId="10501" xr:uid="{00000000-0005-0000-0000-0000C8130000}"/>
    <cellStyle name="Comma 104 2" xfId="18628" xr:uid="{00000000-0005-0000-0000-0000C9130000}"/>
    <cellStyle name="Comma 104 2 2" xfId="40275" xr:uid="{00000000-0005-0000-0000-0000CA130000}"/>
    <cellStyle name="Comma 104 3" xfId="18642" xr:uid="{00000000-0005-0000-0000-0000CB130000}"/>
    <cellStyle name="Comma 104 3 2" xfId="40286" xr:uid="{00000000-0005-0000-0000-0000CC130000}"/>
    <cellStyle name="Comma 104 4" xfId="18645" xr:uid="{00000000-0005-0000-0000-0000CD130000}"/>
    <cellStyle name="Comma 104 4 2" xfId="40287" xr:uid="{00000000-0005-0000-0000-0000CE130000}"/>
    <cellStyle name="Comma 104 5" xfId="18649" xr:uid="{00000000-0005-0000-0000-0000CF130000}"/>
    <cellStyle name="Comma 104 5 2" xfId="40291" xr:uid="{00000000-0005-0000-0000-0000D0130000}"/>
    <cellStyle name="Comma 104 6" xfId="30587" xr:uid="{00000000-0005-0000-0000-0000D1130000}"/>
    <cellStyle name="Comma 104 6 2" xfId="52190" xr:uid="{00000000-0005-0000-0000-0000D2130000}"/>
    <cellStyle name="Comma 104 7" xfId="30595" xr:uid="{00000000-0005-0000-0000-0000D3130000}"/>
    <cellStyle name="Comma 104 8" xfId="32262" xr:uid="{00000000-0005-0000-0000-0000D4130000}"/>
    <cellStyle name="Comma 104 9" xfId="52198" xr:uid="{00000000-0005-0000-0000-0000D5130000}"/>
    <cellStyle name="Comma 105" xfId="18633" xr:uid="{00000000-0005-0000-0000-0000D6130000}"/>
    <cellStyle name="Comma 105 2" xfId="40280"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0" xr:uid="{00000000-0005-0000-0000-0000DB130000}"/>
    <cellStyle name="Comma 107 2 3" xfId="11207" xr:uid="{00000000-0005-0000-0000-0000DC130000}"/>
    <cellStyle name="Comma 107 2 3 2" xfId="32966" xr:uid="{00000000-0005-0000-0000-0000DD130000}"/>
    <cellStyle name="Comma 107 2 4" xfId="31499" xr:uid="{00000000-0005-0000-0000-0000DE130000}"/>
    <cellStyle name="Comma 107 3" xfId="12022" xr:uid="{00000000-0005-0000-0000-0000DF130000}"/>
    <cellStyle name="Comma 107 3 2" xfId="33778" xr:uid="{00000000-0005-0000-0000-0000E0130000}"/>
    <cellStyle name="Comma 107 4" xfId="10784" xr:uid="{00000000-0005-0000-0000-0000E1130000}"/>
    <cellStyle name="Comma 107 4 2" xfId="32543" xr:uid="{00000000-0005-0000-0000-0000E2130000}"/>
    <cellStyle name="Comma 107 5" xfId="30987"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1" xr:uid="{00000000-0005-0000-0000-0000E7130000}"/>
    <cellStyle name="Comma 108 10 3" xfId="11208" xr:uid="{00000000-0005-0000-0000-0000E8130000}"/>
    <cellStyle name="Comma 108 10 3 2" xfId="32967" xr:uid="{00000000-0005-0000-0000-0000E9130000}"/>
    <cellStyle name="Comma 108 10 4" xfId="31500" xr:uid="{00000000-0005-0000-0000-0000EA130000}"/>
    <cellStyle name="Comma 108 11" xfId="7146" xr:uid="{00000000-0005-0000-0000-0000EB130000}"/>
    <cellStyle name="Comma 108 11 2" xfId="12446" xr:uid="{00000000-0005-0000-0000-0000EC130000}"/>
    <cellStyle name="Comma 108 11 2 2" xfId="34202" xr:uid="{00000000-0005-0000-0000-0000ED130000}"/>
    <cellStyle name="Comma 108 11 3" xfId="11209" xr:uid="{00000000-0005-0000-0000-0000EE130000}"/>
    <cellStyle name="Comma 108 11 3 2" xfId="32968" xr:uid="{00000000-0005-0000-0000-0000EF130000}"/>
    <cellStyle name="Comma 108 11 4" xfId="31501" xr:uid="{00000000-0005-0000-0000-0000F0130000}"/>
    <cellStyle name="Comma 108 12" xfId="12023" xr:uid="{00000000-0005-0000-0000-0000F1130000}"/>
    <cellStyle name="Comma 108 12 2" xfId="33779" xr:uid="{00000000-0005-0000-0000-0000F2130000}"/>
    <cellStyle name="Comma 108 13" xfId="10785" xr:uid="{00000000-0005-0000-0000-0000F3130000}"/>
    <cellStyle name="Comma 108 13 2" xfId="32544" xr:uid="{00000000-0005-0000-0000-0000F4130000}"/>
    <cellStyle name="Comma 108 14" xfId="30988" xr:uid="{00000000-0005-0000-0000-0000F5130000}"/>
    <cellStyle name="Comma 108 2" xfId="7147" xr:uid="{00000000-0005-0000-0000-0000F6130000}"/>
    <cellStyle name="Comma 108 2 2" xfId="12447" xr:uid="{00000000-0005-0000-0000-0000F7130000}"/>
    <cellStyle name="Comma 108 2 2 2" xfId="34203" xr:uid="{00000000-0005-0000-0000-0000F8130000}"/>
    <cellStyle name="Comma 108 2 3" xfId="11210" xr:uid="{00000000-0005-0000-0000-0000F9130000}"/>
    <cellStyle name="Comma 108 2 3 2" xfId="32969" xr:uid="{00000000-0005-0000-0000-0000FA130000}"/>
    <cellStyle name="Comma 108 2 4" xfId="31502" xr:uid="{00000000-0005-0000-0000-0000FB130000}"/>
    <cellStyle name="Comma 108 3" xfId="7148" xr:uid="{00000000-0005-0000-0000-0000FC130000}"/>
    <cellStyle name="Comma 108 3 2" xfId="12448" xr:uid="{00000000-0005-0000-0000-0000FD130000}"/>
    <cellStyle name="Comma 108 3 2 2" xfId="34204" xr:uid="{00000000-0005-0000-0000-0000FE130000}"/>
    <cellStyle name="Comma 108 3 3" xfId="11211" xr:uid="{00000000-0005-0000-0000-0000FF130000}"/>
    <cellStyle name="Comma 108 3 3 2" xfId="32970" xr:uid="{00000000-0005-0000-0000-000000140000}"/>
    <cellStyle name="Comma 108 3 4" xfId="31503" xr:uid="{00000000-0005-0000-0000-000001140000}"/>
    <cellStyle name="Comma 108 4" xfId="7149" xr:uid="{00000000-0005-0000-0000-000002140000}"/>
    <cellStyle name="Comma 108 4 2" xfId="12449" xr:uid="{00000000-0005-0000-0000-000003140000}"/>
    <cellStyle name="Comma 108 4 2 2" xfId="34205" xr:uid="{00000000-0005-0000-0000-000004140000}"/>
    <cellStyle name="Comma 108 4 3" xfId="11212" xr:uid="{00000000-0005-0000-0000-000005140000}"/>
    <cellStyle name="Comma 108 4 3 2" xfId="32971" xr:uid="{00000000-0005-0000-0000-000006140000}"/>
    <cellStyle name="Comma 108 4 4" xfId="31504" xr:uid="{00000000-0005-0000-0000-000007140000}"/>
    <cellStyle name="Comma 108 5" xfId="7150" xr:uid="{00000000-0005-0000-0000-000008140000}"/>
    <cellStyle name="Comma 108 5 2" xfId="12450" xr:uid="{00000000-0005-0000-0000-000009140000}"/>
    <cellStyle name="Comma 108 5 2 2" xfId="34206" xr:uid="{00000000-0005-0000-0000-00000A140000}"/>
    <cellStyle name="Comma 108 5 3" xfId="11213" xr:uid="{00000000-0005-0000-0000-00000B140000}"/>
    <cellStyle name="Comma 108 5 3 2" xfId="32972" xr:uid="{00000000-0005-0000-0000-00000C140000}"/>
    <cellStyle name="Comma 108 5 4" xfId="31505" xr:uid="{00000000-0005-0000-0000-00000D140000}"/>
    <cellStyle name="Comma 108 6" xfId="7151" xr:uid="{00000000-0005-0000-0000-00000E140000}"/>
    <cellStyle name="Comma 108 6 2" xfId="12451" xr:uid="{00000000-0005-0000-0000-00000F140000}"/>
    <cellStyle name="Comma 108 6 2 2" xfId="34207" xr:uid="{00000000-0005-0000-0000-000010140000}"/>
    <cellStyle name="Comma 108 6 3" xfId="11214" xr:uid="{00000000-0005-0000-0000-000011140000}"/>
    <cellStyle name="Comma 108 6 3 2" xfId="32973" xr:uid="{00000000-0005-0000-0000-000012140000}"/>
    <cellStyle name="Comma 108 6 4" xfId="31506" xr:uid="{00000000-0005-0000-0000-000013140000}"/>
    <cellStyle name="Comma 108 7" xfId="7152" xr:uid="{00000000-0005-0000-0000-000014140000}"/>
    <cellStyle name="Comma 108 7 2" xfId="12452" xr:uid="{00000000-0005-0000-0000-000015140000}"/>
    <cellStyle name="Comma 108 7 2 2" xfId="34208" xr:uid="{00000000-0005-0000-0000-000016140000}"/>
    <cellStyle name="Comma 108 7 3" xfId="11215" xr:uid="{00000000-0005-0000-0000-000017140000}"/>
    <cellStyle name="Comma 108 7 3 2" xfId="32974" xr:uid="{00000000-0005-0000-0000-000018140000}"/>
    <cellStyle name="Comma 108 7 4" xfId="31507" xr:uid="{00000000-0005-0000-0000-000019140000}"/>
    <cellStyle name="Comma 108 8" xfId="7153" xr:uid="{00000000-0005-0000-0000-00001A140000}"/>
    <cellStyle name="Comma 108 8 2" xfId="12453" xr:uid="{00000000-0005-0000-0000-00001B140000}"/>
    <cellStyle name="Comma 108 8 2 2" xfId="34209" xr:uid="{00000000-0005-0000-0000-00001C140000}"/>
    <cellStyle name="Comma 108 8 3" xfId="11216" xr:uid="{00000000-0005-0000-0000-00001D140000}"/>
    <cellStyle name="Comma 108 8 3 2" xfId="32975" xr:uid="{00000000-0005-0000-0000-00001E140000}"/>
    <cellStyle name="Comma 108 8 4" xfId="31508" xr:uid="{00000000-0005-0000-0000-00001F140000}"/>
    <cellStyle name="Comma 108 9" xfId="7154" xr:uid="{00000000-0005-0000-0000-000020140000}"/>
    <cellStyle name="Comma 108 9 2" xfId="12454" xr:uid="{00000000-0005-0000-0000-000021140000}"/>
    <cellStyle name="Comma 108 9 2 2" xfId="34210" xr:uid="{00000000-0005-0000-0000-000022140000}"/>
    <cellStyle name="Comma 108 9 3" xfId="11217" xr:uid="{00000000-0005-0000-0000-000023140000}"/>
    <cellStyle name="Comma 108 9 3 2" xfId="32976" xr:uid="{00000000-0005-0000-0000-000024140000}"/>
    <cellStyle name="Comma 108 9 4" xfId="31509"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5" xr:uid="{00000000-0005-0000-0000-00002A140000}"/>
    <cellStyle name="Comma 11 2 4" xfId="10509" xr:uid="{00000000-0005-0000-0000-00002B140000}"/>
    <cellStyle name="Comma 11 2 4 2" xfId="32270" xr:uid="{00000000-0005-0000-0000-00002C140000}"/>
    <cellStyle name="Comma 11 2 5" xfId="30713" xr:uid="{00000000-0005-0000-0000-00002D140000}"/>
    <cellStyle name="Comma 11 3" xfId="3877" xr:uid="{00000000-0005-0000-0000-00002E140000}"/>
    <cellStyle name="Comma 11 3 2" xfId="11882" xr:uid="{00000000-0005-0000-0000-00002F140000}"/>
    <cellStyle name="Comma 11 3 2 2" xfId="33639" xr:uid="{00000000-0005-0000-0000-000030140000}"/>
    <cellStyle name="Comma 11 3 3" xfId="10644" xr:uid="{00000000-0005-0000-0000-000031140000}"/>
    <cellStyle name="Comma 11 3 3 2" xfId="32404" xr:uid="{00000000-0005-0000-0000-000032140000}"/>
    <cellStyle name="Comma 11 3 4" xfId="30848" xr:uid="{00000000-0005-0000-0000-000033140000}"/>
    <cellStyle name="Comma 11 4" xfId="9969" xr:uid="{00000000-0005-0000-0000-000034140000}"/>
    <cellStyle name="Comma 11 5" xfId="11671" xr:uid="{00000000-0005-0000-0000-000035140000}"/>
    <cellStyle name="Comma 11 5 2" xfId="33429" xr:uid="{00000000-0005-0000-0000-000036140000}"/>
    <cellStyle name="Comma 11 6" xfId="10431" xr:uid="{00000000-0005-0000-0000-000037140000}"/>
    <cellStyle name="Comma 11 6 2" xfId="32192" xr:uid="{00000000-0005-0000-0000-000038140000}"/>
    <cellStyle name="Comma 11 7" xfId="30633"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1" xr:uid="{00000000-0005-0000-0000-00003D140000}"/>
    <cellStyle name="Comma 112 2 3" xfId="11218" xr:uid="{00000000-0005-0000-0000-00003E140000}"/>
    <cellStyle name="Comma 112 2 3 2" xfId="32977" xr:uid="{00000000-0005-0000-0000-00003F140000}"/>
    <cellStyle name="Comma 112 2 4" xfId="31510" xr:uid="{00000000-0005-0000-0000-000040140000}"/>
    <cellStyle name="Comma 112 3" xfId="12024" xr:uid="{00000000-0005-0000-0000-000041140000}"/>
    <cellStyle name="Comma 112 3 2" xfId="33780" xr:uid="{00000000-0005-0000-0000-000042140000}"/>
    <cellStyle name="Comma 112 4" xfId="10786" xr:uid="{00000000-0005-0000-0000-000043140000}"/>
    <cellStyle name="Comma 112 4 2" xfId="32545" xr:uid="{00000000-0005-0000-0000-000044140000}"/>
    <cellStyle name="Comma 112 5" xfId="30989"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2" xr:uid="{00000000-0005-0000-0000-000049140000}"/>
    <cellStyle name="Comma 114 2 3" xfId="11039" xr:uid="{00000000-0005-0000-0000-00004A140000}"/>
    <cellStyle name="Comma 114 2 3 2" xfId="32798" xr:uid="{00000000-0005-0000-0000-00004B140000}"/>
    <cellStyle name="Comma 114 2 4" xfId="31283" xr:uid="{00000000-0005-0000-0000-00004C140000}"/>
    <cellStyle name="Comma 114 3" xfId="6939" xr:uid="{00000000-0005-0000-0000-00004D140000}"/>
    <cellStyle name="Comma 114 3 2" xfId="12397" xr:uid="{00000000-0005-0000-0000-00004E140000}"/>
    <cellStyle name="Comma 114 3 2 2" xfId="34153" xr:uid="{00000000-0005-0000-0000-00004F140000}"/>
    <cellStyle name="Comma 114 3 3" xfId="11160" xr:uid="{00000000-0005-0000-0000-000050140000}"/>
    <cellStyle name="Comma 114 3 3 2" xfId="32919" xr:uid="{00000000-0005-0000-0000-000051140000}"/>
    <cellStyle name="Comma 114 3 4" xfId="31407" xr:uid="{00000000-0005-0000-0000-000052140000}"/>
    <cellStyle name="Comma 114 4" xfId="7761" xr:uid="{00000000-0005-0000-0000-000053140000}"/>
    <cellStyle name="Comma 114 4 2" xfId="12606" xr:uid="{00000000-0005-0000-0000-000054140000}"/>
    <cellStyle name="Comma 114 4 2 2" xfId="34361" xr:uid="{00000000-0005-0000-0000-000055140000}"/>
    <cellStyle name="Comma 114 4 3" xfId="11369" xr:uid="{00000000-0005-0000-0000-000056140000}"/>
    <cellStyle name="Comma 114 4 3 2" xfId="33127" xr:uid="{00000000-0005-0000-0000-000057140000}"/>
    <cellStyle name="Comma 114 4 4" xfId="31744" xr:uid="{00000000-0005-0000-0000-000058140000}"/>
    <cellStyle name="Comma 114 5" xfId="8383" xr:uid="{00000000-0005-0000-0000-000059140000}"/>
    <cellStyle name="Comma 114 5 2" xfId="12733" xr:uid="{00000000-0005-0000-0000-00005A140000}"/>
    <cellStyle name="Comma 114 5 2 2" xfId="34488" xr:uid="{00000000-0005-0000-0000-00005B140000}"/>
    <cellStyle name="Comma 114 5 3" xfId="11496" xr:uid="{00000000-0005-0000-0000-00005C140000}"/>
    <cellStyle name="Comma 114 5 3 2" xfId="33254" xr:uid="{00000000-0005-0000-0000-00005D140000}"/>
    <cellStyle name="Comma 114 5 4" xfId="31955" xr:uid="{00000000-0005-0000-0000-00005E140000}"/>
    <cellStyle name="Comma 114 6" xfId="8495" xr:uid="{00000000-0005-0000-0000-00005F140000}"/>
    <cellStyle name="Comma 114 6 2" xfId="12739" xr:uid="{00000000-0005-0000-0000-000060140000}"/>
    <cellStyle name="Comma 114 6 2 2" xfId="34494" xr:uid="{00000000-0005-0000-0000-000061140000}"/>
    <cellStyle name="Comma 114 6 3" xfId="11502" xr:uid="{00000000-0005-0000-0000-000062140000}"/>
    <cellStyle name="Comma 114 6 3 2" xfId="33260" xr:uid="{00000000-0005-0000-0000-000063140000}"/>
    <cellStyle name="Comma 114 6 4" xfId="31962" xr:uid="{00000000-0005-0000-0000-000064140000}"/>
    <cellStyle name="Comma 114 7" xfId="12025" xr:uid="{00000000-0005-0000-0000-000065140000}"/>
    <cellStyle name="Comma 114 7 2" xfId="33781" xr:uid="{00000000-0005-0000-0000-000066140000}"/>
    <cellStyle name="Comma 114 8" xfId="10787" xr:uid="{00000000-0005-0000-0000-000067140000}"/>
    <cellStyle name="Comma 114 8 2" xfId="32546" xr:uid="{00000000-0005-0000-0000-000068140000}"/>
    <cellStyle name="Comma 114 9" xfId="30990"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8" xr:uid="{00000000-0005-0000-0000-00006F140000}"/>
    <cellStyle name="Comma 12 4 3" xfId="11536" xr:uid="{00000000-0005-0000-0000-000070140000}"/>
    <cellStyle name="Comma 12 4 3 2" xfId="33294" xr:uid="{00000000-0005-0000-0000-000071140000}"/>
    <cellStyle name="Comma 12 4 4" xfId="32040" xr:uid="{00000000-0005-0000-0000-000072140000}"/>
    <cellStyle name="Comma 12 5" xfId="11672" xr:uid="{00000000-0005-0000-0000-000073140000}"/>
    <cellStyle name="Comma 12 5 2" xfId="33430" xr:uid="{00000000-0005-0000-0000-000074140000}"/>
    <cellStyle name="Comma 12 6" xfId="10432" xr:uid="{00000000-0005-0000-0000-000075140000}"/>
    <cellStyle name="Comma 12 6 2" xfId="32193" xr:uid="{00000000-0005-0000-0000-000076140000}"/>
    <cellStyle name="Comma 12 7" xfId="30634"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3" xr:uid="{00000000-0005-0000-0000-00007B140000}"/>
    <cellStyle name="Comma 120 2 3" xfId="11040" xr:uid="{00000000-0005-0000-0000-00007C140000}"/>
    <cellStyle name="Comma 120 2 3 2" xfId="32799" xr:uid="{00000000-0005-0000-0000-00007D140000}"/>
    <cellStyle name="Comma 120 2 4" xfId="31284" xr:uid="{00000000-0005-0000-0000-00007E140000}"/>
    <cellStyle name="Comma 120 3" xfId="6938" xr:uid="{00000000-0005-0000-0000-00007F140000}"/>
    <cellStyle name="Comma 120 3 2" xfId="12396" xr:uid="{00000000-0005-0000-0000-000080140000}"/>
    <cellStyle name="Comma 120 3 2 2" xfId="34152" xr:uid="{00000000-0005-0000-0000-000081140000}"/>
    <cellStyle name="Comma 120 3 3" xfId="11159" xr:uid="{00000000-0005-0000-0000-000082140000}"/>
    <cellStyle name="Comma 120 3 3 2" xfId="32918" xr:uid="{00000000-0005-0000-0000-000083140000}"/>
    <cellStyle name="Comma 120 3 4" xfId="31406" xr:uid="{00000000-0005-0000-0000-000084140000}"/>
    <cellStyle name="Comma 120 4" xfId="7763" xr:uid="{00000000-0005-0000-0000-000085140000}"/>
    <cellStyle name="Comma 120 4 2" xfId="12607" xr:uid="{00000000-0005-0000-0000-000086140000}"/>
    <cellStyle name="Comma 120 4 2 2" xfId="34362" xr:uid="{00000000-0005-0000-0000-000087140000}"/>
    <cellStyle name="Comma 120 4 3" xfId="11370" xr:uid="{00000000-0005-0000-0000-000088140000}"/>
    <cellStyle name="Comma 120 4 3 2" xfId="33128" xr:uid="{00000000-0005-0000-0000-000089140000}"/>
    <cellStyle name="Comma 120 4 4" xfId="31745" xr:uid="{00000000-0005-0000-0000-00008A140000}"/>
    <cellStyle name="Comma 120 5" xfId="8382" xr:uid="{00000000-0005-0000-0000-00008B140000}"/>
    <cellStyle name="Comma 120 5 2" xfId="12732" xr:uid="{00000000-0005-0000-0000-00008C140000}"/>
    <cellStyle name="Comma 120 5 2 2" xfId="34487" xr:uid="{00000000-0005-0000-0000-00008D140000}"/>
    <cellStyle name="Comma 120 5 3" xfId="11495" xr:uid="{00000000-0005-0000-0000-00008E140000}"/>
    <cellStyle name="Comma 120 5 3 2" xfId="33253" xr:uid="{00000000-0005-0000-0000-00008F140000}"/>
    <cellStyle name="Comma 120 5 4" xfId="31954" xr:uid="{00000000-0005-0000-0000-000090140000}"/>
    <cellStyle name="Comma 120 6" xfId="8496" xr:uid="{00000000-0005-0000-0000-000091140000}"/>
    <cellStyle name="Comma 120 6 2" xfId="12740" xr:uid="{00000000-0005-0000-0000-000092140000}"/>
    <cellStyle name="Comma 120 6 2 2" xfId="34495" xr:uid="{00000000-0005-0000-0000-000093140000}"/>
    <cellStyle name="Comma 120 6 3" xfId="11503" xr:uid="{00000000-0005-0000-0000-000094140000}"/>
    <cellStyle name="Comma 120 6 3 2" xfId="33261" xr:uid="{00000000-0005-0000-0000-000095140000}"/>
    <cellStyle name="Comma 120 6 4" xfId="31963" xr:uid="{00000000-0005-0000-0000-000096140000}"/>
    <cellStyle name="Comma 120 7" xfId="12026" xr:uid="{00000000-0005-0000-0000-000097140000}"/>
    <cellStyle name="Comma 120 7 2" xfId="33782" xr:uid="{00000000-0005-0000-0000-000098140000}"/>
    <cellStyle name="Comma 120 8" xfId="10788" xr:uid="{00000000-0005-0000-0000-000099140000}"/>
    <cellStyle name="Comma 120 8 2" xfId="32547" xr:uid="{00000000-0005-0000-0000-00009A140000}"/>
    <cellStyle name="Comma 120 9" xfId="30991"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29" xr:uid="{00000000-0005-0000-0000-0000B3140000}"/>
    <cellStyle name="Comma 13 26 3" xfId="11537" xr:uid="{00000000-0005-0000-0000-0000B4140000}"/>
    <cellStyle name="Comma 13 26 3 2" xfId="33295" xr:uid="{00000000-0005-0000-0000-0000B5140000}"/>
    <cellStyle name="Comma 13 26 4" xfId="32041" xr:uid="{00000000-0005-0000-0000-0000B6140000}"/>
    <cellStyle name="Comma 13 27" xfId="11673" xr:uid="{00000000-0005-0000-0000-0000B7140000}"/>
    <cellStyle name="Comma 13 27 2" xfId="33431" xr:uid="{00000000-0005-0000-0000-0000B8140000}"/>
    <cellStyle name="Comma 13 28" xfId="10433" xr:uid="{00000000-0005-0000-0000-0000B9140000}"/>
    <cellStyle name="Comma 13 28 2" xfId="32194" xr:uid="{00000000-0005-0000-0000-0000BA140000}"/>
    <cellStyle name="Comma 13 29" xfId="30635"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4" xr:uid="{00000000-0005-0000-0000-0000C6140000}"/>
    <cellStyle name="Comma 133 2 3" xfId="11041" xr:uid="{00000000-0005-0000-0000-0000C7140000}"/>
    <cellStyle name="Comma 133 2 3 2" xfId="32800" xr:uid="{00000000-0005-0000-0000-0000C8140000}"/>
    <cellStyle name="Comma 133 2 4" xfId="31285" xr:uid="{00000000-0005-0000-0000-0000C9140000}"/>
    <cellStyle name="Comma 133 3" xfId="6937" xr:uid="{00000000-0005-0000-0000-0000CA140000}"/>
    <cellStyle name="Comma 133 3 2" xfId="12395" xr:uid="{00000000-0005-0000-0000-0000CB140000}"/>
    <cellStyle name="Comma 133 3 2 2" xfId="34151" xr:uid="{00000000-0005-0000-0000-0000CC140000}"/>
    <cellStyle name="Comma 133 3 3" xfId="11158" xr:uid="{00000000-0005-0000-0000-0000CD140000}"/>
    <cellStyle name="Comma 133 3 3 2" xfId="32917" xr:uid="{00000000-0005-0000-0000-0000CE140000}"/>
    <cellStyle name="Comma 133 3 4" xfId="31405" xr:uid="{00000000-0005-0000-0000-0000CF140000}"/>
    <cellStyle name="Comma 133 4" xfId="7766" xr:uid="{00000000-0005-0000-0000-0000D0140000}"/>
    <cellStyle name="Comma 133 4 2" xfId="12608" xr:uid="{00000000-0005-0000-0000-0000D1140000}"/>
    <cellStyle name="Comma 133 4 2 2" xfId="34363" xr:uid="{00000000-0005-0000-0000-0000D2140000}"/>
    <cellStyle name="Comma 133 4 3" xfId="11371" xr:uid="{00000000-0005-0000-0000-0000D3140000}"/>
    <cellStyle name="Comma 133 4 3 2" xfId="33129" xr:uid="{00000000-0005-0000-0000-0000D4140000}"/>
    <cellStyle name="Comma 133 4 4" xfId="31746" xr:uid="{00000000-0005-0000-0000-0000D5140000}"/>
    <cellStyle name="Comma 133 5" xfId="8497" xr:uid="{00000000-0005-0000-0000-0000D6140000}"/>
    <cellStyle name="Comma 133 5 2" xfId="12741" xr:uid="{00000000-0005-0000-0000-0000D7140000}"/>
    <cellStyle name="Comma 133 5 2 2" xfId="34496" xr:uid="{00000000-0005-0000-0000-0000D8140000}"/>
    <cellStyle name="Comma 133 5 3" xfId="11504" xr:uid="{00000000-0005-0000-0000-0000D9140000}"/>
    <cellStyle name="Comma 133 5 3 2" xfId="33262" xr:uid="{00000000-0005-0000-0000-0000DA140000}"/>
    <cellStyle name="Comma 133 5 4" xfId="31964" xr:uid="{00000000-0005-0000-0000-0000DB140000}"/>
    <cellStyle name="Comma 133 6" xfId="12027" xr:uid="{00000000-0005-0000-0000-0000DC140000}"/>
    <cellStyle name="Comma 133 6 2" xfId="33783" xr:uid="{00000000-0005-0000-0000-0000DD140000}"/>
    <cellStyle name="Comma 133 7" xfId="10789" xr:uid="{00000000-0005-0000-0000-0000DE140000}"/>
    <cellStyle name="Comma 133 7 2" xfId="32548" xr:uid="{00000000-0005-0000-0000-0000DF140000}"/>
    <cellStyle name="Comma 133 8" xfId="30992"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3" xr:uid="{00000000-0005-0000-0000-0000E4140000}"/>
    <cellStyle name="Comma 14 2 3" xfId="10435" xr:uid="{00000000-0005-0000-0000-0000E5140000}"/>
    <cellStyle name="Comma 14 2 3 2" xfId="32196" xr:uid="{00000000-0005-0000-0000-0000E6140000}"/>
    <cellStyle name="Comma 14 2 4" xfId="30637" xr:uid="{00000000-0005-0000-0000-0000E7140000}"/>
    <cellStyle name="Comma 14 3" xfId="2205" xr:uid="{00000000-0005-0000-0000-0000E8140000}"/>
    <cellStyle name="Comma 14 3 2" xfId="11676" xr:uid="{00000000-0005-0000-0000-0000E9140000}"/>
    <cellStyle name="Comma 14 3 2 2" xfId="33434" xr:uid="{00000000-0005-0000-0000-0000EA140000}"/>
    <cellStyle name="Comma 14 3 3" xfId="10436" xr:uid="{00000000-0005-0000-0000-0000EB140000}"/>
    <cellStyle name="Comma 14 3 3 2" xfId="32197" xr:uid="{00000000-0005-0000-0000-0000EC140000}"/>
    <cellStyle name="Comma 14 3 4" xfId="30638" xr:uid="{00000000-0005-0000-0000-0000ED140000}"/>
    <cellStyle name="Comma 14 4" xfId="2206" xr:uid="{00000000-0005-0000-0000-0000EE140000}"/>
    <cellStyle name="Comma 14 4 2" xfId="11677" xr:uid="{00000000-0005-0000-0000-0000EF140000}"/>
    <cellStyle name="Comma 14 4 2 2" xfId="33435" xr:uid="{00000000-0005-0000-0000-0000F0140000}"/>
    <cellStyle name="Comma 14 4 3" xfId="10437" xr:uid="{00000000-0005-0000-0000-0000F1140000}"/>
    <cellStyle name="Comma 14 4 3 2" xfId="32198" xr:uid="{00000000-0005-0000-0000-0000F2140000}"/>
    <cellStyle name="Comma 14 4 4" xfId="30639" xr:uid="{00000000-0005-0000-0000-0000F3140000}"/>
    <cellStyle name="Comma 14 5" xfId="3360" xr:uid="{00000000-0005-0000-0000-0000F4140000}"/>
    <cellStyle name="Comma 14 5 2" xfId="11748" xr:uid="{00000000-0005-0000-0000-0000F5140000}"/>
    <cellStyle name="Comma 14 5 2 2" xfId="33506" xr:uid="{00000000-0005-0000-0000-0000F6140000}"/>
    <cellStyle name="Comma 14 5 3" xfId="10510" xr:uid="{00000000-0005-0000-0000-0000F7140000}"/>
    <cellStyle name="Comma 14 5 3 2" xfId="32271" xr:uid="{00000000-0005-0000-0000-0000F8140000}"/>
    <cellStyle name="Comma 14 5 4" xfId="30714" xr:uid="{00000000-0005-0000-0000-0000F9140000}"/>
    <cellStyle name="Comma 14 6" xfId="9974" xr:uid="{00000000-0005-0000-0000-0000FA140000}"/>
    <cellStyle name="Comma 14 6 2" xfId="12775" xr:uid="{00000000-0005-0000-0000-0000FB140000}"/>
    <cellStyle name="Comma 14 6 2 2" xfId="34530" xr:uid="{00000000-0005-0000-0000-0000FC140000}"/>
    <cellStyle name="Comma 14 6 3" xfId="11538" xr:uid="{00000000-0005-0000-0000-0000FD140000}"/>
    <cellStyle name="Comma 14 6 3 2" xfId="33296" xr:uid="{00000000-0005-0000-0000-0000FE140000}"/>
    <cellStyle name="Comma 14 6 4" xfId="15549" xr:uid="{00000000-0005-0000-0000-0000FF140000}"/>
    <cellStyle name="Comma 14 6 4 2" xfId="37253" xr:uid="{00000000-0005-0000-0000-000000150000}"/>
    <cellStyle name="Comma 14 6 5" xfId="32042" xr:uid="{00000000-0005-0000-0000-000001150000}"/>
    <cellStyle name="Comma 14 7" xfId="11674" xr:uid="{00000000-0005-0000-0000-000002150000}"/>
    <cellStyle name="Comma 14 7 2" xfId="33432" xr:uid="{00000000-0005-0000-0000-000003150000}"/>
    <cellStyle name="Comma 14 8" xfId="10434" xr:uid="{00000000-0005-0000-0000-000004150000}"/>
    <cellStyle name="Comma 14 8 2" xfId="32195" xr:uid="{00000000-0005-0000-0000-000005150000}"/>
    <cellStyle name="Comma 14 9" xfId="30636"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4" xr:uid="{00000000-0005-0000-0000-00000B150000}"/>
    <cellStyle name="Comma 147 2 2 3" xfId="11221" xr:uid="{00000000-0005-0000-0000-00000C150000}"/>
    <cellStyle name="Comma 147 2 2 3 2" xfId="32980" xr:uid="{00000000-0005-0000-0000-00000D150000}"/>
    <cellStyle name="Comma 147 2 2 4" xfId="31513" xr:uid="{00000000-0005-0000-0000-00000E150000}"/>
    <cellStyle name="Comma 147 2 3" xfId="7159" xr:uid="{00000000-0005-0000-0000-00000F150000}"/>
    <cellStyle name="Comma 147 2 3 2" xfId="12459" xr:uid="{00000000-0005-0000-0000-000010150000}"/>
    <cellStyle name="Comma 147 2 3 2 2" xfId="34215" xr:uid="{00000000-0005-0000-0000-000011150000}"/>
    <cellStyle name="Comma 147 2 3 3" xfId="11222" xr:uid="{00000000-0005-0000-0000-000012150000}"/>
    <cellStyle name="Comma 147 2 3 3 2" xfId="32981" xr:uid="{00000000-0005-0000-0000-000013150000}"/>
    <cellStyle name="Comma 147 2 3 4" xfId="31514" xr:uid="{00000000-0005-0000-0000-000014150000}"/>
    <cellStyle name="Comma 147 2 4" xfId="12457" xr:uid="{00000000-0005-0000-0000-000015150000}"/>
    <cellStyle name="Comma 147 2 4 2" xfId="34213" xr:uid="{00000000-0005-0000-0000-000016150000}"/>
    <cellStyle name="Comma 147 2 5" xfId="11220" xr:uid="{00000000-0005-0000-0000-000017150000}"/>
    <cellStyle name="Comma 147 2 5 2" xfId="32979" xr:uid="{00000000-0005-0000-0000-000018150000}"/>
    <cellStyle name="Comma 147 2 6" xfId="31512" xr:uid="{00000000-0005-0000-0000-000019150000}"/>
    <cellStyle name="Comma 147 3" xfId="12456" xr:uid="{00000000-0005-0000-0000-00001A150000}"/>
    <cellStyle name="Comma 147 3 2" xfId="34212" xr:uid="{00000000-0005-0000-0000-00001B150000}"/>
    <cellStyle name="Comma 147 4" xfId="11219" xr:uid="{00000000-0005-0000-0000-00001C150000}"/>
    <cellStyle name="Comma 147 4 2" xfId="32978" xr:uid="{00000000-0005-0000-0000-00001D150000}"/>
    <cellStyle name="Comma 147 5" xfId="31511" xr:uid="{00000000-0005-0000-0000-00001E150000}"/>
    <cellStyle name="Comma 148" xfId="2207" xr:uid="{00000000-0005-0000-0000-00001F150000}"/>
    <cellStyle name="Comma 148 10" xfId="10438" xr:uid="{00000000-0005-0000-0000-000020150000}"/>
    <cellStyle name="Comma 148 10 2" xfId="32199" xr:uid="{00000000-0005-0000-0000-000021150000}"/>
    <cellStyle name="Comma 148 11" xfId="30640" xr:uid="{00000000-0005-0000-0000-000022150000}"/>
    <cellStyle name="Comma 148 2" xfId="7160" xr:uid="{00000000-0005-0000-0000-000023150000}"/>
    <cellStyle name="Comma 148 2 2" xfId="12460" xr:uid="{00000000-0005-0000-0000-000024150000}"/>
    <cellStyle name="Comma 148 2 2 2" xfId="34216" xr:uid="{00000000-0005-0000-0000-000025150000}"/>
    <cellStyle name="Comma 148 2 3" xfId="11223" xr:uid="{00000000-0005-0000-0000-000026150000}"/>
    <cellStyle name="Comma 148 2 3 2" xfId="32982" xr:uid="{00000000-0005-0000-0000-000027150000}"/>
    <cellStyle name="Comma 148 2 4" xfId="31515" xr:uid="{00000000-0005-0000-0000-000028150000}"/>
    <cellStyle name="Comma 148 3" xfId="7161" xr:uid="{00000000-0005-0000-0000-000029150000}"/>
    <cellStyle name="Comma 148 3 2" xfId="12461" xr:uid="{00000000-0005-0000-0000-00002A150000}"/>
    <cellStyle name="Comma 148 3 2 2" xfId="34217" xr:uid="{00000000-0005-0000-0000-00002B150000}"/>
    <cellStyle name="Comma 148 3 3" xfId="11224" xr:uid="{00000000-0005-0000-0000-00002C150000}"/>
    <cellStyle name="Comma 148 3 3 2" xfId="32983" xr:uid="{00000000-0005-0000-0000-00002D150000}"/>
    <cellStyle name="Comma 148 3 4" xfId="31516" xr:uid="{00000000-0005-0000-0000-00002E150000}"/>
    <cellStyle name="Comma 148 4" xfId="7162" xr:uid="{00000000-0005-0000-0000-00002F150000}"/>
    <cellStyle name="Comma 148 4 2" xfId="12462" xr:uid="{00000000-0005-0000-0000-000030150000}"/>
    <cellStyle name="Comma 148 4 2 2" xfId="34218" xr:uid="{00000000-0005-0000-0000-000031150000}"/>
    <cellStyle name="Comma 148 4 3" xfId="11225" xr:uid="{00000000-0005-0000-0000-000032150000}"/>
    <cellStyle name="Comma 148 4 3 2" xfId="32984" xr:uid="{00000000-0005-0000-0000-000033150000}"/>
    <cellStyle name="Comma 148 4 4" xfId="31517" xr:uid="{00000000-0005-0000-0000-000034150000}"/>
    <cellStyle name="Comma 148 5" xfId="7163" xr:uid="{00000000-0005-0000-0000-000035150000}"/>
    <cellStyle name="Comma 148 5 2" xfId="12463" xr:uid="{00000000-0005-0000-0000-000036150000}"/>
    <cellStyle name="Comma 148 5 2 2" xfId="34219" xr:uid="{00000000-0005-0000-0000-000037150000}"/>
    <cellStyle name="Comma 148 5 3" xfId="11226" xr:uid="{00000000-0005-0000-0000-000038150000}"/>
    <cellStyle name="Comma 148 5 3 2" xfId="32985" xr:uid="{00000000-0005-0000-0000-000039150000}"/>
    <cellStyle name="Comma 148 5 4" xfId="31518" xr:uid="{00000000-0005-0000-0000-00003A150000}"/>
    <cellStyle name="Comma 148 6" xfId="7164" xr:uid="{00000000-0005-0000-0000-00003B150000}"/>
    <cellStyle name="Comma 148 6 2" xfId="12464" xr:uid="{00000000-0005-0000-0000-00003C150000}"/>
    <cellStyle name="Comma 148 6 2 2" xfId="34220" xr:uid="{00000000-0005-0000-0000-00003D150000}"/>
    <cellStyle name="Comma 148 6 3" xfId="11227" xr:uid="{00000000-0005-0000-0000-00003E150000}"/>
    <cellStyle name="Comma 148 6 3 2" xfId="32986" xr:uid="{00000000-0005-0000-0000-00003F150000}"/>
    <cellStyle name="Comma 148 6 4" xfId="31519" xr:uid="{00000000-0005-0000-0000-000040150000}"/>
    <cellStyle name="Comma 148 7" xfId="7165" xr:uid="{00000000-0005-0000-0000-000041150000}"/>
    <cellStyle name="Comma 148 7 2" xfId="12465" xr:uid="{00000000-0005-0000-0000-000042150000}"/>
    <cellStyle name="Comma 148 7 2 2" xfId="34221" xr:uid="{00000000-0005-0000-0000-000043150000}"/>
    <cellStyle name="Comma 148 7 3" xfId="11228" xr:uid="{00000000-0005-0000-0000-000044150000}"/>
    <cellStyle name="Comma 148 7 3 2" xfId="32987" xr:uid="{00000000-0005-0000-0000-000045150000}"/>
    <cellStyle name="Comma 148 7 4" xfId="31520" xr:uid="{00000000-0005-0000-0000-000046150000}"/>
    <cellStyle name="Comma 148 8" xfId="7166" xr:uid="{00000000-0005-0000-0000-000047150000}"/>
    <cellStyle name="Comma 148 8 2" xfId="12466" xr:uid="{00000000-0005-0000-0000-000048150000}"/>
    <cellStyle name="Comma 148 8 2 2" xfId="34222" xr:uid="{00000000-0005-0000-0000-000049150000}"/>
    <cellStyle name="Comma 148 8 3" xfId="11229" xr:uid="{00000000-0005-0000-0000-00004A150000}"/>
    <cellStyle name="Comma 148 8 3 2" xfId="32988" xr:uid="{00000000-0005-0000-0000-00004B150000}"/>
    <cellStyle name="Comma 148 8 4" xfId="31521" xr:uid="{00000000-0005-0000-0000-00004C150000}"/>
    <cellStyle name="Comma 148 9" xfId="11678" xr:uid="{00000000-0005-0000-0000-00004D150000}"/>
    <cellStyle name="Comma 148 9 2" xfId="33436"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7" xr:uid="{00000000-0005-0000-0000-000052150000}"/>
    <cellStyle name="Comma 15 10 3" xfId="10511" xr:uid="{00000000-0005-0000-0000-000053150000}"/>
    <cellStyle name="Comma 15 10 3 2" xfId="32272" xr:uid="{00000000-0005-0000-0000-000054150000}"/>
    <cellStyle name="Comma 15 10 4" xfId="30715" xr:uid="{00000000-0005-0000-0000-000055150000}"/>
    <cellStyle name="Comma 15 11" xfId="3362" xr:uid="{00000000-0005-0000-0000-000056150000}"/>
    <cellStyle name="Comma 15 11 2" xfId="11750" xr:uid="{00000000-0005-0000-0000-000057150000}"/>
    <cellStyle name="Comma 15 11 2 2" xfId="33508" xr:uid="{00000000-0005-0000-0000-000058150000}"/>
    <cellStyle name="Comma 15 11 3" xfId="10512" xr:uid="{00000000-0005-0000-0000-000059150000}"/>
    <cellStyle name="Comma 15 11 3 2" xfId="32273" xr:uid="{00000000-0005-0000-0000-00005A150000}"/>
    <cellStyle name="Comma 15 11 4" xfId="30716" xr:uid="{00000000-0005-0000-0000-00005B150000}"/>
    <cellStyle name="Comma 15 12" xfId="3363" xr:uid="{00000000-0005-0000-0000-00005C150000}"/>
    <cellStyle name="Comma 15 12 2" xfId="11751" xr:uid="{00000000-0005-0000-0000-00005D150000}"/>
    <cellStyle name="Comma 15 12 2 2" xfId="33509" xr:uid="{00000000-0005-0000-0000-00005E150000}"/>
    <cellStyle name="Comma 15 12 3" xfId="10513" xr:uid="{00000000-0005-0000-0000-00005F150000}"/>
    <cellStyle name="Comma 15 12 3 2" xfId="32274" xr:uid="{00000000-0005-0000-0000-000060150000}"/>
    <cellStyle name="Comma 15 12 4" xfId="30717" xr:uid="{00000000-0005-0000-0000-000061150000}"/>
    <cellStyle name="Comma 15 13" xfId="3364" xr:uid="{00000000-0005-0000-0000-000062150000}"/>
    <cellStyle name="Comma 15 13 2" xfId="11752" xr:uid="{00000000-0005-0000-0000-000063150000}"/>
    <cellStyle name="Comma 15 13 2 2" xfId="33510" xr:uid="{00000000-0005-0000-0000-000064150000}"/>
    <cellStyle name="Comma 15 13 3" xfId="10514" xr:uid="{00000000-0005-0000-0000-000065150000}"/>
    <cellStyle name="Comma 15 13 3 2" xfId="32275" xr:uid="{00000000-0005-0000-0000-000066150000}"/>
    <cellStyle name="Comma 15 13 4" xfId="30718" xr:uid="{00000000-0005-0000-0000-000067150000}"/>
    <cellStyle name="Comma 15 14" xfId="3365" xr:uid="{00000000-0005-0000-0000-000068150000}"/>
    <cellStyle name="Comma 15 14 2" xfId="11753" xr:uid="{00000000-0005-0000-0000-000069150000}"/>
    <cellStyle name="Comma 15 14 2 2" xfId="33511" xr:uid="{00000000-0005-0000-0000-00006A150000}"/>
    <cellStyle name="Comma 15 14 3" xfId="10515" xr:uid="{00000000-0005-0000-0000-00006B150000}"/>
    <cellStyle name="Comma 15 14 3 2" xfId="32276" xr:uid="{00000000-0005-0000-0000-00006C150000}"/>
    <cellStyle name="Comma 15 14 4" xfId="30719" xr:uid="{00000000-0005-0000-0000-00006D150000}"/>
    <cellStyle name="Comma 15 15" xfId="3366" xr:uid="{00000000-0005-0000-0000-00006E150000}"/>
    <cellStyle name="Comma 15 15 2" xfId="11754" xr:uid="{00000000-0005-0000-0000-00006F150000}"/>
    <cellStyle name="Comma 15 15 2 2" xfId="33512" xr:uid="{00000000-0005-0000-0000-000070150000}"/>
    <cellStyle name="Comma 15 15 3" xfId="10516" xr:uid="{00000000-0005-0000-0000-000071150000}"/>
    <cellStyle name="Comma 15 15 3 2" xfId="32277" xr:uid="{00000000-0005-0000-0000-000072150000}"/>
    <cellStyle name="Comma 15 15 4" xfId="30720" xr:uid="{00000000-0005-0000-0000-000073150000}"/>
    <cellStyle name="Comma 15 16" xfId="3367" xr:uid="{00000000-0005-0000-0000-000074150000}"/>
    <cellStyle name="Comma 15 16 2" xfId="11755" xr:uid="{00000000-0005-0000-0000-000075150000}"/>
    <cellStyle name="Comma 15 16 2 2" xfId="33513" xr:uid="{00000000-0005-0000-0000-000076150000}"/>
    <cellStyle name="Comma 15 16 3" xfId="10517" xr:uid="{00000000-0005-0000-0000-000077150000}"/>
    <cellStyle name="Comma 15 16 3 2" xfId="32278" xr:uid="{00000000-0005-0000-0000-000078150000}"/>
    <cellStyle name="Comma 15 16 4" xfId="30721" xr:uid="{00000000-0005-0000-0000-000079150000}"/>
    <cellStyle name="Comma 15 17" xfId="3368" xr:uid="{00000000-0005-0000-0000-00007A150000}"/>
    <cellStyle name="Comma 15 17 2" xfId="11756" xr:uid="{00000000-0005-0000-0000-00007B150000}"/>
    <cellStyle name="Comma 15 17 2 2" xfId="33514" xr:uid="{00000000-0005-0000-0000-00007C150000}"/>
    <cellStyle name="Comma 15 17 3" xfId="10518" xr:uid="{00000000-0005-0000-0000-00007D150000}"/>
    <cellStyle name="Comma 15 17 3 2" xfId="32279" xr:uid="{00000000-0005-0000-0000-00007E150000}"/>
    <cellStyle name="Comma 15 17 4" xfId="30722" xr:uid="{00000000-0005-0000-0000-00007F150000}"/>
    <cellStyle name="Comma 15 18" xfId="3369" xr:uid="{00000000-0005-0000-0000-000080150000}"/>
    <cellStyle name="Comma 15 18 2" xfId="11757" xr:uid="{00000000-0005-0000-0000-000081150000}"/>
    <cellStyle name="Comma 15 18 2 2" xfId="33515" xr:uid="{00000000-0005-0000-0000-000082150000}"/>
    <cellStyle name="Comma 15 18 3" xfId="10519" xr:uid="{00000000-0005-0000-0000-000083150000}"/>
    <cellStyle name="Comma 15 18 3 2" xfId="32280" xr:uid="{00000000-0005-0000-0000-000084150000}"/>
    <cellStyle name="Comma 15 18 4" xfId="30723" xr:uid="{00000000-0005-0000-0000-000085150000}"/>
    <cellStyle name="Comma 15 19" xfId="3370" xr:uid="{00000000-0005-0000-0000-000086150000}"/>
    <cellStyle name="Comma 15 19 2" xfId="11758" xr:uid="{00000000-0005-0000-0000-000087150000}"/>
    <cellStyle name="Comma 15 19 2 2" xfId="33516" xr:uid="{00000000-0005-0000-0000-000088150000}"/>
    <cellStyle name="Comma 15 19 3" xfId="10520" xr:uid="{00000000-0005-0000-0000-000089150000}"/>
    <cellStyle name="Comma 15 19 3 2" xfId="32281" xr:uid="{00000000-0005-0000-0000-00008A150000}"/>
    <cellStyle name="Comma 15 19 4" xfId="30724"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7" xr:uid="{00000000-0005-0000-0000-00008F150000}"/>
    <cellStyle name="Comma 15 2 2 3" xfId="10521" xr:uid="{00000000-0005-0000-0000-000090150000}"/>
    <cellStyle name="Comma 15 2 2 3 2" xfId="32282" xr:uid="{00000000-0005-0000-0000-000091150000}"/>
    <cellStyle name="Comma 15 2 2 4" xfId="30725" xr:uid="{00000000-0005-0000-0000-000092150000}"/>
    <cellStyle name="Comma 15 2 3" xfId="3881" xr:uid="{00000000-0005-0000-0000-000093150000}"/>
    <cellStyle name="Comma 15 2 3 2" xfId="11884" xr:uid="{00000000-0005-0000-0000-000094150000}"/>
    <cellStyle name="Comma 15 2 3 2 2" xfId="33641" xr:uid="{00000000-0005-0000-0000-000095150000}"/>
    <cellStyle name="Comma 15 2 3 3" xfId="10646" xr:uid="{00000000-0005-0000-0000-000096150000}"/>
    <cellStyle name="Comma 15 2 3 3 2" xfId="32406" xr:uid="{00000000-0005-0000-0000-000097150000}"/>
    <cellStyle name="Comma 15 2 3 4" xfId="30850" xr:uid="{00000000-0005-0000-0000-000098150000}"/>
    <cellStyle name="Comma 15 2 4" xfId="11680" xr:uid="{00000000-0005-0000-0000-000099150000}"/>
    <cellStyle name="Comma 15 2 4 2" xfId="33438" xr:uid="{00000000-0005-0000-0000-00009A150000}"/>
    <cellStyle name="Comma 15 2 5" xfId="10440" xr:uid="{00000000-0005-0000-0000-00009B150000}"/>
    <cellStyle name="Comma 15 2 5 2" xfId="32201" xr:uid="{00000000-0005-0000-0000-00009C150000}"/>
    <cellStyle name="Comma 15 2 6" xfId="30642" xr:uid="{00000000-0005-0000-0000-00009D150000}"/>
    <cellStyle name="Comma 15 20" xfId="3372" xr:uid="{00000000-0005-0000-0000-00009E150000}"/>
    <cellStyle name="Comma 15 20 2" xfId="11760" xr:uid="{00000000-0005-0000-0000-00009F150000}"/>
    <cellStyle name="Comma 15 20 2 2" xfId="33518" xr:uid="{00000000-0005-0000-0000-0000A0150000}"/>
    <cellStyle name="Comma 15 20 3" xfId="10522" xr:uid="{00000000-0005-0000-0000-0000A1150000}"/>
    <cellStyle name="Comma 15 20 3 2" xfId="32283" xr:uid="{00000000-0005-0000-0000-0000A2150000}"/>
    <cellStyle name="Comma 15 20 4" xfId="30726" xr:uid="{00000000-0005-0000-0000-0000A3150000}"/>
    <cellStyle name="Comma 15 21" xfId="3373" xr:uid="{00000000-0005-0000-0000-0000A4150000}"/>
    <cellStyle name="Comma 15 21 2" xfId="11761" xr:uid="{00000000-0005-0000-0000-0000A5150000}"/>
    <cellStyle name="Comma 15 21 2 2" xfId="33519" xr:uid="{00000000-0005-0000-0000-0000A6150000}"/>
    <cellStyle name="Comma 15 21 3" xfId="10523" xr:uid="{00000000-0005-0000-0000-0000A7150000}"/>
    <cellStyle name="Comma 15 21 3 2" xfId="32284" xr:uid="{00000000-0005-0000-0000-0000A8150000}"/>
    <cellStyle name="Comma 15 21 4" xfId="30727" xr:uid="{00000000-0005-0000-0000-0000A9150000}"/>
    <cellStyle name="Comma 15 22" xfId="3374" xr:uid="{00000000-0005-0000-0000-0000AA150000}"/>
    <cellStyle name="Comma 15 22 2" xfId="11762" xr:uid="{00000000-0005-0000-0000-0000AB150000}"/>
    <cellStyle name="Comma 15 22 2 2" xfId="33520" xr:uid="{00000000-0005-0000-0000-0000AC150000}"/>
    <cellStyle name="Comma 15 22 3" xfId="10524" xr:uid="{00000000-0005-0000-0000-0000AD150000}"/>
    <cellStyle name="Comma 15 22 3 2" xfId="32285" xr:uid="{00000000-0005-0000-0000-0000AE150000}"/>
    <cellStyle name="Comma 15 22 4" xfId="30728" xr:uid="{00000000-0005-0000-0000-0000AF150000}"/>
    <cellStyle name="Comma 15 23" xfId="3375" xr:uid="{00000000-0005-0000-0000-0000B0150000}"/>
    <cellStyle name="Comma 15 23 2" xfId="11763" xr:uid="{00000000-0005-0000-0000-0000B1150000}"/>
    <cellStyle name="Comma 15 23 2 2" xfId="33521" xr:uid="{00000000-0005-0000-0000-0000B2150000}"/>
    <cellStyle name="Comma 15 23 3" xfId="10525" xr:uid="{00000000-0005-0000-0000-0000B3150000}"/>
    <cellStyle name="Comma 15 23 3 2" xfId="32286" xr:uid="{00000000-0005-0000-0000-0000B4150000}"/>
    <cellStyle name="Comma 15 23 4" xfId="30729" xr:uid="{00000000-0005-0000-0000-0000B5150000}"/>
    <cellStyle name="Comma 15 24" xfId="3376" xr:uid="{00000000-0005-0000-0000-0000B6150000}"/>
    <cellStyle name="Comma 15 24 2" xfId="11764" xr:uid="{00000000-0005-0000-0000-0000B7150000}"/>
    <cellStyle name="Comma 15 24 2 2" xfId="33522" xr:uid="{00000000-0005-0000-0000-0000B8150000}"/>
    <cellStyle name="Comma 15 24 3" xfId="10526" xr:uid="{00000000-0005-0000-0000-0000B9150000}"/>
    <cellStyle name="Comma 15 24 3 2" xfId="32287" xr:uid="{00000000-0005-0000-0000-0000BA150000}"/>
    <cellStyle name="Comma 15 24 4" xfId="30730" xr:uid="{00000000-0005-0000-0000-0000BB150000}"/>
    <cellStyle name="Comma 15 25" xfId="3377" xr:uid="{00000000-0005-0000-0000-0000BC150000}"/>
    <cellStyle name="Comma 15 25 2" xfId="11765" xr:uid="{00000000-0005-0000-0000-0000BD150000}"/>
    <cellStyle name="Comma 15 25 2 2" xfId="33523" xr:uid="{00000000-0005-0000-0000-0000BE150000}"/>
    <cellStyle name="Comma 15 25 3" xfId="10527" xr:uid="{00000000-0005-0000-0000-0000BF150000}"/>
    <cellStyle name="Comma 15 25 3 2" xfId="32288" xr:uid="{00000000-0005-0000-0000-0000C0150000}"/>
    <cellStyle name="Comma 15 25 4" xfId="30731" xr:uid="{00000000-0005-0000-0000-0000C1150000}"/>
    <cellStyle name="Comma 15 26" xfId="3378" xr:uid="{00000000-0005-0000-0000-0000C2150000}"/>
    <cellStyle name="Comma 15 26 2" xfId="11766" xr:uid="{00000000-0005-0000-0000-0000C3150000}"/>
    <cellStyle name="Comma 15 26 2 2" xfId="33524" xr:uid="{00000000-0005-0000-0000-0000C4150000}"/>
    <cellStyle name="Comma 15 26 3" xfId="10528" xr:uid="{00000000-0005-0000-0000-0000C5150000}"/>
    <cellStyle name="Comma 15 26 3 2" xfId="32289" xr:uid="{00000000-0005-0000-0000-0000C6150000}"/>
    <cellStyle name="Comma 15 26 4" xfId="30732" xr:uid="{00000000-0005-0000-0000-0000C7150000}"/>
    <cellStyle name="Comma 15 27" xfId="3379" xr:uid="{00000000-0005-0000-0000-0000C8150000}"/>
    <cellStyle name="Comma 15 27 2" xfId="11767" xr:uid="{00000000-0005-0000-0000-0000C9150000}"/>
    <cellStyle name="Comma 15 27 2 2" xfId="33525" xr:uid="{00000000-0005-0000-0000-0000CA150000}"/>
    <cellStyle name="Comma 15 27 3" xfId="10529" xr:uid="{00000000-0005-0000-0000-0000CB150000}"/>
    <cellStyle name="Comma 15 27 3 2" xfId="32290" xr:uid="{00000000-0005-0000-0000-0000CC150000}"/>
    <cellStyle name="Comma 15 27 4" xfId="30733" xr:uid="{00000000-0005-0000-0000-0000CD150000}"/>
    <cellStyle name="Comma 15 28" xfId="3380" xr:uid="{00000000-0005-0000-0000-0000CE150000}"/>
    <cellStyle name="Comma 15 28 2" xfId="11768" xr:uid="{00000000-0005-0000-0000-0000CF150000}"/>
    <cellStyle name="Comma 15 28 2 2" xfId="33526" xr:uid="{00000000-0005-0000-0000-0000D0150000}"/>
    <cellStyle name="Comma 15 28 3" xfId="10530" xr:uid="{00000000-0005-0000-0000-0000D1150000}"/>
    <cellStyle name="Comma 15 28 3 2" xfId="32291" xr:uid="{00000000-0005-0000-0000-0000D2150000}"/>
    <cellStyle name="Comma 15 28 4" xfId="30734" xr:uid="{00000000-0005-0000-0000-0000D3150000}"/>
    <cellStyle name="Comma 15 29" xfId="3381" xr:uid="{00000000-0005-0000-0000-0000D4150000}"/>
    <cellStyle name="Comma 15 29 2" xfId="11769" xr:uid="{00000000-0005-0000-0000-0000D5150000}"/>
    <cellStyle name="Comma 15 29 2 2" xfId="33527" xr:uid="{00000000-0005-0000-0000-0000D6150000}"/>
    <cellStyle name="Comma 15 29 3" xfId="10531" xr:uid="{00000000-0005-0000-0000-0000D7150000}"/>
    <cellStyle name="Comma 15 29 3 2" xfId="32292" xr:uid="{00000000-0005-0000-0000-0000D8150000}"/>
    <cellStyle name="Comma 15 29 4" xfId="30735"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8" xr:uid="{00000000-0005-0000-0000-0000DD150000}"/>
    <cellStyle name="Comma 15 3 2 3" xfId="10532" xr:uid="{00000000-0005-0000-0000-0000DE150000}"/>
    <cellStyle name="Comma 15 3 2 3 2" xfId="32293" xr:uid="{00000000-0005-0000-0000-0000DF150000}"/>
    <cellStyle name="Comma 15 3 2 4" xfId="30736" xr:uid="{00000000-0005-0000-0000-0000E0150000}"/>
    <cellStyle name="Comma 15 3 3" xfId="3882" xr:uid="{00000000-0005-0000-0000-0000E1150000}"/>
    <cellStyle name="Comma 15 3 3 2" xfId="11885" xr:uid="{00000000-0005-0000-0000-0000E2150000}"/>
    <cellStyle name="Comma 15 3 3 2 2" xfId="33642" xr:uid="{00000000-0005-0000-0000-0000E3150000}"/>
    <cellStyle name="Comma 15 3 3 3" xfId="10647" xr:uid="{00000000-0005-0000-0000-0000E4150000}"/>
    <cellStyle name="Comma 15 3 3 3 2" xfId="32407" xr:uid="{00000000-0005-0000-0000-0000E5150000}"/>
    <cellStyle name="Comma 15 3 3 4" xfId="30851" xr:uid="{00000000-0005-0000-0000-0000E6150000}"/>
    <cellStyle name="Comma 15 3 4" xfId="11681" xr:uid="{00000000-0005-0000-0000-0000E7150000}"/>
    <cellStyle name="Comma 15 3 4 2" xfId="33439" xr:uid="{00000000-0005-0000-0000-0000E8150000}"/>
    <cellStyle name="Comma 15 3 5" xfId="10441" xr:uid="{00000000-0005-0000-0000-0000E9150000}"/>
    <cellStyle name="Comma 15 3 5 2" xfId="32202" xr:uid="{00000000-0005-0000-0000-0000EA150000}"/>
    <cellStyle name="Comma 15 3 6" xfId="15550" xr:uid="{00000000-0005-0000-0000-0000EB150000}"/>
    <cellStyle name="Comma 15 3 6 2" xfId="37254" xr:uid="{00000000-0005-0000-0000-0000EC150000}"/>
    <cellStyle name="Comma 15 3 7" xfId="30643" xr:uid="{00000000-0005-0000-0000-0000ED150000}"/>
    <cellStyle name="Comma 15 30" xfId="3383" xr:uid="{00000000-0005-0000-0000-0000EE150000}"/>
    <cellStyle name="Comma 15 30 2" xfId="11771" xr:uid="{00000000-0005-0000-0000-0000EF150000}"/>
    <cellStyle name="Comma 15 30 2 2" xfId="33529" xr:uid="{00000000-0005-0000-0000-0000F0150000}"/>
    <cellStyle name="Comma 15 30 3" xfId="10533" xr:uid="{00000000-0005-0000-0000-0000F1150000}"/>
    <cellStyle name="Comma 15 30 3 2" xfId="32294" xr:uid="{00000000-0005-0000-0000-0000F2150000}"/>
    <cellStyle name="Comma 15 30 4" xfId="30737" xr:uid="{00000000-0005-0000-0000-0000F3150000}"/>
    <cellStyle name="Comma 15 31" xfId="3880" xr:uid="{00000000-0005-0000-0000-0000F4150000}"/>
    <cellStyle name="Comma 15 31 2" xfId="11883" xr:uid="{00000000-0005-0000-0000-0000F5150000}"/>
    <cellStyle name="Comma 15 31 2 2" xfId="33640" xr:uid="{00000000-0005-0000-0000-0000F6150000}"/>
    <cellStyle name="Comma 15 31 3" xfId="10645" xr:uid="{00000000-0005-0000-0000-0000F7150000}"/>
    <cellStyle name="Comma 15 31 3 2" xfId="32405" xr:uid="{00000000-0005-0000-0000-0000F8150000}"/>
    <cellStyle name="Comma 15 31 4" xfId="30849" xr:uid="{00000000-0005-0000-0000-0000F9150000}"/>
    <cellStyle name="Comma 15 32" xfId="7075" xr:uid="{00000000-0005-0000-0000-0000FA150000}"/>
    <cellStyle name="Comma 15 32 2" xfId="12423" xr:uid="{00000000-0005-0000-0000-0000FB150000}"/>
    <cellStyle name="Comma 15 32 2 2" xfId="34179" xr:uid="{00000000-0005-0000-0000-0000FC150000}"/>
    <cellStyle name="Comma 15 32 3" xfId="11186" xr:uid="{00000000-0005-0000-0000-0000FD150000}"/>
    <cellStyle name="Comma 15 32 3 2" xfId="32945" xr:uid="{00000000-0005-0000-0000-0000FE150000}"/>
    <cellStyle name="Comma 15 32 4" xfId="31478" xr:uid="{00000000-0005-0000-0000-0000FF150000}"/>
    <cellStyle name="Comma 15 33" xfId="7061" xr:uid="{00000000-0005-0000-0000-000000160000}"/>
    <cellStyle name="Comma 15 33 2" xfId="12409" xr:uid="{00000000-0005-0000-0000-000001160000}"/>
    <cellStyle name="Comma 15 33 2 2" xfId="34165" xr:uid="{00000000-0005-0000-0000-000002160000}"/>
    <cellStyle name="Comma 15 33 3" xfId="11172" xr:uid="{00000000-0005-0000-0000-000003160000}"/>
    <cellStyle name="Comma 15 33 3 2" xfId="32931" xr:uid="{00000000-0005-0000-0000-000004160000}"/>
    <cellStyle name="Comma 15 33 4" xfId="31464" xr:uid="{00000000-0005-0000-0000-000005160000}"/>
    <cellStyle name="Comma 15 34" xfId="7074" xr:uid="{00000000-0005-0000-0000-000006160000}"/>
    <cellStyle name="Comma 15 34 2" xfId="12422" xr:uid="{00000000-0005-0000-0000-000007160000}"/>
    <cellStyle name="Comma 15 34 2 2" xfId="34178" xr:uid="{00000000-0005-0000-0000-000008160000}"/>
    <cellStyle name="Comma 15 34 3" xfId="11185" xr:uid="{00000000-0005-0000-0000-000009160000}"/>
    <cellStyle name="Comma 15 34 3 2" xfId="32944" xr:uid="{00000000-0005-0000-0000-00000A160000}"/>
    <cellStyle name="Comma 15 34 4" xfId="31477" xr:uid="{00000000-0005-0000-0000-00000B160000}"/>
    <cellStyle name="Comma 15 35" xfId="7722" xr:uid="{00000000-0005-0000-0000-00000C160000}"/>
    <cellStyle name="Comma 15 35 2" xfId="12587" xr:uid="{00000000-0005-0000-0000-00000D160000}"/>
    <cellStyle name="Comma 15 35 2 2" xfId="34342" xr:uid="{00000000-0005-0000-0000-00000E160000}"/>
    <cellStyle name="Comma 15 35 3" xfId="11350" xr:uid="{00000000-0005-0000-0000-00000F160000}"/>
    <cellStyle name="Comma 15 35 3 2" xfId="33108" xr:uid="{00000000-0005-0000-0000-000010160000}"/>
    <cellStyle name="Comma 15 35 4" xfId="31725"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1" xr:uid="{00000000-0005-0000-0000-000015160000}"/>
    <cellStyle name="Comma 15 36 2 3" xfId="11539" xr:uid="{00000000-0005-0000-0000-000016160000}"/>
    <cellStyle name="Comma 15 36 2 3 2" xfId="33297" xr:uid="{00000000-0005-0000-0000-000017160000}"/>
    <cellStyle name="Comma 15 36 2 4" xfId="32043" xr:uid="{00000000-0005-0000-0000-000018160000}"/>
    <cellStyle name="Comma 15 36 3" xfId="12738" xr:uid="{00000000-0005-0000-0000-000019160000}"/>
    <cellStyle name="Comma 15 36 3 2" xfId="34493" xr:uid="{00000000-0005-0000-0000-00001A160000}"/>
    <cellStyle name="Comma 15 36 4" xfId="11501" xr:uid="{00000000-0005-0000-0000-00001B160000}"/>
    <cellStyle name="Comma 15 36 4 2" xfId="33259" xr:uid="{00000000-0005-0000-0000-00001C160000}"/>
    <cellStyle name="Comma 15 36 5" xfId="31961" xr:uid="{00000000-0005-0000-0000-00001D160000}"/>
    <cellStyle name="Comma 15 37" xfId="10372" xr:uid="{00000000-0005-0000-0000-00001E160000}"/>
    <cellStyle name="Comma 15 37 2" xfId="12877" xr:uid="{00000000-0005-0000-0000-00001F160000}"/>
    <cellStyle name="Comma 15 37 2 2" xfId="34632" xr:uid="{00000000-0005-0000-0000-000020160000}"/>
    <cellStyle name="Comma 15 37 3" xfId="11641" xr:uid="{00000000-0005-0000-0000-000021160000}"/>
    <cellStyle name="Comma 15 37 3 2" xfId="33399" xr:uid="{00000000-0005-0000-0000-000022160000}"/>
    <cellStyle name="Comma 15 37 4" xfId="32161" xr:uid="{00000000-0005-0000-0000-000023160000}"/>
    <cellStyle name="Comma 15 38" xfId="11679" xr:uid="{00000000-0005-0000-0000-000024160000}"/>
    <cellStyle name="Comma 15 38 2" xfId="33437" xr:uid="{00000000-0005-0000-0000-000025160000}"/>
    <cellStyle name="Comma 15 39" xfId="10439" xr:uid="{00000000-0005-0000-0000-000026160000}"/>
    <cellStyle name="Comma 15 39 2" xfId="32200"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1" xr:uid="{00000000-0005-0000-0000-00002B160000}"/>
    <cellStyle name="Comma 15 4 2 3" xfId="10535" xr:uid="{00000000-0005-0000-0000-00002C160000}"/>
    <cellStyle name="Comma 15 4 2 3 2" xfId="32296" xr:uid="{00000000-0005-0000-0000-00002D160000}"/>
    <cellStyle name="Comma 15 4 2 4" xfId="30739" xr:uid="{00000000-0005-0000-0000-00002E160000}"/>
    <cellStyle name="Comma 15 4 3" xfId="3883" xr:uid="{00000000-0005-0000-0000-00002F160000}"/>
    <cellStyle name="Comma 15 4 3 2" xfId="11886" xr:uid="{00000000-0005-0000-0000-000030160000}"/>
    <cellStyle name="Comma 15 4 3 2 2" xfId="33643" xr:uid="{00000000-0005-0000-0000-000031160000}"/>
    <cellStyle name="Comma 15 4 3 3" xfId="10648" xr:uid="{00000000-0005-0000-0000-000032160000}"/>
    <cellStyle name="Comma 15 4 3 3 2" xfId="32408" xr:uid="{00000000-0005-0000-0000-000033160000}"/>
    <cellStyle name="Comma 15 4 3 4" xfId="30852" xr:uid="{00000000-0005-0000-0000-000034160000}"/>
    <cellStyle name="Comma 15 4 4" xfId="11772" xr:uid="{00000000-0005-0000-0000-000035160000}"/>
    <cellStyle name="Comma 15 4 4 2" xfId="33530" xr:uid="{00000000-0005-0000-0000-000036160000}"/>
    <cellStyle name="Comma 15 4 5" xfId="10534" xr:uid="{00000000-0005-0000-0000-000037160000}"/>
    <cellStyle name="Comma 15 4 5 2" xfId="32295" xr:uid="{00000000-0005-0000-0000-000038160000}"/>
    <cellStyle name="Comma 15 4 6" xfId="15551" xr:uid="{00000000-0005-0000-0000-000039160000}"/>
    <cellStyle name="Comma 15 4 6 2" xfId="37255" xr:uid="{00000000-0005-0000-0000-00003A160000}"/>
    <cellStyle name="Comma 15 4 7" xfId="30738" xr:uid="{00000000-0005-0000-0000-00003B160000}"/>
    <cellStyle name="Comma 15 40" xfId="30641" xr:uid="{00000000-0005-0000-0000-00003C160000}"/>
    <cellStyle name="Comma 15 5" xfId="3386" xr:uid="{00000000-0005-0000-0000-00003D160000}"/>
    <cellStyle name="Comma 15 5 2" xfId="11774" xr:uid="{00000000-0005-0000-0000-00003E160000}"/>
    <cellStyle name="Comma 15 5 2 2" xfId="33532" xr:uid="{00000000-0005-0000-0000-00003F160000}"/>
    <cellStyle name="Comma 15 5 3" xfId="10536" xr:uid="{00000000-0005-0000-0000-000040160000}"/>
    <cellStyle name="Comma 15 5 3 2" xfId="32297" xr:uid="{00000000-0005-0000-0000-000041160000}"/>
    <cellStyle name="Comma 15 5 4" xfId="15552" xr:uid="{00000000-0005-0000-0000-000042160000}"/>
    <cellStyle name="Comma 15 5 4 2" xfId="37256" xr:uid="{00000000-0005-0000-0000-000043160000}"/>
    <cellStyle name="Comma 15 5 5" xfId="30740" xr:uid="{00000000-0005-0000-0000-000044160000}"/>
    <cellStyle name="Comma 15 6" xfId="3387" xr:uid="{00000000-0005-0000-0000-000045160000}"/>
    <cellStyle name="Comma 15 6 2" xfId="11775" xr:uid="{00000000-0005-0000-0000-000046160000}"/>
    <cellStyle name="Comma 15 6 2 2" xfId="33533" xr:uid="{00000000-0005-0000-0000-000047160000}"/>
    <cellStyle name="Comma 15 6 3" xfId="10537" xr:uid="{00000000-0005-0000-0000-000048160000}"/>
    <cellStyle name="Comma 15 6 3 2" xfId="32298" xr:uid="{00000000-0005-0000-0000-000049160000}"/>
    <cellStyle name="Comma 15 6 4" xfId="15553" xr:uid="{00000000-0005-0000-0000-00004A160000}"/>
    <cellStyle name="Comma 15 6 4 2" xfId="37257" xr:uid="{00000000-0005-0000-0000-00004B160000}"/>
    <cellStyle name="Comma 15 6 5" xfId="30741" xr:uid="{00000000-0005-0000-0000-00004C160000}"/>
    <cellStyle name="Comma 15 7" xfId="3388" xr:uid="{00000000-0005-0000-0000-00004D160000}"/>
    <cellStyle name="Comma 15 7 2" xfId="11776" xr:uid="{00000000-0005-0000-0000-00004E160000}"/>
    <cellStyle name="Comma 15 7 2 2" xfId="33534" xr:uid="{00000000-0005-0000-0000-00004F160000}"/>
    <cellStyle name="Comma 15 7 3" xfId="10538" xr:uid="{00000000-0005-0000-0000-000050160000}"/>
    <cellStyle name="Comma 15 7 3 2" xfId="32299" xr:uid="{00000000-0005-0000-0000-000051160000}"/>
    <cellStyle name="Comma 15 7 4" xfId="30742" xr:uid="{00000000-0005-0000-0000-000052160000}"/>
    <cellStyle name="Comma 15 8" xfId="3389" xr:uid="{00000000-0005-0000-0000-000053160000}"/>
    <cellStyle name="Comma 15 8 2" xfId="11777" xr:uid="{00000000-0005-0000-0000-000054160000}"/>
    <cellStyle name="Comma 15 8 2 2" xfId="33535" xr:uid="{00000000-0005-0000-0000-000055160000}"/>
    <cellStyle name="Comma 15 8 3" xfId="10539" xr:uid="{00000000-0005-0000-0000-000056160000}"/>
    <cellStyle name="Comma 15 8 3 2" xfId="32300" xr:uid="{00000000-0005-0000-0000-000057160000}"/>
    <cellStyle name="Comma 15 8 4" xfId="30743" xr:uid="{00000000-0005-0000-0000-000058160000}"/>
    <cellStyle name="Comma 15 9" xfId="3390" xr:uid="{00000000-0005-0000-0000-000059160000}"/>
    <cellStyle name="Comma 15 9 2" xfId="11778" xr:uid="{00000000-0005-0000-0000-00005A160000}"/>
    <cellStyle name="Comma 15 9 2 2" xfId="33536" xr:uid="{00000000-0005-0000-0000-00005B160000}"/>
    <cellStyle name="Comma 15 9 3" xfId="10540" xr:uid="{00000000-0005-0000-0000-00005C160000}"/>
    <cellStyle name="Comma 15 9 3 2" xfId="32301" xr:uid="{00000000-0005-0000-0000-00005D160000}"/>
    <cellStyle name="Comma 15 9 4" xfId="30744" xr:uid="{00000000-0005-0000-0000-00005E160000}"/>
    <cellStyle name="Comma 151" xfId="7167" xr:uid="{00000000-0005-0000-0000-00005F160000}"/>
    <cellStyle name="Comma 151 2" xfId="12467" xr:uid="{00000000-0005-0000-0000-000060160000}"/>
    <cellStyle name="Comma 151 2 2" xfId="34223" xr:uid="{00000000-0005-0000-0000-000061160000}"/>
    <cellStyle name="Comma 151 3" xfId="11230" xr:uid="{00000000-0005-0000-0000-000062160000}"/>
    <cellStyle name="Comma 151 3 2" xfId="32989" xr:uid="{00000000-0005-0000-0000-000063160000}"/>
    <cellStyle name="Comma 151 4" xfId="31522"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5" xr:uid="{00000000-0005-0000-0000-000068160000}"/>
    <cellStyle name="Comma 152 2 3" xfId="11232" xr:uid="{00000000-0005-0000-0000-000069160000}"/>
    <cellStyle name="Comma 152 2 3 2" xfId="32991" xr:uid="{00000000-0005-0000-0000-00006A160000}"/>
    <cellStyle name="Comma 152 2 4" xfId="31524" xr:uid="{00000000-0005-0000-0000-00006B160000}"/>
    <cellStyle name="Comma 152 3" xfId="12468" xr:uid="{00000000-0005-0000-0000-00006C160000}"/>
    <cellStyle name="Comma 152 3 2" xfId="34224" xr:uid="{00000000-0005-0000-0000-00006D160000}"/>
    <cellStyle name="Comma 152 4" xfId="11231" xr:uid="{00000000-0005-0000-0000-00006E160000}"/>
    <cellStyle name="Comma 152 4 2" xfId="32990" xr:uid="{00000000-0005-0000-0000-00006F160000}"/>
    <cellStyle name="Comma 152 5" xfId="31523"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2" xr:uid="{00000000-0005-0000-0000-000074160000}"/>
    <cellStyle name="Comma 16 10 3" xfId="11540" xr:uid="{00000000-0005-0000-0000-000075160000}"/>
    <cellStyle name="Comma 16 10 3 2" xfId="33298" xr:uid="{00000000-0005-0000-0000-000076160000}"/>
    <cellStyle name="Comma 16 10 4" xfId="32044"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0" xr:uid="{00000000-0005-0000-0000-00007B160000}"/>
    <cellStyle name="Comma 16 2 3" xfId="10442" xr:uid="{00000000-0005-0000-0000-00007C160000}"/>
    <cellStyle name="Comma 16 2 3 2" xfId="32203" xr:uid="{00000000-0005-0000-0000-00007D160000}"/>
    <cellStyle name="Comma 16 2 4" xfId="18634" xr:uid="{00000000-0005-0000-0000-00007E160000}"/>
    <cellStyle name="Comma 16 2 5" xfId="30644"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0" xr:uid="{00000000-0005-0000-0000-000084160000}"/>
    <cellStyle name="Comma 16 3 2 2 3" xfId="11187" xr:uid="{00000000-0005-0000-0000-000085160000}"/>
    <cellStyle name="Comma 16 3 2 2 3 2" xfId="32946" xr:uid="{00000000-0005-0000-0000-000086160000}"/>
    <cellStyle name="Comma 16 3 2 2 4" xfId="31479" xr:uid="{00000000-0005-0000-0000-000087160000}"/>
    <cellStyle name="Comma 16 3 3" xfId="7059" xr:uid="{00000000-0005-0000-0000-000088160000}"/>
    <cellStyle name="Comma 16 3 3 2" xfId="12408" xr:uid="{00000000-0005-0000-0000-000089160000}"/>
    <cellStyle name="Comma 16 3 3 2 2" xfId="34164" xr:uid="{00000000-0005-0000-0000-00008A160000}"/>
    <cellStyle name="Comma 16 3 3 3" xfId="11171" xr:uid="{00000000-0005-0000-0000-00008B160000}"/>
    <cellStyle name="Comma 16 3 3 3 2" xfId="32930" xr:uid="{00000000-0005-0000-0000-00008C160000}"/>
    <cellStyle name="Comma 16 3 3 4" xfId="15554" xr:uid="{00000000-0005-0000-0000-00008D160000}"/>
    <cellStyle name="Comma 16 3 3 4 2" xfId="37258" xr:uid="{00000000-0005-0000-0000-00008E160000}"/>
    <cellStyle name="Comma 16 3 3 5" xfId="31463" xr:uid="{00000000-0005-0000-0000-00008F160000}"/>
    <cellStyle name="Comma 16 3 4" xfId="7080" xr:uid="{00000000-0005-0000-0000-000090160000}"/>
    <cellStyle name="Comma 16 3 4 2" xfId="12426" xr:uid="{00000000-0005-0000-0000-000091160000}"/>
    <cellStyle name="Comma 16 3 4 2 2" xfId="34182" xr:uid="{00000000-0005-0000-0000-000092160000}"/>
    <cellStyle name="Comma 16 3 4 3" xfId="11189" xr:uid="{00000000-0005-0000-0000-000093160000}"/>
    <cellStyle name="Comma 16 3 4 3 2" xfId="32948" xr:uid="{00000000-0005-0000-0000-000094160000}"/>
    <cellStyle name="Comma 16 3 4 4" xfId="15555" xr:uid="{00000000-0005-0000-0000-000095160000}"/>
    <cellStyle name="Comma 16 3 4 4 2" xfId="37259" xr:uid="{00000000-0005-0000-0000-000096160000}"/>
    <cellStyle name="Comma 16 3 4 5" xfId="31481" xr:uid="{00000000-0005-0000-0000-000097160000}"/>
    <cellStyle name="Comma 16 3 5" xfId="10374" xr:uid="{00000000-0005-0000-0000-000098160000}"/>
    <cellStyle name="Comma 16 3 5 2" xfId="12878" xr:uid="{00000000-0005-0000-0000-000099160000}"/>
    <cellStyle name="Comma 16 3 5 2 2" xfId="34633" xr:uid="{00000000-0005-0000-0000-00009A160000}"/>
    <cellStyle name="Comma 16 3 5 3" xfId="11642" xr:uid="{00000000-0005-0000-0000-00009B160000}"/>
    <cellStyle name="Comma 16 3 5 3 2" xfId="33400" xr:uid="{00000000-0005-0000-0000-00009C160000}"/>
    <cellStyle name="Comma 16 3 5 4" xfId="32162"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0" xr:uid="{00000000-0005-0000-0000-0000A1160000}"/>
    <cellStyle name="Comma 16 4 2 3" xfId="33537" xr:uid="{00000000-0005-0000-0000-0000A2160000}"/>
    <cellStyle name="Comma 16 4 3" xfId="10541" xr:uid="{00000000-0005-0000-0000-0000A3160000}"/>
    <cellStyle name="Comma 16 4 3 2" xfId="32302" xr:uid="{00000000-0005-0000-0000-0000A4160000}"/>
    <cellStyle name="Comma 16 4 4" xfId="30745" xr:uid="{00000000-0005-0000-0000-0000A5160000}"/>
    <cellStyle name="Comma 16 5" xfId="3884" xr:uid="{00000000-0005-0000-0000-0000A6160000}"/>
    <cellStyle name="Comma 16 5 2" xfId="11887" xr:uid="{00000000-0005-0000-0000-0000A7160000}"/>
    <cellStyle name="Comma 16 5 2 2" xfId="33644" xr:uid="{00000000-0005-0000-0000-0000A8160000}"/>
    <cellStyle name="Comma 16 5 3" xfId="10649" xr:uid="{00000000-0005-0000-0000-0000A9160000}"/>
    <cellStyle name="Comma 16 5 3 2" xfId="32409" xr:uid="{00000000-0005-0000-0000-0000AA160000}"/>
    <cellStyle name="Comma 16 5 4" xfId="15557" xr:uid="{00000000-0005-0000-0000-0000AB160000}"/>
    <cellStyle name="Comma 16 5 4 2" xfId="37261" xr:uid="{00000000-0005-0000-0000-0000AC160000}"/>
    <cellStyle name="Comma 16 5 5" xfId="30853"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3" xr:uid="{00000000-0005-0000-0000-0000B6160000}"/>
    <cellStyle name="Comma 17 10 3" xfId="11541" xr:uid="{00000000-0005-0000-0000-0000B7160000}"/>
    <cellStyle name="Comma 17 10 3 2" xfId="33299" xr:uid="{00000000-0005-0000-0000-0000B8160000}"/>
    <cellStyle name="Comma 17 10 4" xfId="32045" xr:uid="{00000000-0005-0000-0000-0000B9160000}"/>
    <cellStyle name="Comma 17 11" xfId="10375" xr:uid="{00000000-0005-0000-0000-0000BA160000}"/>
    <cellStyle name="Comma 17 11 2" xfId="12879" xr:uid="{00000000-0005-0000-0000-0000BB160000}"/>
    <cellStyle name="Comma 17 11 2 2" xfId="34634" xr:uid="{00000000-0005-0000-0000-0000BC160000}"/>
    <cellStyle name="Comma 17 11 3" xfId="11643" xr:uid="{00000000-0005-0000-0000-0000BD160000}"/>
    <cellStyle name="Comma 17 11 3 2" xfId="33401" xr:uid="{00000000-0005-0000-0000-0000BE160000}"/>
    <cellStyle name="Comma 17 11 4" xfId="32163"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4" xr:uid="{00000000-0005-0000-0000-0000C4160000}"/>
    <cellStyle name="Comma 17 2 2 2 3" xfId="11542" xr:uid="{00000000-0005-0000-0000-0000C5160000}"/>
    <cellStyle name="Comma 17 2 2 2 3 2" xfId="33300" xr:uid="{00000000-0005-0000-0000-0000C6160000}"/>
    <cellStyle name="Comma 17 2 2 2 4" xfId="32046"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5" xr:uid="{00000000-0005-0000-0000-0000CC160000}"/>
    <cellStyle name="Comma 17 3 2 3" xfId="11543" xr:uid="{00000000-0005-0000-0000-0000CD160000}"/>
    <cellStyle name="Comma 17 3 2 3 2" xfId="33301" xr:uid="{00000000-0005-0000-0000-0000CE160000}"/>
    <cellStyle name="Comma 17 3 2 4" xfId="32047" xr:uid="{00000000-0005-0000-0000-0000CF160000}"/>
    <cellStyle name="Comma 17 3 3" xfId="11780" xr:uid="{00000000-0005-0000-0000-0000D0160000}"/>
    <cellStyle name="Comma 17 3 3 2" xfId="33538" xr:uid="{00000000-0005-0000-0000-0000D1160000}"/>
    <cellStyle name="Comma 17 3 4" xfId="10542" xr:uid="{00000000-0005-0000-0000-0000D2160000}"/>
    <cellStyle name="Comma 17 3 4 2" xfId="32303" xr:uid="{00000000-0005-0000-0000-0000D3160000}"/>
    <cellStyle name="Comma 17 3 5" xfId="15560" xr:uid="{00000000-0005-0000-0000-0000D4160000}"/>
    <cellStyle name="Comma 17 3 5 2" xfId="37262" xr:uid="{00000000-0005-0000-0000-0000D5160000}"/>
    <cellStyle name="Comma 17 3 6" xfId="30746"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6" xr:uid="{00000000-0005-0000-0000-0000DA160000}"/>
    <cellStyle name="Comma 17 4 2 3" xfId="11544" xr:uid="{00000000-0005-0000-0000-0000DB160000}"/>
    <cellStyle name="Comma 17 4 2 3 2" xfId="33302" xr:uid="{00000000-0005-0000-0000-0000DC160000}"/>
    <cellStyle name="Comma 17 4 2 4" xfId="32048" xr:uid="{00000000-0005-0000-0000-0000DD160000}"/>
    <cellStyle name="Comma 17 4 3" xfId="11888" xr:uid="{00000000-0005-0000-0000-0000DE160000}"/>
    <cellStyle name="Comma 17 4 3 2" xfId="33645" xr:uid="{00000000-0005-0000-0000-0000DF160000}"/>
    <cellStyle name="Comma 17 4 4" xfId="10650" xr:uid="{00000000-0005-0000-0000-0000E0160000}"/>
    <cellStyle name="Comma 17 4 4 2" xfId="32410" xr:uid="{00000000-0005-0000-0000-0000E1160000}"/>
    <cellStyle name="Comma 17 4 5" xfId="30854"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7" xr:uid="{00000000-0005-0000-0000-0000E6160000}"/>
    <cellStyle name="Comma 17 5 2 3" xfId="11545" xr:uid="{00000000-0005-0000-0000-0000E7160000}"/>
    <cellStyle name="Comma 17 5 2 3 2" xfId="33303" xr:uid="{00000000-0005-0000-0000-0000E8160000}"/>
    <cellStyle name="Comma 17 5 2 4" xfId="32049" xr:uid="{00000000-0005-0000-0000-0000E9160000}"/>
    <cellStyle name="Comma 17 5 3" xfId="12425" xr:uid="{00000000-0005-0000-0000-0000EA160000}"/>
    <cellStyle name="Comma 17 5 3 2" xfId="34181" xr:uid="{00000000-0005-0000-0000-0000EB160000}"/>
    <cellStyle name="Comma 17 5 4" xfId="11188" xr:uid="{00000000-0005-0000-0000-0000EC160000}"/>
    <cellStyle name="Comma 17 5 4 2" xfId="32947" xr:uid="{00000000-0005-0000-0000-0000ED160000}"/>
    <cellStyle name="Comma 17 5 5" xfId="31480"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8" xr:uid="{00000000-0005-0000-0000-0000F2160000}"/>
    <cellStyle name="Comma 17 6 2 3" xfId="11546" xr:uid="{00000000-0005-0000-0000-0000F3160000}"/>
    <cellStyle name="Comma 17 6 2 3 2" xfId="33304" xr:uid="{00000000-0005-0000-0000-0000F4160000}"/>
    <cellStyle name="Comma 17 6 2 4" xfId="32050" xr:uid="{00000000-0005-0000-0000-0000F5160000}"/>
    <cellStyle name="Comma 17 6 3" xfId="12407" xr:uid="{00000000-0005-0000-0000-0000F6160000}"/>
    <cellStyle name="Comma 17 6 3 2" xfId="34163" xr:uid="{00000000-0005-0000-0000-0000F7160000}"/>
    <cellStyle name="Comma 17 6 4" xfId="11170" xr:uid="{00000000-0005-0000-0000-0000F8160000}"/>
    <cellStyle name="Comma 17 6 4 2" xfId="32929" xr:uid="{00000000-0005-0000-0000-0000F9160000}"/>
    <cellStyle name="Comma 17 6 5" xfId="31462"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39" xr:uid="{00000000-0005-0000-0000-0000FE160000}"/>
    <cellStyle name="Comma 17 7 2 3" xfId="11547" xr:uid="{00000000-0005-0000-0000-0000FF160000}"/>
    <cellStyle name="Comma 17 7 2 3 2" xfId="33305" xr:uid="{00000000-0005-0000-0000-000000170000}"/>
    <cellStyle name="Comma 17 7 2 4" xfId="32051" xr:uid="{00000000-0005-0000-0000-000001170000}"/>
    <cellStyle name="Comma 17 7 3" xfId="12431" xr:uid="{00000000-0005-0000-0000-000002170000}"/>
    <cellStyle name="Comma 17 7 3 2" xfId="34187" xr:uid="{00000000-0005-0000-0000-000003170000}"/>
    <cellStyle name="Comma 17 7 4" xfId="11194" xr:uid="{00000000-0005-0000-0000-000004170000}"/>
    <cellStyle name="Comma 17 7 4 2" xfId="32953" xr:uid="{00000000-0005-0000-0000-000005170000}"/>
    <cellStyle name="Comma 17 7 5" xfId="31486" xr:uid="{00000000-0005-0000-0000-000006170000}"/>
    <cellStyle name="Comma 17 8" xfId="9984" xr:uid="{00000000-0005-0000-0000-000007170000}"/>
    <cellStyle name="Comma 17 8 2" xfId="12785" xr:uid="{00000000-0005-0000-0000-000008170000}"/>
    <cellStyle name="Comma 17 8 2 2" xfId="34540" xr:uid="{00000000-0005-0000-0000-000009170000}"/>
    <cellStyle name="Comma 17 8 3" xfId="11548" xr:uid="{00000000-0005-0000-0000-00000A170000}"/>
    <cellStyle name="Comma 17 8 3 2" xfId="33306" xr:uid="{00000000-0005-0000-0000-00000B170000}"/>
    <cellStyle name="Comma 17 8 4" xfId="32052" xr:uid="{00000000-0005-0000-0000-00000C170000}"/>
    <cellStyle name="Comma 17 9" xfId="9985" xr:uid="{00000000-0005-0000-0000-00000D170000}"/>
    <cellStyle name="Comma 17 9 2" xfId="12786" xr:uid="{00000000-0005-0000-0000-00000E170000}"/>
    <cellStyle name="Comma 17 9 2 2" xfId="34541" xr:uid="{00000000-0005-0000-0000-00000F170000}"/>
    <cellStyle name="Comma 17 9 3" xfId="11549" xr:uid="{00000000-0005-0000-0000-000010170000}"/>
    <cellStyle name="Comma 17 9 3 2" xfId="33307" xr:uid="{00000000-0005-0000-0000-000011170000}"/>
    <cellStyle name="Comma 17 9 4" xfId="32053"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2" xr:uid="{00000000-0005-0000-0000-000016170000}"/>
    <cellStyle name="Comma 18 10 3" xfId="11550" xr:uid="{00000000-0005-0000-0000-000017170000}"/>
    <cellStyle name="Comma 18 10 3 2" xfId="33308" xr:uid="{00000000-0005-0000-0000-000018170000}"/>
    <cellStyle name="Comma 18 10 4" xfId="32054" xr:uid="{00000000-0005-0000-0000-000019170000}"/>
    <cellStyle name="Comma 18 11" xfId="11683" xr:uid="{00000000-0005-0000-0000-00001A170000}"/>
    <cellStyle name="Comma 18 11 2" xfId="33441" xr:uid="{00000000-0005-0000-0000-00001B170000}"/>
    <cellStyle name="Comma 18 12" xfId="10443" xr:uid="{00000000-0005-0000-0000-00001C170000}"/>
    <cellStyle name="Comma 18 12 2" xfId="32204" xr:uid="{00000000-0005-0000-0000-00001D170000}"/>
    <cellStyle name="Comma 18 13" xfId="30645" xr:uid="{00000000-0005-0000-0000-00001E170000}"/>
    <cellStyle name="Comma 18 2" xfId="2219" xr:uid="{00000000-0005-0000-0000-00001F170000}"/>
    <cellStyle name="Comma 18 2 10" xfId="10444" xr:uid="{00000000-0005-0000-0000-000020170000}"/>
    <cellStyle name="Comma 18 2 10 2" xfId="32205" xr:uid="{00000000-0005-0000-0000-000021170000}"/>
    <cellStyle name="Comma 18 2 11" xfId="30646"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4" xr:uid="{00000000-0005-0000-0000-000026170000}"/>
    <cellStyle name="Comma 18 2 2 2 3" xfId="11191" xr:uid="{00000000-0005-0000-0000-000027170000}"/>
    <cellStyle name="Comma 18 2 2 2 3 2" xfId="32950" xr:uid="{00000000-0005-0000-0000-000028170000}"/>
    <cellStyle name="Comma 18 2 2 2 4" xfId="31483" xr:uid="{00000000-0005-0000-0000-000029170000}"/>
    <cellStyle name="Comma 18 2 2 3" xfId="7056" xr:uid="{00000000-0005-0000-0000-00002A170000}"/>
    <cellStyle name="Comma 18 2 2 3 2" xfId="12405" xr:uid="{00000000-0005-0000-0000-00002B170000}"/>
    <cellStyle name="Comma 18 2 2 3 2 2" xfId="34161" xr:uid="{00000000-0005-0000-0000-00002C170000}"/>
    <cellStyle name="Comma 18 2 2 3 3" xfId="11168" xr:uid="{00000000-0005-0000-0000-00002D170000}"/>
    <cellStyle name="Comma 18 2 2 3 3 2" xfId="32927" xr:uid="{00000000-0005-0000-0000-00002E170000}"/>
    <cellStyle name="Comma 18 2 2 3 4" xfId="31460" xr:uid="{00000000-0005-0000-0000-00002F170000}"/>
    <cellStyle name="Comma 18 2 2 4" xfId="7089" xr:uid="{00000000-0005-0000-0000-000030170000}"/>
    <cellStyle name="Comma 18 2 2 4 2" xfId="12434" xr:uid="{00000000-0005-0000-0000-000031170000}"/>
    <cellStyle name="Comma 18 2 2 4 2 2" xfId="34190" xr:uid="{00000000-0005-0000-0000-000032170000}"/>
    <cellStyle name="Comma 18 2 2 4 3" xfId="11197" xr:uid="{00000000-0005-0000-0000-000033170000}"/>
    <cellStyle name="Comma 18 2 2 4 3 2" xfId="32956" xr:uid="{00000000-0005-0000-0000-000034170000}"/>
    <cellStyle name="Comma 18 2 2 4 4" xfId="31489" xr:uid="{00000000-0005-0000-0000-000035170000}"/>
    <cellStyle name="Comma 18 2 2 5" xfId="10377" xr:uid="{00000000-0005-0000-0000-000036170000}"/>
    <cellStyle name="Comma 18 2 2 5 2" xfId="12881" xr:uid="{00000000-0005-0000-0000-000037170000}"/>
    <cellStyle name="Comma 18 2 2 5 2 2" xfId="34636" xr:uid="{00000000-0005-0000-0000-000038170000}"/>
    <cellStyle name="Comma 18 2 2 5 3" xfId="11645" xr:uid="{00000000-0005-0000-0000-000039170000}"/>
    <cellStyle name="Comma 18 2 2 5 3 2" xfId="33403" xr:uid="{00000000-0005-0000-0000-00003A170000}"/>
    <cellStyle name="Comma 18 2 2 5 4" xfId="32165" xr:uid="{00000000-0005-0000-0000-00003B170000}"/>
    <cellStyle name="Comma 18 2 2 6" xfId="12427" xr:uid="{00000000-0005-0000-0000-00003C170000}"/>
    <cellStyle name="Comma 18 2 2 6 2" xfId="34183" xr:uid="{00000000-0005-0000-0000-00003D170000}"/>
    <cellStyle name="Comma 18 2 2 7" xfId="11190" xr:uid="{00000000-0005-0000-0000-00003E170000}"/>
    <cellStyle name="Comma 18 2 2 7 2" xfId="32949" xr:uid="{00000000-0005-0000-0000-00003F170000}"/>
    <cellStyle name="Comma 18 2 2 8" xfId="15561" xr:uid="{00000000-0005-0000-0000-000040170000}"/>
    <cellStyle name="Comma 18 2 2 8 2" xfId="37263" xr:uid="{00000000-0005-0000-0000-000041170000}"/>
    <cellStyle name="Comma 18 2 2 9" xfId="31482" xr:uid="{00000000-0005-0000-0000-000042170000}"/>
    <cellStyle name="Comma 18 2 3" xfId="7083" xr:uid="{00000000-0005-0000-0000-000043170000}"/>
    <cellStyle name="Comma 18 2 3 2" xfId="12429" xr:uid="{00000000-0005-0000-0000-000044170000}"/>
    <cellStyle name="Comma 18 2 3 2 2" xfId="34185" xr:uid="{00000000-0005-0000-0000-000045170000}"/>
    <cellStyle name="Comma 18 2 3 3" xfId="11192" xr:uid="{00000000-0005-0000-0000-000046170000}"/>
    <cellStyle name="Comma 18 2 3 3 2" xfId="32951" xr:uid="{00000000-0005-0000-0000-000047170000}"/>
    <cellStyle name="Comma 18 2 3 4" xfId="31484" xr:uid="{00000000-0005-0000-0000-000048170000}"/>
    <cellStyle name="Comma 18 2 4" xfId="7084" xr:uid="{00000000-0005-0000-0000-000049170000}"/>
    <cellStyle name="Comma 18 2 4 2" xfId="12430" xr:uid="{00000000-0005-0000-0000-00004A170000}"/>
    <cellStyle name="Comma 18 2 4 2 2" xfId="34186" xr:uid="{00000000-0005-0000-0000-00004B170000}"/>
    <cellStyle name="Comma 18 2 4 3" xfId="11193" xr:uid="{00000000-0005-0000-0000-00004C170000}"/>
    <cellStyle name="Comma 18 2 4 3 2" xfId="32952" xr:uid="{00000000-0005-0000-0000-00004D170000}"/>
    <cellStyle name="Comma 18 2 4 4" xfId="31485" xr:uid="{00000000-0005-0000-0000-00004E170000}"/>
    <cellStyle name="Comma 18 2 5" xfId="7057" xr:uid="{00000000-0005-0000-0000-00004F170000}"/>
    <cellStyle name="Comma 18 2 5 2" xfId="12406" xr:uid="{00000000-0005-0000-0000-000050170000}"/>
    <cellStyle name="Comma 18 2 5 2 2" xfId="34162" xr:uid="{00000000-0005-0000-0000-000051170000}"/>
    <cellStyle name="Comma 18 2 5 3" xfId="11169" xr:uid="{00000000-0005-0000-0000-000052170000}"/>
    <cellStyle name="Comma 18 2 5 3 2" xfId="32928" xr:uid="{00000000-0005-0000-0000-000053170000}"/>
    <cellStyle name="Comma 18 2 5 4" xfId="31461" xr:uid="{00000000-0005-0000-0000-000054170000}"/>
    <cellStyle name="Comma 18 2 6" xfId="7088" xr:uid="{00000000-0005-0000-0000-000055170000}"/>
    <cellStyle name="Comma 18 2 6 2" xfId="12433" xr:uid="{00000000-0005-0000-0000-000056170000}"/>
    <cellStyle name="Comma 18 2 6 2 2" xfId="34189" xr:uid="{00000000-0005-0000-0000-000057170000}"/>
    <cellStyle name="Comma 18 2 6 3" xfId="11196" xr:uid="{00000000-0005-0000-0000-000058170000}"/>
    <cellStyle name="Comma 18 2 6 3 2" xfId="32955" xr:uid="{00000000-0005-0000-0000-000059170000}"/>
    <cellStyle name="Comma 18 2 6 4" xfId="31488" xr:uid="{00000000-0005-0000-0000-00005A170000}"/>
    <cellStyle name="Comma 18 2 7" xfId="9987" xr:uid="{00000000-0005-0000-0000-00005B170000}"/>
    <cellStyle name="Comma 18 2 7 2" xfId="12788" xr:uid="{00000000-0005-0000-0000-00005C170000}"/>
    <cellStyle name="Comma 18 2 7 2 2" xfId="34543" xr:uid="{00000000-0005-0000-0000-00005D170000}"/>
    <cellStyle name="Comma 18 2 7 3" xfId="11551" xr:uid="{00000000-0005-0000-0000-00005E170000}"/>
    <cellStyle name="Comma 18 2 7 3 2" xfId="33309" xr:uid="{00000000-0005-0000-0000-00005F170000}"/>
    <cellStyle name="Comma 18 2 7 4" xfId="32055" xr:uid="{00000000-0005-0000-0000-000060170000}"/>
    <cellStyle name="Comma 18 2 8" xfId="10376" xr:uid="{00000000-0005-0000-0000-000061170000}"/>
    <cellStyle name="Comma 18 2 8 2" xfId="12880" xr:uid="{00000000-0005-0000-0000-000062170000}"/>
    <cellStyle name="Comma 18 2 8 2 2" xfId="34635" xr:uid="{00000000-0005-0000-0000-000063170000}"/>
    <cellStyle name="Comma 18 2 8 3" xfId="11644" xr:uid="{00000000-0005-0000-0000-000064170000}"/>
    <cellStyle name="Comma 18 2 8 3 2" xfId="33402" xr:uid="{00000000-0005-0000-0000-000065170000}"/>
    <cellStyle name="Comma 18 2 8 4" xfId="32164" xr:uid="{00000000-0005-0000-0000-000066170000}"/>
    <cellStyle name="Comma 18 2 9" xfId="11684" xr:uid="{00000000-0005-0000-0000-000067170000}"/>
    <cellStyle name="Comma 18 2 9 2" xfId="33442"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4" xr:uid="{00000000-0005-0000-0000-00006C170000}"/>
    <cellStyle name="Comma 18 3 2 3" xfId="11552" xr:uid="{00000000-0005-0000-0000-00006D170000}"/>
    <cellStyle name="Comma 18 3 2 3 2" xfId="33310" xr:uid="{00000000-0005-0000-0000-00006E170000}"/>
    <cellStyle name="Comma 18 3 2 4" xfId="32056" xr:uid="{00000000-0005-0000-0000-00006F170000}"/>
    <cellStyle name="Comma 18 3 3" xfId="11781" xr:uid="{00000000-0005-0000-0000-000070170000}"/>
    <cellStyle name="Comma 18 3 3 2" xfId="33539" xr:uid="{00000000-0005-0000-0000-000071170000}"/>
    <cellStyle name="Comma 18 3 4" xfId="10543" xr:uid="{00000000-0005-0000-0000-000072170000}"/>
    <cellStyle name="Comma 18 3 4 2" xfId="32304" xr:uid="{00000000-0005-0000-0000-000073170000}"/>
    <cellStyle name="Comma 18 3 5" xfId="30747" xr:uid="{00000000-0005-0000-0000-000074170000}"/>
    <cellStyle name="Comma 18 4" xfId="3886" xr:uid="{00000000-0005-0000-0000-000075170000}"/>
    <cellStyle name="Comma 18 4 10" xfId="30855" xr:uid="{00000000-0005-0000-0000-000076170000}"/>
    <cellStyle name="Comma 18 4 2" xfId="7086" xr:uid="{00000000-0005-0000-0000-000077170000}"/>
    <cellStyle name="Comma 18 4 2 2" xfId="12432" xr:uid="{00000000-0005-0000-0000-000078170000}"/>
    <cellStyle name="Comma 18 4 2 2 2" xfId="34188" xr:uid="{00000000-0005-0000-0000-000079170000}"/>
    <cellStyle name="Comma 18 4 2 3" xfId="11195" xr:uid="{00000000-0005-0000-0000-00007A170000}"/>
    <cellStyle name="Comma 18 4 2 3 2" xfId="32954" xr:uid="{00000000-0005-0000-0000-00007B170000}"/>
    <cellStyle name="Comma 18 4 2 4" xfId="31487" xr:uid="{00000000-0005-0000-0000-00007C170000}"/>
    <cellStyle name="Comma 18 4 3" xfId="7055" xr:uid="{00000000-0005-0000-0000-00007D170000}"/>
    <cellStyle name="Comma 18 4 3 2" xfId="12404" xr:uid="{00000000-0005-0000-0000-00007E170000}"/>
    <cellStyle name="Comma 18 4 3 2 2" xfId="34160" xr:uid="{00000000-0005-0000-0000-00007F170000}"/>
    <cellStyle name="Comma 18 4 3 3" xfId="11167" xr:uid="{00000000-0005-0000-0000-000080170000}"/>
    <cellStyle name="Comma 18 4 3 3 2" xfId="32926" xr:uid="{00000000-0005-0000-0000-000081170000}"/>
    <cellStyle name="Comma 18 4 3 4" xfId="31459" xr:uid="{00000000-0005-0000-0000-000082170000}"/>
    <cellStyle name="Comma 18 4 4" xfId="7090" xr:uid="{00000000-0005-0000-0000-000083170000}"/>
    <cellStyle name="Comma 18 4 4 2" xfId="12435" xr:uid="{00000000-0005-0000-0000-000084170000}"/>
    <cellStyle name="Comma 18 4 4 2 2" xfId="34191" xr:uid="{00000000-0005-0000-0000-000085170000}"/>
    <cellStyle name="Comma 18 4 4 3" xfId="11198" xr:uid="{00000000-0005-0000-0000-000086170000}"/>
    <cellStyle name="Comma 18 4 4 3 2" xfId="32957" xr:uid="{00000000-0005-0000-0000-000087170000}"/>
    <cellStyle name="Comma 18 4 4 4" xfId="31490" xr:uid="{00000000-0005-0000-0000-000088170000}"/>
    <cellStyle name="Comma 18 4 5" xfId="9989" xr:uid="{00000000-0005-0000-0000-000089170000}"/>
    <cellStyle name="Comma 18 4 5 2" xfId="12790" xr:uid="{00000000-0005-0000-0000-00008A170000}"/>
    <cellStyle name="Comma 18 4 5 2 2" xfId="34545" xr:uid="{00000000-0005-0000-0000-00008B170000}"/>
    <cellStyle name="Comma 18 4 5 3" xfId="11553" xr:uid="{00000000-0005-0000-0000-00008C170000}"/>
    <cellStyle name="Comma 18 4 5 3 2" xfId="33311" xr:uid="{00000000-0005-0000-0000-00008D170000}"/>
    <cellStyle name="Comma 18 4 5 4" xfId="32057" xr:uid="{00000000-0005-0000-0000-00008E170000}"/>
    <cellStyle name="Comma 18 4 6" xfId="10378" xr:uid="{00000000-0005-0000-0000-00008F170000}"/>
    <cellStyle name="Comma 18 4 6 2" xfId="12882" xr:uid="{00000000-0005-0000-0000-000090170000}"/>
    <cellStyle name="Comma 18 4 6 2 2" xfId="34637" xr:uid="{00000000-0005-0000-0000-000091170000}"/>
    <cellStyle name="Comma 18 4 6 3" xfId="11646" xr:uid="{00000000-0005-0000-0000-000092170000}"/>
    <cellStyle name="Comma 18 4 6 3 2" xfId="33404" xr:uid="{00000000-0005-0000-0000-000093170000}"/>
    <cellStyle name="Comma 18 4 6 4" xfId="32166" xr:uid="{00000000-0005-0000-0000-000094170000}"/>
    <cellStyle name="Comma 18 4 7" xfId="11889" xr:uid="{00000000-0005-0000-0000-000095170000}"/>
    <cellStyle name="Comma 18 4 7 2" xfId="33646" xr:uid="{00000000-0005-0000-0000-000096170000}"/>
    <cellStyle name="Comma 18 4 8" xfId="10651" xr:uid="{00000000-0005-0000-0000-000097170000}"/>
    <cellStyle name="Comma 18 4 8 2" xfId="32411" xr:uid="{00000000-0005-0000-0000-000098170000}"/>
    <cellStyle name="Comma 18 4 9" xfId="15562" xr:uid="{00000000-0005-0000-0000-000099170000}"/>
    <cellStyle name="Comma 18 4 9 2" xfId="37264" xr:uid="{00000000-0005-0000-0000-00009A170000}"/>
    <cellStyle name="Comma 18 5" xfId="9990" xr:uid="{00000000-0005-0000-0000-00009B170000}"/>
    <cellStyle name="Comma 18 5 2" xfId="12791" xr:uid="{00000000-0005-0000-0000-00009C170000}"/>
    <cellStyle name="Comma 18 5 2 2" xfId="34546" xr:uid="{00000000-0005-0000-0000-00009D170000}"/>
    <cellStyle name="Comma 18 5 3" xfId="11554" xr:uid="{00000000-0005-0000-0000-00009E170000}"/>
    <cellStyle name="Comma 18 5 3 2" xfId="33312" xr:uid="{00000000-0005-0000-0000-00009F170000}"/>
    <cellStyle name="Comma 18 5 4" xfId="32058" xr:uid="{00000000-0005-0000-0000-0000A0170000}"/>
    <cellStyle name="Comma 18 6" xfId="9991" xr:uid="{00000000-0005-0000-0000-0000A1170000}"/>
    <cellStyle name="Comma 18 6 2" xfId="12792" xr:uid="{00000000-0005-0000-0000-0000A2170000}"/>
    <cellStyle name="Comma 18 6 2 2" xfId="34547" xr:uid="{00000000-0005-0000-0000-0000A3170000}"/>
    <cellStyle name="Comma 18 6 3" xfId="11555" xr:uid="{00000000-0005-0000-0000-0000A4170000}"/>
    <cellStyle name="Comma 18 6 3 2" xfId="33313" xr:uid="{00000000-0005-0000-0000-0000A5170000}"/>
    <cellStyle name="Comma 18 6 4" xfId="32059" xr:uid="{00000000-0005-0000-0000-0000A6170000}"/>
    <cellStyle name="Comma 18 7" xfId="9992" xr:uid="{00000000-0005-0000-0000-0000A7170000}"/>
    <cellStyle name="Comma 18 7 2" xfId="12793" xr:uid="{00000000-0005-0000-0000-0000A8170000}"/>
    <cellStyle name="Comma 18 7 2 2" xfId="34548" xr:uid="{00000000-0005-0000-0000-0000A9170000}"/>
    <cellStyle name="Comma 18 7 3" xfId="11556" xr:uid="{00000000-0005-0000-0000-0000AA170000}"/>
    <cellStyle name="Comma 18 7 3 2" xfId="33314" xr:uid="{00000000-0005-0000-0000-0000AB170000}"/>
    <cellStyle name="Comma 18 7 4" xfId="32060" xr:uid="{00000000-0005-0000-0000-0000AC170000}"/>
    <cellStyle name="Comma 18 8" xfId="9993" xr:uid="{00000000-0005-0000-0000-0000AD170000}"/>
    <cellStyle name="Comma 18 8 2" xfId="12794" xr:uid="{00000000-0005-0000-0000-0000AE170000}"/>
    <cellStyle name="Comma 18 8 2 2" xfId="34549" xr:uid="{00000000-0005-0000-0000-0000AF170000}"/>
    <cellStyle name="Comma 18 8 3" xfId="11557" xr:uid="{00000000-0005-0000-0000-0000B0170000}"/>
    <cellStyle name="Comma 18 8 3 2" xfId="33315" xr:uid="{00000000-0005-0000-0000-0000B1170000}"/>
    <cellStyle name="Comma 18 8 4" xfId="32061" xr:uid="{00000000-0005-0000-0000-0000B2170000}"/>
    <cellStyle name="Comma 18 9" xfId="9994" xr:uid="{00000000-0005-0000-0000-0000B3170000}"/>
    <cellStyle name="Comma 18 9 2" xfId="12795" xr:uid="{00000000-0005-0000-0000-0000B4170000}"/>
    <cellStyle name="Comma 18 9 2 2" xfId="34550" xr:uid="{00000000-0005-0000-0000-0000B5170000}"/>
    <cellStyle name="Comma 18 9 3" xfId="11558" xr:uid="{00000000-0005-0000-0000-0000B6170000}"/>
    <cellStyle name="Comma 18 9 3 2" xfId="33316" xr:uid="{00000000-0005-0000-0000-0000B7170000}"/>
    <cellStyle name="Comma 18 9 4" xfId="32062"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1" xr:uid="{00000000-0005-0000-0000-0000BC170000}"/>
    <cellStyle name="Comma 19 10 3" xfId="11559" xr:uid="{00000000-0005-0000-0000-0000BD170000}"/>
    <cellStyle name="Comma 19 10 3 2" xfId="33317" xr:uid="{00000000-0005-0000-0000-0000BE170000}"/>
    <cellStyle name="Comma 19 10 4" xfId="32063" xr:uid="{00000000-0005-0000-0000-0000BF170000}"/>
    <cellStyle name="Comma 19 11" xfId="11685" xr:uid="{00000000-0005-0000-0000-0000C0170000}"/>
    <cellStyle name="Comma 19 11 2" xfId="33443" xr:uid="{00000000-0005-0000-0000-0000C1170000}"/>
    <cellStyle name="Comma 19 12" xfId="10445" xr:uid="{00000000-0005-0000-0000-0000C2170000}"/>
    <cellStyle name="Comma 19 12 2" xfId="32206" xr:uid="{00000000-0005-0000-0000-0000C3170000}"/>
    <cellStyle name="Comma 19 13" xfId="30647"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2" xr:uid="{00000000-0005-0000-0000-0000C8170000}"/>
    <cellStyle name="Comma 19 2 2 3" xfId="11560" xr:uid="{00000000-0005-0000-0000-0000C9170000}"/>
    <cellStyle name="Comma 19 2 2 3 2" xfId="33318" xr:uid="{00000000-0005-0000-0000-0000CA170000}"/>
    <cellStyle name="Comma 19 2 2 4" xfId="32064" xr:uid="{00000000-0005-0000-0000-0000CB170000}"/>
    <cellStyle name="Comma 19 2 3" xfId="11686" xr:uid="{00000000-0005-0000-0000-0000CC170000}"/>
    <cellStyle name="Comma 19 2 3 2" xfId="33444" xr:uid="{00000000-0005-0000-0000-0000CD170000}"/>
    <cellStyle name="Comma 19 2 4" xfId="10446" xr:uid="{00000000-0005-0000-0000-0000CE170000}"/>
    <cellStyle name="Comma 19 2 4 2" xfId="32207" xr:uid="{00000000-0005-0000-0000-0000CF170000}"/>
    <cellStyle name="Comma 19 2 5" xfId="30648" xr:uid="{00000000-0005-0000-0000-0000D0170000}"/>
    <cellStyle name="Comma 19 3" xfId="9997" xr:uid="{00000000-0005-0000-0000-0000D1170000}"/>
    <cellStyle name="Comma 19 3 2" xfId="12798" xr:uid="{00000000-0005-0000-0000-0000D2170000}"/>
    <cellStyle name="Comma 19 3 2 2" xfId="34553" xr:uid="{00000000-0005-0000-0000-0000D3170000}"/>
    <cellStyle name="Comma 19 3 3" xfId="11561" xr:uid="{00000000-0005-0000-0000-0000D4170000}"/>
    <cellStyle name="Comma 19 3 3 2" xfId="33319" xr:uid="{00000000-0005-0000-0000-0000D5170000}"/>
    <cellStyle name="Comma 19 3 4" xfId="15563" xr:uid="{00000000-0005-0000-0000-0000D6170000}"/>
    <cellStyle name="Comma 19 3 4 2" xfId="37265" xr:uid="{00000000-0005-0000-0000-0000D7170000}"/>
    <cellStyle name="Comma 19 3 5" xfId="32065" xr:uid="{00000000-0005-0000-0000-0000D8170000}"/>
    <cellStyle name="Comma 19 4" xfId="9998" xr:uid="{00000000-0005-0000-0000-0000D9170000}"/>
    <cellStyle name="Comma 19 4 2" xfId="12799" xr:uid="{00000000-0005-0000-0000-0000DA170000}"/>
    <cellStyle name="Comma 19 4 2 2" xfId="34554" xr:uid="{00000000-0005-0000-0000-0000DB170000}"/>
    <cellStyle name="Comma 19 4 3" xfId="11562" xr:uid="{00000000-0005-0000-0000-0000DC170000}"/>
    <cellStyle name="Comma 19 4 3 2" xfId="33320" xr:uid="{00000000-0005-0000-0000-0000DD170000}"/>
    <cellStyle name="Comma 19 4 4" xfId="15564" xr:uid="{00000000-0005-0000-0000-0000DE170000}"/>
    <cellStyle name="Comma 19 4 4 2" xfId="37266" xr:uid="{00000000-0005-0000-0000-0000DF170000}"/>
    <cellStyle name="Comma 19 4 5" xfId="32066" xr:uid="{00000000-0005-0000-0000-0000E0170000}"/>
    <cellStyle name="Comma 19 5" xfId="9999" xr:uid="{00000000-0005-0000-0000-0000E1170000}"/>
    <cellStyle name="Comma 19 5 2" xfId="12800" xr:uid="{00000000-0005-0000-0000-0000E2170000}"/>
    <cellStyle name="Comma 19 5 2 2" xfId="34555" xr:uid="{00000000-0005-0000-0000-0000E3170000}"/>
    <cellStyle name="Comma 19 5 3" xfId="11563" xr:uid="{00000000-0005-0000-0000-0000E4170000}"/>
    <cellStyle name="Comma 19 5 3 2" xfId="33321" xr:uid="{00000000-0005-0000-0000-0000E5170000}"/>
    <cellStyle name="Comma 19 5 4" xfId="32067" xr:uid="{00000000-0005-0000-0000-0000E6170000}"/>
    <cellStyle name="Comma 19 6" xfId="10000" xr:uid="{00000000-0005-0000-0000-0000E7170000}"/>
    <cellStyle name="Comma 19 6 2" xfId="12801" xr:uid="{00000000-0005-0000-0000-0000E8170000}"/>
    <cellStyle name="Comma 19 6 2 2" xfId="34556" xr:uid="{00000000-0005-0000-0000-0000E9170000}"/>
    <cellStyle name="Comma 19 6 3" xfId="11564" xr:uid="{00000000-0005-0000-0000-0000EA170000}"/>
    <cellStyle name="Comma 19 6 3 2" xfId="33322" xr:uid="{00000000-0005-0000-0000-0000EB170000}"/>
    <cellStyle name="Comma 19 6 4" xfId="32068" xr:uid="{00000000-0005-0000-0000-0000EC170000}"/>
    <cellStyle name="Comma 19 7" xfId="10001" xr:uid="{00000000-0005-0000-0000-0000ED170000}"/>
    <cellStyle name="Comma 19 7 2" xfId="12802" xr:uid="{00000000-0005-0000-0000-0000EE170000}"/>
    <cellStyle name="Comma 19 7 2 2" xfId="34557" xr:uid="{00000000-0005-0000-0000-0000EF170000}"/>
    <cellStyle name="Comma 19 7 3" xfId="11565" xr:uid="{00000000-0005-0000-0000-0000F0170000}"/>
    <cellStyle name="Comma 19 7 3 2" xfId="33323" xr:uid="{00000000-0005-0000-0000-0000F1170000}"/>
    <cellStyle name="Comma 19 7 4" xfId="32069" xr:uid="{00000000-0005-0000-0000-0000F2170000}"/>
    <cellStyle name="Comma 19 8" xfId="10002" xr:uid="{00000000-0005-0000-0000-0000F3170000}"/>
    <cellStyle name="Comma 19 8 2" xfId="12803" xr:uid="{00000000-0005-0000-0000-0000F4170000}"/>
    <cellStyle name="Comma 19 8 2 2" xfId="34558" xr:uid="{00000000-0005-0000-0000-0000F5170000}"/>
    <cellStyle name="Comma 19 8 3" xfId="11566" xr:uid="{00000000-0005-0000-0000-0000F6170000}"/>
    <cellStyle name="Comma 19 8 3 2" xfId="33324" xr:uid="{00000000-0005-0000-0000-0000F7170000}"/>
    <cellStyle name="Comma 19 8 4" xfId="32070" xr:uid="{00000000-0005-0000-0000-0000F8170000}"/>
    <cellStyle name="Comma 19 9" xfId="10003" xr:uid="{00000000-0005-0000-0000-0000F9170000}"/>
    <cellStyle name="Comma 19 9 2" xfId="12804" xr:uid="{00000000-0005-0000-0000-0000FA170000}"/>
    <cellStyle name="Comma 19 9 2 2" xfId="34559" xr:uid="{00000000-0005-0000-0000-0000FB170000}"/>
    <cellStyle name="Comma 19 9 3" xfId="11567" xr:uid="{00000000-0005-0000-0000-0000FC170000}"/>
    <cellStyle name="Comma 19 9 3 2" xfId="33325" xr:uid="{00000000-0005-0000-0000-0000FD170000}"/>
    <cellStyle name="Comma 19 9 4" xfId="32071"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8" xr:uid="{00000000-0005-0000-0000-000002180000}"/>
    <cellStyle name="Comma 2 10 11" xfId="30650" xr:uid="{00000000-0005-0000-0000-000003180000}"/>
    <cellStyle name="Comma 2 10 2" xfId="2224" xr:uid="{00000000-0005-0000-0000-000004180000}"/>
    <cellStyle name="Comma 2 10 2 2" xfId="11688" xr:uid="{00000000-0005-0000-0000-000005180000}"/>
    <cellStyle name="Comma 2 10 2 2 2" xfId="33446" xr:uid="{00000000-0005-0000-0000-000006180000}"/>
    <cellStyle name="Comma 2 10 2 3" xfId="10448" xr:uid="{00000000-0005-0000-0000-000007180000}"/>
    <cellStyle name="Comma 2 10 2 3 2" xfId="32209" xr:uid="{00000000-0005-0000-0000-000008180000}"/>
    <cellStyle name="Comma 2 10 2 4" xfId="30651" xr:uid="{00000000-0005-0000-0000-000009180000}"/>
    <cellStyle name="Comma 2 10 3" xfId="4112" xr:uid="{00000000-0005-0000-0000-00000A180000}"/>
    <cellStyle name="Comma 2 10 3 2" xfId="12029" xr:uid="{00000000-0005-0000-0000-00000B180000}"/>
    <cellStyle name="Comma 2 10 3 2 2" xfId="33785" xr:uid="{00000000-0005-0000-0000-00000C180000}"/>
    <cellStyle name="Comma 2 10 3 3" xfId="10791" xr:uid="{00000000-0005-0000-0000-00000D180000}"/>
    <cellStyle name="Comma 2 10 3 3 2" xfId="32550" xr:uid="{00000000-0005-0000-0000-00000E180000}"/>
    <cellStyle name="Comma 2 10 3 4" xfId="30994" xr:uid="{00000000-0005-0000-0000-00000F180000}"/>
    <cellStyle name="Comma 2 10 4" xfId="6401" xr:uid="{00000000-0005-0000-0000-000010180000}"/>
    <cellStyle name="Comma 2 10 4 2" xfId="12280" xr:uid="{00000000-0005-0000-0000-000011180000}"/>
    <cellStyle name="Comma 2 10 4 2 2" xfId="34036" xr:uid="{00000000-0005-0000-0000-000012180000}"/>
    <cellStyle name="Comma 2 10 4 3" xfId="11043" xr:uid="{00000000-0005-0000-0000-000013180000}"/>
    <cellStyle name="Comma 2 10 4 3 2" xfId="32802" xr:uid="{00000000-0005-0000-0000-000014180000}"/>
    <cellStyle name="Comma 2 10 4 4" xfId="31287" xr:uid="{00000000-0005-0000-0000-000015180000}"/>
    <cellStyle name="Comma 2 10 5" xfId="6934" xr:uid="{00000000-0005-0000-0000-000016180000}"/>
    <cellStyle name="Comma 2 10 5 2" xfId="12393" xr:uid="{00000000-0005-0000-0000-000017180000}"/>
    <cellStyle name="Comma 2 10 5 2 2" xfId="34149" xr:uid="{00000000-0005-0000-0000-000018180000}"/>
    <cellStyle name="Comma 2 10 5 3" xfId="11156" xr:uid="{00000000-0005-0000-0000-000019180000}"/>
    <cellStyle name="Comma 2 10 5 3 2" xfId="32915" xr:uid="{00000000-0005-0000-0000-00001A180000}"/>
    <cellStyle name="Comma 2 10 5 4" xfId="31403" xr:uid="{00000000-0005-0000-0000-00001B180000}"/>
    <cellStyle name="Comma 2 10 6" xfId="7405" xr:uid="{00000000-0005-0000-0000-00001C180000}"/>
    <cellStyle name="Comma 2 10 6 2" xfId="12529" xr:uid="{00000000-0005-0000-0000-00001D180000}"/>
    <cellStyle name="Comma 2 10 6 2 2" xfId="34284" xr:uid="{00000000-0005-0000-0000-00001E180000}"/>
    <cellStyle name="Comma 2 10 6 3" xfId="11292" xr:uid="{00000000-0005-0000-0000-00001F180000}"/>
    <cellStyle name="Comma 2 10 6 3 2" xfId="33050" xr:uid="{00000000-0005-0000-0000-000020180000}"/>
    <cellStyle name="Comma 2 10 6 4" xfId="31625" xr:uid="{00000000-0005-0000-0000-000021180000}"/>
    <cellStyle name="Comma 2 10 7" xfId="7767" xr:uid="{00000000-0005-0000-0000-000022180000}"/>
    <cellStyle name="Comma 2 10 7 2" xfId="12609" xr:uid="{00000000-0005-0000-0000-000023180000}"/>
    <cellStyle name="Comma 2 10 7 2 2" xfId="34364" xr:uid="{00000000-0005-0000-0000-000024180000}"/>
    <cellStyle name="Comma 2 10 7 3" xfId="11372" xr:uid="{00000000-0005-0000-0000-000025180000}"/>
    <cellStyle name="Comma 2 10 7 3 2" xfId="33130" xr:uid="{00000000-0005-0000-0000-000026180000}"/>
    <cellStyle name="Comma 2 10 7 4" xfId="31747" xr:uid="{00000000-0005-0000-0000-000027180000}"/>
    <cellStyle name="Comma 2 10 8" xfId="8381" xr:uid="{00000000-0005-0000-0000-000028180000}"/>
    <cellStyle name="Comma 2 10 8 2" xfId="12731" xr:uid="{00000000-0005-0000-0000-000029180000}"/>
    <cellStyle name="Comma 2 10 8 2 2" xfId="34486" xr:uid="{00000000-0005-0000-0000-00002A180000}"/>
    <cellStyle name="Comma 2 10 8 3" xfId="11494" xr:uid="{00000000-0005-0000-0000-00002B180000}"/>
    <cellStyle name="Comma 2 10 8 3 2" xfId="33252" xr:uid="{00000000-0005-0000-0000-00002C180000}"/>
    <cellStyle name="Comma 2 10 8 4" xfId="31953" xr:uid="{00000000-0005-0000-0000-00002D180000}"/>
    <cellStyle name="Comma 2 10 9" xfId="11687" xr:uid="{00000000-0005-0000-0000-00002E180000}"/>
    <cellStyle name="Comma 2 10 9 2" xfId="33445" xr:uid="{00000000-0005-0000-0000-00002F180000}"/>
    <cellStyle name="Comma 2 100" xfId="4113" xr:uid="{00000000-0005-0000-0000-000030180000}"/>
    <cellStyle name="Comma 2 100 2" xfId="12030" xr:uid="{00000000-0005-0000-0000-000031180000}"/>
    <cellStyle name="Comma 2 100 2 2" xfId="33786" xr:uid="{00000000-0005-0000-0000-000032180000}"/>
    <cellStyle name="Comma 2 100 3" xfId="10792" xr:uid="{00000000-0005-0000-0000-000033180000}"/>
    <cellStyle name="Comma 2 100 3 2" xfId="32551" xr:uid="{00000000-0005-0000-0000-000034180000}"/>
    <cellStyle name="Comma 2 100 4" xfId="30995" xr:uid="{00000000-0005-0000-0000-000035180000}"/>
    <cellStyle name="Comma 2 101" xfId="4114" xr:uid="{00000000-0005-0000-0000-000036180000}"/>
    <cellStyle name="Comma 2 101 2" xfId="12031" xr:uid="{00000000-0005-0000-0000-000037180000}"/>
    <cellStyle name="Comma 2 101 2 2" xfId="33787" xr:uid="{00000000-0005-0000-0000-000038180000}"/>
    <cellStyle name="Comma 2 101 3" xfId="10793" xr:uid="{00000000-0005-0000-0000-000039180000}"/>
    <cellStyle name="Comma 2 101 3 2" xfId="32552" xr:uid="{00000000-0005-0000-0000-00003A180000}"/>
    <cellStyle name="Comma 2 101 4" xfId="30996" xr:uid="{00000000-0005-0000-0000-00003B180000}"/>
    <cellStyle name="Comma 2 102" xfId="4115" xr:uid="{00000000-0005-0000-0000-00003C180000}"/>
    <cellStyle name="Comma 2 102 2" xfId="12032" xr:uid="{00000000-0005-0000-0000-00003D180000}"/>
    <cellStyle name="Comma 2 102 2 2" xfId="33788" xr:uid="{00000000-0005-0000-0000-00003E180000}"/>
    <cellStyle name="Comma 2 102 3" xfId="10794" xr:uid="{00000000-0005-0000-0000-00003F180000}"/>
    <cellStyle name="Comma 2 102 3 2" xfId="32553" xr:uid="{00000000-0005-0000-0000-000040180000}"/>
    <cellStyle name="Comma 2 102 4" xfId="30997" xr:uid="{00000000-0005-0000-0000-000041180000}"/>
    <cellStyle name="Comma 2 103" xfId="4116" xr:uid="{00000000-0005-0000-0000-000042180000}"/>
    <cellStyle name="Comma 2 103 2" xfId="12033" xr:uid="{00000000-0005-0000-0000-000043180000}"/>
    <cellStyle name="Comma 2 103 2 2" xfId="33789" xr:uid="{00000000-0005-0000-0000-000044180000}"/>
    <cellStyle name="Comma 2 103 3" xfId="10795" xr:uid="{00000000-0005-0000-0000-000045180000}"/>
    <cellStyle name="Comma 2 103 3 2" xfId="32554" xr:uid="{00000000-0005-0000-0000-000046180000}"/>
    <cellStyle name="Comma 2 103 4" xfId="30998" xr:uid="{00000000-0005-0000-0000-000047180000}"/>
    <cellStyle name="Comma 2 104" xfId="4117" xr:uid="{00000000-0005-0000-0000-000048180000}"/>
    <cellStyle name="Comma 2 104 2" xfId="12034" xr:uid="{00000000-0005-0000-0000-000049180000}"/>
    <cellStyle name="Comma 2 104 2 2" xfId="33790" xr:uid="{00000000-0005-0000-0000-00004A180000}"/>
    <cellStyle name="Comma 2 104 3" xfId="10796" xr:uid="{00000000-0005-0000-0000-00004B180000}"/>
    <cellStyle name="Comma 2 104 3 2" xfId="32555" xr:uid="{00000000-0005-0000-0000-00004C180000}"/>
    <cellStyle name="Comma 2 104 4" xfId="30999" xr:uid="{00000000-0005-0000-0000-00004D180000}"/>
    <cellStyle name="Comma 2 105" xfId="4118" xr:uid="{00000000-0005-0000-0000-00004E180000}"/>
    <cellStyle name="Comma 2 105 2" xfId="12035" xr:uid="{00000000-0005-0000-0000-00004F180000}"/>
    <cellStyle name="Comma 2 105 2 2" xfId="33791" xr:uid="{00000000-0005-0000-0000-000050180000}"/>
    <cellStyle name="Comma 2 105 3" xfId="10797" xr:uid="{00000000-0005-0000-0000-000051180000}"/>
    <cellStyle name="Comma 2 105 3 2" xfId="32556" xr:uid="{00000000-0005-0000-0000-000052180000}"/>
    <cellStyle name="Comma 2 105 4" xfId="31000" xr:uid="{00000000-0005-0000-0000-000053180000}"/>
    <cellStyle name="Comma 2 106" xfId="4119" xr:uid="{00000000-0005-0000-0000-000054180000}"/>
    <cellStyle name="Comma 2 106 2" xfId="12036" xr:uid="{00000000-0005-0000-0000-000055180000}"/>
    <cellStyle name="Comma 2 106 2 2" xfId="33792" xr:uid="{00000000-0005-0000-0000-000056180000}"/>
    <cellStyle name="Comma 2 106 3" xfId="10798" xr:uid="{00000000-0005-0000-0000-000057180000}"/>
    <cellStyle name="Comma 2 106 3 2" xfId="32557" xr:uid="{00000000-0005-0000-0000-000058180000}"/>
    <cellStyle name="Comma 2 106 4" xfId="31001" xr:uid="{00000000-0005-0000-0000-000059180000}"/>
    <cellStyle name="Comma 2 107" xfId="4120" xr:uid="{00000000-0005-0000-0000-00005A180000}"/>
    <cellStyle name="Comma 2 107 2" xfId="12037" xr:uid="{00000000-0005-0000-0000-00005B180000}"/>
    <cellStyle name="Comma 2 107 2 2" xfId="33793" xr:uid="{00000000-0005-0000-0000-00005C180000}"/>
    <cellStyle name="Comma 2 107 3" xfId="10799" xr:uid="{00000000-0005-0000-0000-00005D180000}"/>
    <cellStyle name="Comma 2 107 3 2" xfId="32558" xr:uid="{00000000-0005-0000-0000-00005E180000}"/>
    <cellStyle name="Comma 2 107 4" xfId="31002" xr:uid="{00000000-0005-0000-0000-00005F180000}"/>
    <cellStyle name="Comma 2 108" xfId="4121" xr:uid="{00000000-0005-0000-0000-000060180000}"/>
    <cellStyle name="Comma 2 108 2" xfId="12038" xr:uid="{00000000-0005-0000-0000-000061180000}"/>
    <cellStyle name="Comma 2 108 2 2" xfId="33794" xr:uid="{00000000-0005-0000-0000-000062180000}"/>
    <cellStyle name="Comma 2 108 3" xfId="10800" xr:uid="{00000000-0005-0000-0000-000063180000}"/>
    <cellStyle name="Comma 2 108 3 2" xfId="32559" xr:uid="{00000000-0005-0000-0000-000064180000}"/>
    <cellStyle name="Comma 2 108 4" xfId="31003" xr:uid="{00000000-0005-0000-0000-000065180000}"/>
    <cellStyle name="Comma 2 109" xfId="4122" xr:uid="{00000000-0005-0000-0000-000066180000}"/>
    <cellStyle name="Comma 2 109 2" xfId="12039" xr:uid="{00000000-0005-0000-0000-000067180000}"/>
    <cellStyle name="Comma 2 109 2 2" xfId="33795" xr:uid="{00000000-0005-0000-0000-000068180000}"/>
    <cellStyle name="Comma 2 109 3" xfId="10801" xr:uid="{00000000-0005-0000-0000-000069180000}"/>
    <cellStyle name="Comma 2 109 3 2" xfId="32560" xr:uid="{00000000-0005-0000-0000-00006A180000}"/>
    <cellStyle name="Comma 2 109 4" xfId="31004"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0" xr:uid="{00000000-0005-0000-0000-00006F180000}"/>
    <cellStyle name="Comma 2 11 2 3" xfId="10544" xr:uid="{00000000-0005-0000-0000-000070180000}"/>
    <cellStyle name="Comma 2 11 2 3 2" xfId="32305" xr:uid="{00000000-0005-0000-0000-000071180000}"/>
    <cellStyle name="Comma 2 11 2 4" xfId="30748" xr:uid="{00000000-0005-0000-0000-000072180000}"/>
    <cellStyle name="Comma 2 11 3" xfId="3888" xr:uid="{00000000-0005-0000-0000-000073180000}"/>
    <cellStyle name="Comma 2 11 3 2" xfId="11891" xr:uid="{00000000-0005-0000-0000-000074180000}"/>
    <cellStyle name="Comma 2 11 3 2 2" xfId="33648" xr:uid="{00000000-0005-0000-0000-000075180000}"/>
    <cellStyle name="Comma 2 11 3 3" xfId="10653" xr:uid="{00000000-0005-0000-0000-000076180000}"/>
    <cellStyle name="Comma 2 11 3 3 2" xfId="32413" xr:uid="{00000000-0005-0000-0000-000077180000}"/>
    <cellStyle name="Comma 2 11 3 4" xfId="30857" xr:uid="{00000000-0005-0000-0000-000078180000}"/>
    <cellStyle name="Comma 2 11 4" xfId="11689" xr:uid="{00000000-0005-0000-0000-000079180000}"/>
    <cellStyle name="Comma 2 11 4 2" xfId="33447" xr:uid="{00000000-0005-0000-0000-00007A180000}"/>
    <cellStyle name="Comma 2 11 5" xfId="10449" xr:uid="{00000000-0005-0000-0000-00007B180000}"/>
    <cellStyle name="Comma 2 11 5 2" xfId="32210" xr:uid="{00000000-0005-0000-0000-00007C180000}"/>
    <cellStyle name="Comma 2 11 6" xfId="30652" xr:uid="{00000000-0005-0000-0000-00007D180000}"/>
    <cellStyle name="Comma 2 110" xfId="4123" xr:uid="{00000000-0005-0000-0000-00007E180000}"/>
    <cellStyle name="Comma 2 110 2" xfId="12040" xr:uid="{00000000-0005-0000-0000-00007F180000}"/>
    <cellStyle name="Comma 2 110 2 2" xfId="33796" xr:uid="{00000000-0005-0000-0000-000080180000}"/>
    <cellStyle name="Comma 2 110 3" xfId="10802" xr:uid="{00000000-0005-0000-0000-000081180000}"/>
    <cellStyle name="Comma 2 110 3 2" xfId="32561" xr:uid="{00000000-0005-0000-0000-000082180000}"/>
    <cellStyle name="Comma 2 110 4" xfId="31005" xr:uid="{00000000-0005-0000-0000-000083180000}"/>
    <cellStyle name="Comma 2 111" xfId="4124" xr:uid="{00000000-0005-0000-0000-000084180000}"/>
    <cellStyle name="Comma 2 111 2" xfId="12041" xr:uid="{00000000-0005-0000-0000-000085180000}"/>
    <cellStyle name="Comma 2 111 2 2" xfId="33797" xr:uid="{00000000-0005-0000-0000-000086180000}"/>
    <cellStyle name="Comma 2 111 3" xfId="10803" xr:uid="{00000000-0005-0000-0000-000087180000}"/>
    <cellStyle name="Comma 2 111 3 2" xfId="32562" xr:uid="{00000000-0005-0000-0000-000088180000}"/>
    <cellStyle name="Comma 2 111 4" xfId="31006" xr:uid="{00000000-0005-0000-0000-000089180000}"/>
    <cellStyle name="Comma 2 112" xfId="6400" xr:uid="{00000000-0005-0000-0000-00008A180000}"/>
    <cellStyle name="Comma 2 112 2" xfId="12279" xr:uid="{00000000-0005-0000-0000-00008B180000}"/>
    <cellStyle name="Comma 2 112 2 2" xfId="34035" xr:uid="{00000000-0005-0000-0000-00008C180000}"/>
    <cellStyle name="Comma 2 112 3" xfId="11042" xr:uid="{00000000-0005-0000-0000-00008D180000}"/>
    <cellStyle name="Comma 2 112 3 2" xfId="32801" xr:uid="{00000000-0005-0000-0000-00008E180000}"/>
    <cellStyle name="Comma 2 112 4" xfId="31286" xr:uid="{00000000-0005-0000-0000-00008F180000}"/>
    <cellStyle name="Comma 2 113" xfId="6935" xr:uid="{00000000-0005-0000-0000-000090180000}"/>
    <cellStyle name="Comma 2 113 2" xfId="12394" xr:uid="{00000000-0005-0000-0000-000091180000}"/>
    <cellStyle name="Comma 2 113 2 2" xfId="34150" xr:uid="{00000000-0005-0000-0000-000092180000}"/>
    <cellStyle name="Comma 2 113 3" xfId="11157" xr:uid="{00000000-0005-0000-0000-000093180000}"/>
    <cellStyle name="Comma 2 113 3 2" xfId="32916" xr:uid="{00000000-0005-0000-0000-000094180000}"/>
    <cellStyle name="Comma 2 113 4" xfId="31404"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6" xr:uid="{00000000-0005-0000-0000-000099180000}"/>
    <cellStyle name="Comma 2 114 2 3" xfId="11233" xr:uid="{00000000-0005-0000-0000-00009A180000}"/>
    <cellStyle name="Comma 2 114 2 3 2" xfId="32992" xr:uid="{00000000-0005-0000-0000-00009B180000}"/>
    <cellStyle name="Comma 2 114 2 4" xfId="31525" xr:uid="{00000000-0005-0000-0000-00009C180000}"/>
    <cellStyle name="Comma 2 114 3" xfId="7406" xr:uid="{00000000-0005-0000-0000-00009D180000}"/>
    <cellStyle name="Comma 2 114 3 2" xfId="12530" xr:uid="{00000000-0005-0000-0000-00009E180000}"/>
    <cellStyle name="Comma 2 114 3 2 2" xfId="34285" xr:uid="{00000000-0005-0000-0000-00009F180000}"/>
    <cellStyle name="Comma 2 114 3 3" xfId="11293" xr:uid="{00000000-0005-0000-0000-0000A0180000}"/>
    <cellStyle name="Comma 2 114 3 3 2" xfId="33051" xr:uid="{00000000-0005-0000-0000-0000A1180000}"/>
    <cellStyle name="Comma 2 114 3 4" xfId="31626"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7" xr:uid="{00000000-0005-0000-0000-0000A6180000}"/>
    <cellStyle name="Comma 2 115 2 3" xfId="11234" xr:uid="{00000000-0005-0000-0000-0000A7180000}"/>
    <cellStyle name="Comma 2 115 2 3 2" xfId="32993" xr:uid="{00000000-0005-0000-0000-0000A8180000}"/>
    <cellStyle name="Comma 2 115 2 4" xfId="31526" xr:uid="{00000000-0005-0000-0000-0000A9180000}"/>
    <cellStyle name="Comma 2 115 3" xfId="7407" xr:uid="{00000000-0005-0000-0000-0000AA180000}"/>
    <cellStyle name="Comma 2 115 3 2" xfId="12531" xr:uid="{00000000-0005-0000-0000-0000AB180000}"/>
    <cellStyle name="Comma 2 115 3 2 2" xfId="34286" xr:uid="{00000000-0005-0000-0000-0000AC180000}"/>
    <cellStyle name="Comma 2 115 3 3" xfId="11294" xr:uid="{00000000-0005-0000-0000-0000AD180000}"/>
    <cellStyle name="Comma 2 115 3 3 2" xfId="33052" xr:uid="{00000000-0005-0000-0000-0000AE180000}"/>
    <cellStyle name="Comma 2 115 3 4" xfId="31627"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8" xr:uid="{00000000-0005-0000-0000-0000B3180000}"/>
    <cellStyle name="Comma 2 116 2 3" xfId="11235" xr:uid="{00000000-0005-0000-0000-0000B4180000}"/>
    <cellStyle name="Comma 2 116 2 3 2" xfId="32994" xr:uid="{00000000-0005-0000-0000-0000B5180000}"/>
    <cellStyle name="Comma 2 116 2 4" xfId="31527" xr:uid="{00000000-0005-0000-0000-0000B6180000}"/>
    <cellStyle name="Comma 2 116 3" xfId="7408" xr:uid="{00000000-0005-0000-0000-0000B7180000}"/>
    <cellStyle name="Comma 2 116 3 2" xfId="12532" xr:uid="{00000000-0005-0000-0000-0000B8180000}"/>
    <cellStyle name="Comma 2 116 3 2 2" xfId="34287" xr:uid="{00000000-0005-0000-0000-0000B9180000}"/>
    <cellStyle name="Comma 2 116 3 3" xfId="11295" xr:uid="{00000000-0005-0000-0000-0000BA180000}"/>
    <cellStyle name="Comma 2 116 3 3 2" xfId="33053" xr:uid="{00000000-0005-0000-0000-0000BB180000}"/>
    <cellStyle name="Comma 2 116 3 4" xfId="31628" xr:uid="{00000000-0005-0000-0000-0000BC180000}"/>
    <cellStyle name="Comma 2 117" xfId="7173" xr:uid="{00000000-0005-0000-0000-0000BD180000}"/>
    <cellStyle name="Comma 2 117 2" xfId="12473" xr:uid="{00000000-0005-0000-0000-0000BE180000}"/>
    <cellStyle name="Comma 2 117 2 2" xfId="34229" xr:uid="{00000000-0005-0000-0000-0000BF180000}"/>
    <cellStyle name="Comma 2 117 3" xfId="11236" xr:uid="{00000000-0005-0000-0000-0000C0180000}"/>
    <cellStyle name="Comma 2 117 3 2" xfId="32995" xr:uid="{00000000-0005-0000-0000-0000C1180000}"/>
    <cellStyle name="Comma 2 117 4" xfId="31528" xr:uid="{00000000-0005-0000-0000-0000C2180000}"/>
    <cellStyle name="Comma 2 118" xfId="7174" xr:uid="{00000000-0005-0000-0000-0000C3180000}"/>
    <cellStyle name="Comma 2 118 2" xfId="12474" xr:uid="{00000000-0005-0000-0000-0000C4180000}"/>
    <cellStyle name="Comma 2 118 2 2" xfId="34230" xr:uid="{00000000-0005-0000-0000-0000C5180000}"/>
    <cellStyle name="Comma 2 118 3" xfId="11237" xr:uid="{00000000-0005-0000-0000-0000C6180000}"/>
    <cellStyle name="Comma 2 118 3 2" xfId="32996" xr:uid="{00000000-0005-0000-0000-0000C7180000}"/>
    <cellStyle name="Comma 2 118 4" xfId="31529" xr:uid="{00000000-0005-0000-0000-0000C8180000}"/>
    <cellStyle name="Comma 2 119" xfId="7175" xr:uid="{00000000-0005-0000-0000-0000C9180000}"/>
    <cellStyle name="Comma 2 119 2" xfId="12475" xr:uid="{00000000-0005-0000-0000-0000CA180000}"/>
    <cellStyle name="Comma 2 119 2 2" xfId="34231" xr:uid="{00000000-0005-0000-0000-0000CB180000}"/>
    <cellStyle name="Comma 2 119 3" xfId="11238" xr:uid="{00000000-0005-0000-0000-0000CC180000}"/>
    <cellStyle name="Comma 2 119 3 2" xfId="32997" xr:uid="{00000000-0005-0000-0000-0000CD180000}"/>
    <cellStyle name="Comma 2 119 4" xfId="31530"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1" xr:uid="{00000000-0005-0000-0000-0000D2180000}"/>
    <cellStyle name="Comma 2 12 2 3" xfId="10545" xr:uid="{00000000-0005-0000-0000-0000D3180000}"/>
    <cellStyle name="Comma 2 12 2 3 2" xfId="32306" xr:uid="{00000000-0005-0000-0000-0000D4180000}"/>
    <cellStyle name="Comma 2 12 2 4" xfId="30749" xr:uid="{00000000-0005-0000-0000-0000D5180000}"/>
    <cellStyle name="Comma 2 12 3" xfId="3889" xr:uid="{00000000-0005-0000-0000-0000D6180000}"/>
    <cellStyle name="Comma 2 12 3 2" xfId="11892" xr:uid="{00000000-0005-0000-0000-0000D7180000}"/>
    <cellStyle name="Comma 2 12 3 2 2" xfId="33649" xr:uid="{00000000-0005-0000-0000-0000D8180000}"/>
    <cellStyle name="Comma 2 12 3 3" xfId="10654" xr:uid="{00000000-0005-0000-0000-0000D9180000}"/>
    <cellStyle name="Comma 2 12 3 3 2" xfId="32414" xr:uid="{00000000-0005-0000-0000-0000DA180000}"/>
    <cellStyle name="Comma 2 12 3 4" xfId="30858" xr:uid="{00000000-0005-0000-0000-0000DB180000}"/>
    <cellStyle name="Comma 2 12 4" xfId="11690" xr:uid="{00000000-0005-0000-0000-0000DC180000}"/>
    <cellStyle name="Comma 2 12 4 2" xfId="33448" xr:uid="{00000000-0005-0000-0000-0000DD180000}"/>
    <cellStyle name="Comma 2 12 5" xfId="10450" xr:uid="{00000000-0005-0000-0000-0000DE180000}"/>
    <cellStyle name="Comma 2 12 5 2" xfId="32211" xr:uid="{00000000-0005-0000-0000-0000DF180000}"/>
    <cellStyle name="Comma 2 12 6" xfId="30653" xr:uid="{00000000-0005-0000-0000-0000E0180000}"/>
    <cellStyle name="Comma 2 120" xfId="7176" xr:uid="{00000000-0005-0000-0000-0000E1180000}"/>
    <cellStyle name="Comma 2 120 2" xfId="12476" xr:uid="{00000000-0005-0000-0000-0000E2180000}"/>
    <cellStyle name="Comma 2 120 2 2" xfId="34232" xr:uid="{00000000-0005-0000-0000-0000E3180000}"/>
    <cellStyle name="Comma 2 120 3" xfId="11239" xr:uid="{00000000-0005-0000-0000-0000E4180000}"/>
    <cellStyle name="Comma 2 120 3 2" xfId="32998" xr:uid="{00000000-0005-0000-0000-0000E5180000}"/>
    <cellStyle name="Comma 2 120 4" xfId="31531" xr:uid="{00000000-0005-0000-0000-0000E6180000}"/>
    <cellStyle name="Comma 2 121" xfId="7404" xr:uid="{00000000-0005-0000-0000-0000E7180000}"/>
    <cellStyle name="Comma 2 121 2" xfId="12528" xr:uid="{00000000-0005-0000-0000-0000E8180000}"/>
    <cellStyle name="Comma 2 121 2 2" xfId="34283" xr:uid="{00000000-0005-0000-0000-0000E9180000}"/>
    <cellStyle name="Comma 2 121 3" xfId="11291" xr:uid="{00000000-0005-0000-0000-0000EA180000}"/>
    <cellStyle name="Comma 2 121 3 2" xfId="33049" xr:uid="{00000000-0005-0000-0000-0000EB180000}"/>
    <cellStyle name="Comma 2 121 4" xfId="31624" xr:uid="{00000000-0005-0000-0000-0000EC180000}"/>
    <cellStyle name="Comma 2 122" xfId="10004" xr:uid="{00000000-0005-0000-0000-0000ED180000}"/>
    <cellStyle name="Comma 2 123" xfId="10379" xr:uid="{00000000-0005-0000-0000-0000EE180000}"/>
    <cellStyle name="Comma 2 124" xfId="18619" xr:uid="{00000000-0005-0000-0000-0000EF180000}"/>
    <cellStyle name="Comma 2 124 2" xfId="40271" xr:uid="{00000000-0005-0000-0000-0000F0180000}"/>
    <cellStyle name="Comma 2 125" xfId="18627" xr:uid="{00000000-0005-0000-0000-0000F1180000}"/>
    <cellStyle name="Comma 2 125 2" xfId="40274" xr:uid="{00000000-0005-0000-0000-0000F2180000}"/>
    <cellStyle name="Comma 2 126" xfId="18644" xr:uid="{00000000-0005-0000-0000-0000F3180000}"/>
    <cellStyle name="Comma 2 126 2" xfId="30598" xr:uid="{00000000-0005-0000-0000-0000F4180000}"/>
    <cellStyle name="Comma 2 126 3" xfId="52203" xr:uid="{00000000-0005-0000-0000-0000F5180000}"/>
    <cellStyle name="Comma 2 127" xfId="30649"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2" xr:uid="{00000000-0005-0000-0000-0000FA180000}"/>
    <cellStyle name="Comma 2 13 2 3" xfId="10546" xr:uid="{00000000-0005-0000-0000-0000FB180000}"/>
    <cellStyle name="Comma 2 13 2 3 2" xfId="32307" xr:uid="{00000000-0005-0000-0000-0000FC180000}"/>
    <cellStyle name="Comma 2 13 2 4" xfId="30750" xr:uid="{00000000-0005-0000-0000-0000FD180000}"/>
    <cellStyle name="Comma 2 13 3" xfId="3890" xr:uid="{00000000-0005-0000-0000-0000FE180000}"/>
    <cellStyle name="Comma 2 13 3 2" xfId="11893" xr:uid="{00000000-0005-0000-0000-0000FF180000}"/>
    <cellStyle name="Comma 2 13 3 2 2" xfId="33650" xr:uid="{00000000-0005-0000-0000-000000190000}"/>
    <cellStyle name="Comma 2 13 3 3" xfId="10655" xr:uid="{00000000-0005-0000-0000-000001190000}"/>
    <cellStyle name="Comma 2 13 3 3 2" xfId="32415" xr:uid="{00000000-0005-0000-0000-000002190000}"/>
    <cellStyle name="Comma 2 13 3 4" xfId="30859" xr:uid="{00000000-0005-0000-0000-000003190000}"/>
    <cellStyle name="Comma 2 13 4" xfId="11691" xr:uid="{00000000-0005-0000-0000-000004190000}"/>
    <cellStyle name="Comma 2 13 4 2" xfId="33449" xr:uid="{00000000-0005-0000-0000-000005190000}"/>
    <cellStyle name="Comma 2 13 5" xfId="10451" xr:uid="{00000000-0005-0000-0000-000006190000}"/>
    <cellStyle name="Comma 2 13 5 2" xfId="32212" xr:uid="{00000000-0005-0000-0000-000007190000}"/>
    <cellStyle name="Comma 2 13 6" xfId="30654"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3" xr:uid="{00000000-0005-0000-0000-00000C190000}"/>
    <cellStyle name="Comma 2 14 2 3" xfId="10547" xr:uid="{00000000-0005-0000-0000-00000D190000}"/>
    <cellStyle name="Comma 2 14 2 3 2" xfId="32308" xr:uid="{00000000-0005-0000-0000-00000E190000}"/>
    <cellStyle name="Comma 2 14 2 4" xfId="30751" xr:uid="{00000000-0005-0000-0000-00000F190000}"/>
    <cellStyle name="Comma 2 14 3" xfId="3891" xr:uid="{00000000-0005-0000-0000-000010190000}"/>
    <cellStyle name="Comma 2 14 3 2" xfId="11894" xr:uid="{00000000-0005-0000-0000-000011190000}"/>
    <cellStyle name="Comma 2 14 3 2 2" xfId="33651" xr:uid="{00000000-0005-0000-0000-000012190000}"/>
    <cellStyle name="Comma 2 14 3 3" xfId="10656" xr:uid="{00000000-0005-0000-0000-000013190000}"/>
    <cellStyle name="Comma 2 14 3 3 2" xfId="32416" xr:uid="{00000000-0005-0000-0000-000014190000}"/>
    <cellStyle name="Comma 2 14 3 4" xfId="30860" xr:uid="{00000000-0005-0000-0000-000015190000}"/>
    <cellStyle name="Comma 2 14 4" xfId="11692" xr:uid="{00000000-0005-0000-0000-000016190000}"/>
    <cellStyle name="Comma 2 14 4 2" xfId="33450" xr:uid="{00000000-0005-0000-0000-000017190000}"/>
    <cellStyle name="Comma 2 14 5" xfId="10452" xr:uid="{00000000-0005-0000-0000-000018190000}"/>
    <cellStyle name="Comma 2 14 5 2" xfId="32213" xr:uid="{00000000-0005-0000-0000-000019190000}"/>
    <cellStyle name="Comma 2 14 6" xfId="30655"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4" xr:uid="{00000000-0005-0000-0000-00001E190000}"/>
    <cellStyle name="Comma 2 15 2 3" xfId="10548" xr:uid="{00000000-0005-0000-0000-00001F190000}"/>
    <cellStyle name="Comma 2 15 2 3 2" xfId="32309" xr:uid="{00000000-0005-0000-0000-000020190000}"/>
    <cellStyle name="Comma 2 15 2 4" xfId="30752" xr:uid="{00000000-0005-0000-0000-000021190000}"/>
    <cellStyle name="Comma 2 15 3" xfId="3892" xr:uid="{00000000-0005-0000-0000-000022190000}"/>
    <cellStyle name="Comma 2 15 3 2" xfId="11895" xr:uid="{00000000-0005-0000-0000-000023190000}"/>
    <cellStyle name="Comma 2 15 3 2 2" xfId="33652" xr:uid="{00000000-0005-0000-0000-000024190000}"/>
    <cellStyle name="Comma 2 15 3 3" xfId="10657" xr:uid="{00000000-0005-0000-0000-000025190000}"/>
    <cellStyle name="Comma 2 15 3 3 2" xfId="32417" xr:uid="{00000000-0005-0000-0000-000026190000}"/>
    <cellStyle name="Comma 2 15 3 4" xfId="30861" xr:uid="{00000000-0005-0000-0000-000027190000}"/>
    <cellStyle name="Comma 2 15 4" xfId="11693" xr:uid="{00000000-0005-0000-0000-000028190000}"/>
    <cellStyle name="Comma 2 15 4 2" xfId="33451" xr:uid="{00000000-0005-0000-0000-000029190000}"/>
    <cellStyle name="Comma 2 15 5" xfId="10453" xr:uid="{00000000-0005-0000-0000-00002A190000}"/>
    <cellStyle name="Comma 2 15 5 2" xfId="32214" xr:uid="{00000000-0005-0000-0000-00002B190000}"/>
    <cellStyle name="Comma 2 15 6" xfId="30656"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5" xr:uid="{00000000-0005-0000-0000-000030190000}"/>
    <cellStyle name="Comma 2 16 2 3" xfId="10549" xr:uid="{00000000-0005-0000-0000-000031190000}"/>
    <cellStyle name="Comma 2 16 2 3 2" xfId="32310" xr:uid="{00000000-0005-0000-0000-000032190000}"/>
    <cellStyle name="Comma 2 16 2 4" xfId="30753" xr:uid="{00000000-0005-0000-0000-000033190000}"/>
    <cellStyle name="Comma 2 16 3" xfId="3893" xr:uid="{00000000-0005-0000-0000-000034190000}"/>
    <cellStyle name="Comma 2 16 3 2" xfId="11896" xr:uid="{00000000-0005-0000-0000-000035190000}"/>
    <cellStyle name="Comma 2 16 3 2 2" xfId="33653" xr:uid="{00000000-0005-0000-0000-000036190000}"/>
    <cellStyle name="Comma 2 16 3 3" xfId="10658" xr:uid="{00000000-0005-0000-0000-000037190000}"/>
    <cellStyle name="Comma 2 16 3 3 2" xfId="32418" xr:uid="{00000000-0005-0000-0000-000038190000}"/>
    <cellStyle name="Comma 2 16 3 4" xfId="30862" xr:uid="{00000000-0005-0000-0000-000039190000}"/>
    <cellStyle name="Comma 2 16 4" xfId="11694" xr:uid="{00000000-0005-0000-0000-00003A190000}"/>
    <cellStyle name="Comma 2 16 4 2" xfId="33452" xr:uid="{00000000-0005-0000-0000-00003B190000}"/>
    <cellStyle name="Comma 2 16 5" xfId="10454" xr:uid="{00000000-0005-0000-0000-00003C190000}"/>
    <cellStyle name="Comma 2 16 5 2" xfId="32215" xr:uid="{00000000-0005-0000-0000-00003D190000}"/>
    <cellStyle name="Comma 2 16 6" xfId="30657"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6" xr:uid="{00000000-0005-0000-0000-000042190000}"/>
    <cellStyle name="Comma 2 17 2 3" xfId="10550" xr:uid="{00000000-0005-0000-0000-000043190000}"/>
    <cellStyle name="Comma 2 17 2 3 2" xfId="32311" xr:uid="{00000000-0005-0000-0000-000044190000}"/>
    <cellStyle name="Comma 2 17 2 4" xfId="30754" xr:uid="{00000000-0005-0000-0000-000045190000}"/>
    <cellStyle name="Comma 2 17 3" xfId="3894" xr:uid="{00000000-0005-0000-0000-000046190000}"/>
    <cellStyle name="Comma 2 17 3 2" xfId="11897" xr:uid="{00000000-0005-0000-0000-000047190000}"/>
    <cellStyle name="Comma 2 17 3 2 2" xfId="33654" xr:uid="{00000000-0005-0000-0000-000048190000}"/>
    <cellStyle name="Comma 2 17 3 3" xfId="10659" xr:uid="{00000000-0005-0000-0000-000049190000}"/>
    <cellStyle name="Comma 2 17 3 3 2" xfId="32419" xr:uid="{00000000-0005-0000-0000-00004A190000}"/>
    <cellStyle name="Comma 2 17 3 4" xfId="30863" xr:uid="{00000000-0005-0000-0000-00004B190000}"/>
    <cellStyle name="Comma 2 17 4" xfId="11695" xr:uid="{00000000-0005-0000-0000-00004C190000}"/>
    <cellStyle name="Comma 2 17 4 2" xfId="33453" xr:uid="{00000000-0005-0000-0000-00004D190000}"/>
    <cellStyle name="Comma 2 17 5" xfId="10455" xr:uid="{00000000-0005-0000-0000-00004E190000}"/>
    <cellStyle name="Comma 2 17 5 2" xfId="32216" xr:uid="{00000000-0005-0000-0000-00004F190000}"/>
    <cellStyle name="Comma 2 17 6" xfId="30658"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8" xr:uid="{00000000-0005-0000-0000-000054190000}"/>
    <cellStyle name="Comma 2 18 10 3" xfId="11296" xr:uid="{00000000-0005-0000-0000-000055190000}"/>
    <cellStyle name="Comma 2 18 10 3 2" xfId="33054" xr:uid="{00000000-0005-0000-0000-000056190000}"/>
    <cellStyle name="Comma 2 18 10 4" xfId="31629" xr:uid="{00000000-0005-0000-0000-000057190000}"/>
    <cellStyle name="Comma 2 18 11" xfId="7770" xr:uid="{00000000-0005-0000-0000-000058190000}"/>
    <cellStyle name="Comma 2 18 11 2" xfId="12610" xr:uid="{00000000-0005-0000-0000-000059190000}"/>
    <cellStyle name="Comma 2 18 11 2 2" xfId="34365" xr:uid="{00000000-0005-0000-0000-00005A190000}"/>
    <cellStyle name="Comma 2 18 11 3" xfId="11373" xr:uid="{00000000-0005-0000-0000-00005B190000}"/>
    <cellStyle name="Comma 2 18 11 3 2" xfId="33131" xr:uid="{00000000-0005-0000-0000-00005C190000}"/>
    <cellStyle name="Comma 2 18 11 4" xfId="31748" xr:uid="{00000000-0005-0000-0000-00005D190000}"/>
    <cellStyle name="Comma 2 18 12" xfId="8380" xr:uid="{00000000-0005-0000-0000-00005E190000}"/>
    <cellStyle name="Comma 2 18 12 2" xfId="12730" xr:uid="{00000000-0005-0000-0000-00005F190000}"/>
    <cellStyle name="Comma 2 18 12 2 2" xfId="34485" xr:uid="{00000000-0005-0000-0000-000060190000}"/>
    <cellStyle name="Comma 2 18 12 3" xfId="11493" xr:uid="{00000000-0005-0000-0000-000061190000}"/>
    <cellStyle name="Comma 2 18 12 3 2" xfId="33251" xr:uid="{00000000-0005-0000-0000-000062190000}"/>
    <cellStyle name="Comma 2 18 12 4" xfId="31952" xr:uid="{00000000-0005-0000-0000-000063190000}"/>
    <cellStyle name="Comma 2 18 13" xfId="10380" xr:uid="{00000000-0005-0000-0000-000064190000}"/>
    <cellStyle name="Comma 2 18 14" xfId="11789" xr:uid="{00000000-0005-0000-0000-000065190000}"/>
    <cellStyle name="Comma 2 18 14 2" xfId="33547" xr:uid="{00000000-0005-0000-0000-000066190000}"/>
    <cellStyle name="Comma 2 18 15" xfId="10551" xr:uid="{00000000-0005-0000-0000-000067190000}"/>
    <cellStyle name="Comma 2 18 15 2" xfId="32312" xr:uid="{00000000-0005-0000-0000-000068190000}"/>
    <cellStyle name="Comma 2 18 16" xfId="15565" xr:uid="{00000000-0005-0000-0000-000069190000}"/>
    <cellStyle name="Comma 2 18 16 2" xfId="37267" xr:uid="{00000000-0005-0000-0000-00006A190000}"/>
    <cellStyle name="Comma 2 18 17" xfId="30755" xr:uid="{00000000-0005-0000-0000-00006B190000}"/>
    <cellStyle name="Comma 2 18 2" xfId="3402" xr:uid="{00000000-0005-0000-0000-00006C190000}"/>
    <cellStyle name="Comma 2 18 2 2" xfId="11790" xr:uid="{00000000-0005-0000-0000-00006D190000}"/>
    <cellStyle name="Comma 2 18 2 2 2" xfId="33548" xr:uid="{00000000-0005-0000-0000-00006E190000}"/>
    <cellStyle name="Comma 2 18 2 3" xfId="10552" xr:uid="{00000000-0005-0000-0000-00006F190000}"/>
    <cellStyle name="Comma 2 18 2 3 2" xfId="32313" xr:uid="{00000000-0005-0000-0000-000070190000}"/>
    <cellStyle name="Comma 2 18 2 4" xfId="30756" xr:uid="{00000000-0005-0000-0000-000071190000}"/>
    <cellStyle name="Comma 2 18 3" xfId="3895" xr:uid="{00000000-0005-0000-0000-000072190000}"/>
    <cellStyle name="Comma 2 18 3 2" xfId="11898" xr:uid="{00000000-0005-0000-0000-000073190000}"/>
    <cellStyle name="Comma 2 18 3 2 2" xfId="33655" xr:uid="{00000000-0005-0000-0000-000074190000}"/>
    <cellStyle name="Comma 2 18 3 3" xfId="10660" xr:uid="{00000000-0005-0000-0000-000075190000}"/>
    <cellStyle name="Comma 2 18 3 3 2" xfId="32420" xr:uid="{00000000-0005-0000-0000-000076190000}"/>
    <cellStyle name="Comma 2 18 3 4" xfId="30864" xr:uid="{00000000-0005-0000-0000-000077190000}"/>
    <cellStyle name="Comma 2 18 4" xfId="4125" xr:uid="{00000000-0005-0000-0000-000078190000}"/>
    <cellStyle name="Comma 2 18 4 2" xfId="12042" xr:uid="{00000000-0005-0000-0000-000079190000}"/>
    <cellStyle name="Comma 2 18 4 2 2" xfId="33798" xr:uid="{00000000-0005-0000-0000-00007A190000}"/>
    <cellStyle name="Comma 2 18 4 3" xfId="10804" xr:uid="{00000000-0005-0000-0000-00007B190000}"/>
    <cellStyle name="Comma 2 18 4 3 2" xfId="32563" xr:uid="{00000000-0005-0000-0000-00007C190000}"/>
    <cellStyle name="Comma 2 18 4 4" xfId="31007" xr:uid="{00000000-0005-0000-0000-00007D190000}"/>
    <cellStyle name="Comma 2 18 5" xfId="6402" xr:uid="{00000000-0005-0000-0000-00007E190000}"/>
    <cellStyle name="Comma 2 18 5 2" xfId="12281" xr:uid="{00000000-0005-0000-0000-00007F190000}"/>
    <cellStyle name="Comma 2 18 5 2 2" xfId="34037" xr:uid="{00000000-0005-0000-0000-000080190000}"/>
    <cellStyle name="Comma 2 18 5 3" xfId="11044" xr:uid="{00000000-0005-0000-0000-000081190000}"/>
    <cellStyle name="Comma 2 18 5 3 2" xfId="32803" xr:uid="{00000000-0005-0000-0000-000082190000}"/>
    <cellStyle name="Comma 2 18 5 4" xfId="31288" xr:uid="{00000000-0005-0000-0000-000083190000}"/>
    <cellStyle name="Comma 2 18 6" xfId="6931" xr:uid="{00000000-0005-0000-0000-000084190000}"/>
    <cellStyle name="Comma 2 18 6 2" xfId="12392" xr:uid="{00000000-0005-0000-0000-000085190000}"/>
    <cellStyle name="Comma 2 18 6 2 2" xfId="34148" xr:uid="{00000000-0005-0000-0000-000086190000}"/>
    <cellStyle name="Comma 2 18 6 3" xfId="11155" xr:uid="{00000000-0005-0000-0000-000087190000}"/>
    <cellStyle name="Comma 2 18 6 3 2" xfId="32914" xr:uid="{00000000-0005-0000-0000-000088190000}"/>
    <cellStyle name="Comma 2 18 6 4" xfId="31402"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4" xr:uid="{00000000-0005-0000-0000-000090190000}"/>
    <cellStyle name="Comma 2 19 10 3" xfId="11492" xr:uid="{00000000-0005-0000-0000-000091190000}"/>
    <cellStyle name="Comma 2 19 10 3 2" xfId="33250" xr:uid="{00000000-0005-0000-0000-000092190000}"/>
    <cellStyle name="Comma 2 19 10 4" xfId="31951" xr:uid="{00000000-0005-0000-0000-000093190000}"/>
    <cellStyle name="Comma 2 19 11" xfId="10381" xr:uid="{00000000-0005-0000-0000-000094190000}"/>
    <cellStyle name="Comma 2 19 12" xfId="11791" xr:uid="{00000000-0005-0000-0000-000095190000}"/>
    <cellStyle name="Comma 2 19 12 2" xfId="33549" xr:uid="{00000000-0005-0000-0000-000096190000}"/>
    <cellStyle name="Comma 2 19 13" xfId="10553" xr:uid="{00000000-0005-0000-0000-000097190000}"/>
    <cellStyle name="Comma 2 19 13 2" xfId="32314" xr:uid="{00000000-0005-0000-0000-000098190000}"/>
    <cellStyle name="Comma 2 19 14" xfId="15566" xr:uid="{00000000-0005-0000-0000-000099190000}"/>
    <cellStyle name="Comma 2 19 14 2" xfId="37268" xr:uid="{00000000-0005-0000-0000-00009A190000}"/>
    <cellStyle name="Comma 2 19 15" xfId="30757" xr:uid="{00000000-0005-0000-0000-00009B190000}"/>
    <cellStyle name="Comma 2 19 2" xfId="4126" xr:uid="{00000000-0005-0000-0000-00009C190000}"/>
    <cellStyle name="Comma 2 19 2 2" xfId="12043" xr:uid="{00000000-0005-0000-0000-00009D190000}"/>
    <cellStyle name="Comma 2 19 2 2 2" xfId="33799" xr:uid="{00000000-0005-0000-0000-00009E190000}"/>
    <cellStyle name="Comma 2 19 2 3" xfId="10805" xr:uid="{00000000-0005-0000-0000-00009F190000}"/>
    <cellStyle name="Comma 2 19 2 3 2" xfId="32564" xr:uid="{00000000-0005-0000-0000-0000A0190000}"/>
    <cellStyle name="Comma 2 19 2 4" xfId="31008" xr:uid="{00000000-0005-0000-0000-0000A1190000}"/>
    <cellStyle name="Comma 2 19 3" xfId="6403" xr:uid="{00000000-0005-0000-0000-0000A2190000}"/>
    <cellStyle name="Comma 2 19 3 2" xfId="12282" xr:uid="{00000000-0005-0000-0000-0000A3190000}"/>
    <cellStyle name="Comma 2 19 3 2 2" xfId="34038" xr:uid="{00000000-0005-0000-0000-0000A4190000}"/>
    <cellStyle name="Comma 2 19 3 3" xfId="11045" xr:uid="{00000000-0005-0000-0000-0000A5190000}"/>
    <cellStyle name="Comma 2 19 3 3 2" xfId="32804" xr:uid="{00000000-0005-0000-0000-0000A6190000}"/>
    <cellStyle name="Comma 2 19 3 4" xfId="31289" xr:uid="{00000000-0005-0000-0000-0000A7190000}"/>
    <cellStyle name="Comma 2 19 4" xfId="6930" xr:uid="{00000000-0005-0000-0000-0000A8190000}"/>
    <cellStyle name="Comma 2 19 4 2" xfId="12391" xr:uid="{00000000-0005-0000-0000-0000A9190000}"/>
    <cellStyle name="Comma 2 19 4 2 2" xfId="34147" xr:uid="{00000000-0005-0000-0000-0000AA190000}"/>
    <cellStyle name="Comma 2 19 4 3" xfId="11154" xr:uid="{00000000-0005-0000-0000-0000AB190000}"/>
    <cellStyle name="Comma 2 19 4 3 2" xfId="32913" xr:uid="{00000000-0005-0000-0000-0000AC190000}"/>
    <cellStyle name="Comma 2 19 4 4" xfId="31401"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89" xr:uid="{00000000-0005-0000-0000-0000B3190000}"/>
    <cellStyle name="Comma 2 19 8 3" xfId="11297" xr:uid="{00000000-0005-0000-0000-0000B4190000}"/>
    <cellStyle name="Comma 2 19 8 3 2" xfId="33055" xr:uid="{00000000-0005-0000-0000-0000B5190000}"/>
    <cellStyle name="Comma 2 19 8 4" xfId="31630" xr:uid="{00000000-0005-0000-0000-0000B6190000}"/>
    <cellStyle name="Comma 2 19 9" xfId="7771" xr:uid="{00000000-0005-0000-0000-0000B7190000}"/>
    <cellStyle name="Comma 2 19 9 2" xfId="12611" xr:uid="{00000000-0005-0000-0000-0000B8190000}"/>
    <cellStyle name="Comma 2 19 9 2 2" xfId="34366" xr:uid="{00000000-0005-0000-0000-0000B9190000}"/>
    <cellStyle name="Comma 2 19 9 3" xfId="11374" xr:uid="{00000000-0005-0000-0000-0000BA190000}"/>
    <cellStyle name="Comma 2 19 9 3 2" xfId="33132" xr:uid="{00000000-0005-0000-0000-0000BB190000}"/>
    <cellStyle name="Comma 2 19 9 4" xfId="31749"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0" xr:uid="{00000000-0005-0000-0000-0000C1190000}"/>
    <cellStyle name="Comma 2 2 10 2 3" xfId="11568" xr:uid="{00000000-0005-0000-0000-0000C2190000}"/>
    <cellStyle name="Comma 2 2 10 2 3 2" xfId="33326" xr:uid="{00000000-0005-0000-0000-0000C3190000}"/>
    <cellStyle name="Comma 2 2 10 2 4" xfId="32072" xr:uid="{00000000-0005-0000-0000-0000C4190000}"/>
    <cellStyle name="Comma 2 2 10 3" xfId="11792" xr:uid="{00000000-0005-0000-0000-0000C5190000}"/>
    <cellStyle name="Comma 2 2 10 3 2" xfId="33550" xr:uid="{00000000-0005-0000-0000-0000C6190000}"/>
    <cellStyle name="Comma 2 2 10 4" xfId="10554" xr:uid="{00000000-0005-0000-0000-0000C7190000}"/>
    <cellStyle name="Comma 2 2 10 4 2" xfId="32315" xr:uid="{00000000-0005-0000-0000-0000C8190000}"/>
    <cellStyle name="Comma 2 2 10 5" xfId="30758" xr:uid="{00000000-0005-0000-0000-0000C9190000}"/>
    <cellStyle name="Comma 2 2 11" xfId="3405" xr:uid="{00000000-0005-0000-0000-0000CA190000}"/>
    <cellStyle name="Comma 2 2 11 2" xfId="11793" xr:uid="{00000000-0005-0000-0000-0000CB190000}"/>
    <cellStyle name="Comma 2 2 11 2 2" xfId="33551" xr:uid="{00000000-0005-0000-0000-0000CC190000}"/>
    <cellStyle name="Comma 2 2 11 3" xfId="10555" xr:uid="{00000000-0005-0000-0000-0000CD190000}"/>
    <cellStyle name="Comma 2 2 11 3 2" xfId="32316" xr:uid="{00000000-0005-0000-0000-0000CE190000}"/>
    <cellStyle name="Comma 2 2 11 4" xfId="30759" xr:uid="{00000000-0005-0000-0000-0000CF190000}"/>
    <cellStyle name="Comma 2 2 12" xfId="3406" xr:uid="{00000000-0005-0000-0000-0000D0190000}"/>
    <cellStyle name="Comma 2 2 12 2" xfId="11794" xr:uid="{00000000-0005-0000-0000-0000D1190000}"/>
    <cellStyle name="Comma 2 2 12 2 2" xfId="33552" xr:uid="{00000000-0005-0000-0000-0000D2190000}"/>
    <cellStyle name="Comma 2 2 12 3" xfId="10556" xr:uid="{00000000-0005-0000-0000-0000D3190000}"/>
    <cellStyle name="Comma 2 2 12 3 2" xfId="32317" xr:uid="{00000000-0005-0000-0000-0000D4190000}"/>
    <cellStyle name="Comma 2 2 12 4" xfId="30760" xr:uid="{00000000-0005-0000-0000-0000D5190000}"/>
    <cellStyle name="Comma 2 2 13" xfId="3407" xr:uid="{00000000-0005-0000-0000-0000D6190000}"/>
    <cellStyle name="Comma 2 2 13 2" xfId="11795" xr:uid="{00000000-0005-0000-0000-0000D7190000}"/>
    <cellStyle name="Comma 2 2 13 2 2" xfId="33553" xr:uid="{00000000-0005-0000-0000-0000D8190000}"/>
    <cellStyle name="Comma 2 2 13 3" xfId="10557" xr:uid="{00000000-0005-0000-0000-0000D9190000}"/>
    <cellStyle name="Comma 2 2 13 3 2" xfId="32318" xr:uid="{00000000-0005-0000-0000-0000DA190000}"/>
    <cellStyle name="Comma 2 2 13 4" xfId="30761" xr:uid="{00000000-0005-0000-0000-0000DB190000}"/>
    <cellStyle name="Comma 2 2 14" xfId="3408" xr:uid="{00000000-0005-0000-0000-0000DC190000}"/>
    <cellStyle name="Comma 2 2 14 2" xfId="11796" xr:uid="{00000000-0005-0000-0000-0000DD190000}"/>
    <cellStyle name="Comma 2 2 14 2 2" xfId="33554" xr:uid="{00000000-0005-0000-0000-0000DE190000}"/>
    <cellStyle name="Comma 2 2 14 3" xfId="10558" xr:uid="{00000000-0005-0000-0000-0000DF190000}"/>
    <cellStyle name="Comma 2 2 14 3 2" xfId="32319" xr:uid="{00000000-0005-0000-0000-0000E0190000}"/>
    <cellStyle name="Comma 2 2 14 4" xfId="30762" xr:uid="{00000000-0005-0000-0000-0000E1190000}"/>
    <cellStyle name="Comma 2 2 15" xfId="3409" xr:uid="{00000000-0005-0000-0000-0000E2190000}"/>
    <cellStyle name="Comma 2 2 15 2" xfId="11797" xr:uid="{00000000-0005-0000-0000-0000E3190000}"/>
    <cellStyle name="Comma 2 2 15 2 2" xfId="33555" xr:uid="{00000000-0005-0000-0000-0000E4190000}"/>
    <cellStyle name="Comma 2 2 15 3" xfId="10559" xr:uid="{00000000-0005-0000-0000-0000E5190000}"/>
    <cellStyle name="Comma 2 2 15 3 2" xfId="32320" xr:uid="{00000000-0005-0000-0000-0000E6190000}"/>
    <cellStyle name="Comma 2 2 15 4" xfId="30763" xr:uid="{00000000-0005-0000-0000-0000E7190000}"/>
    <cellStyle name="Comma 2 2 16" xfId="3410" xr:uid="{00000000-0005-0000-0000-0000E8190000}"/>
    <cellStyle name="Comma 2 2 16 2" xfId="11798" xr:uid="{00000000-0005-0000-0000-0000E9190000}"/>
    <cellStyle name="Comma 2 2 16 2 2" xfId="33556" xr:uid="{00000000-0005-0000-0000-0000EA190000}"/>
    <cellStyle name="Comma 2 2 16 3" xfId="10560" xr:uid="{00000000-0005-0000-0000-0000EB190000}"/>
    <cellStyle name="Comma 2 2 16 3 2" xfId="32321" xr:uid="{00000000-0005-0000-0000-0000EC190000}"/>
    <cellStyle name="Comma 2 2 16 4" xfId="30764" xr:uid="{00000000-0005-0000-0000-0000ED190000}"/>
    <cellStyle name="Comma 2 2 17" xfId="3411" xr:uid="{00000000-0005-0000-0000-0000EE190000}"/>
    <cellStyle name="Comma 2 2 17 2" xfId="11799" xr:uid="{00000000-0005-0000-0000-0000EF190000}"/>
    <cellStyle name="Comma 2 2 17 2 2" xfId="33557" xr:uid="{00000000-0005-0000-0000-0000F0190000}"/>
    <cellStyle name="Comma 2 2 17 3" xfId="10561" xr:uid="{00000000-0005-0000-0000-0000F1190000}"/>
    <cellStyle name="Comma 2 2 17 3 2" xfId="32322" xr:uid="{00000000-0005-0000-0000-0000F2190000}"/>
    <cellStyle name="Comma 2 2 17 4" xfId="30765" xr:uid="{00000000-0005-0000-0000-0000F3190000}"/>
    <cellStyle name="Comma 2 2 18" xfId="3412" xr:uid="{00000000-0005-0000-0000-0000F4190000}"/>
    <cellStyle name="Comma 2 2 18 2" xfId="11800" xr:uid="{00000000-0005-0000-0000-0000F5190000}"/>
    <cellStyle name="Comma 2 2 18 2 2" xfId="33558" xr:uid="{00000000-0005-0000-0000-0000F6190000}"/>
    <cellStyle name="Comma 2 2 18 3" xfId="10562" xr:uid="{00000000-0005-0000-0000-0000F7190000}"/>
    <cellStyle name="Comma 2 2 18 3 2" xfId="32323" xr:uid="{00000000-0005-0000-0000-0000F8190000}"/>
    <cellStyle name="Comma 2 2 18 4" xfId="30766" xr:uid="{00000000-0005-0000-0000-0000F9190000}"/>
    <cellStyle name="Comma 2 2 19" xfId="3413" xr:uid="{00000000-0005-0000-0000-0000FA190000}"/>
    <cellStyle name="Comma 2 2 19 2" xfId="11801" xr:uid="{00000000-0005-0000-0000-0000FB190000}"/>
    <cellStyle name="Comma 2 2 19 2 2" xfId="33559" xr:uid="{00000000-0005-0000-0000-0000FC190000}"/>
    <cellStyle name="Comma 2 2 19 3" xfId="10563" xr:uid="{00000000-0005-0000-0000-0000FD190000}"/>
    <cellStyle name="Comma 2 2 19 3 2" xfId="32324" xr:uid="{00000000-0005-0000-0000-0000FE190000}"/>
    <cellStyle name="Comma 2 2 19 4" xfId="30767" xr:uid="{00000000-0005-0000-0000-0000FF190000}"/>
    <cellStyle name="Comma 2 2 2" xfId="3414" xr:uid="{00000000-0005-0000-0000-0000001A0000}"/>
    <cellStyle name="Comma 2 2 2 10" xfId="10008" xr:uid="{00000000-0005-0000-0000-0000011A0000}"/>
    <cellStyle name="Comma 2 2 2 10 2" xfId="18623" xr:uid="{00000000-0005-0000-0000-0000021A0000}"/>
    <cellStyle name="Comma 2 2 2 10 2 2" xfId="40273" xr:uid="{00000000-0005-0000-0000-0000031A0000}"/>
    <cellStyle name="Comma 2 2 2 10 3" xfId="18630" xr:uid="{00000000-0005-0000-0000-0000041A0000}"/>
    <cellStyle name="Comma 2 2 2 10 3 2" xfId="40277" xr:uid="{00000000-0005-0000-0000-0000051A0000}"/>
    <cellStyle name="Comma 2 2 2 10 4" xfId="32074" xr:uid="{00000000-0005-0000-0000-0000061A0000}"/>
    <cellStyle name="Comma 2 2 2 11" xfId="10007" xr:uid="{00000000-0005-0000-0000-0000071A0000}"/>
    <cellStyle name="Comma 2 2 2 11 2" xfId="12806" xr:uid="{00000000-0005-0000-0000-0000081A0000}"/>
    <cellStyle name="Comma 2 2 2 11 2 2" xfId="34561" xr:uid="{00000000-0005-0000-0000-0000091A0000}"/>
    <cellStyle name="Comma 2 2 2 11 3" xfId="11569" xr:uid="{00000000-0005-0000-0000-00000A1A0000}"/>
    <cellStyle name="Comma 2 2 2 11 3 2" xfId="33327" xr:uid="{00000000-0005-0000-0000-00000B1A0000}"/>
    <cellStyle name="Comma 2 2 2 11 4" xfId="32073" xr:uid="{00000000-0005-0000-0000-00000C1A0000}"/>
    <cellStyle name="Comma 2 2 2 12" xfId="11802" xr:uid="{00000000-0005-0000-0000-00000D1A0000}"/>
    <cellStyle name="Comma 2 2 2 12 2" xfId="33560" xr:uid="{00000000-0005-0000-0000-00000E1A0000}"/>
    <cellStyle name="Comma 2 2 2 13" xfId="10564" xr:uid="{00000000-0005-0000-0000-00000F1A0000}"/>
    <cellStyle name="Comma 2 2 2 13 2" xfId="13534" xr:uid="{00000000-0005-0000-0000-0000101A0000}"/>
    <cellStyle name="Comma 2 2 2 13 3" xfId="32325" xr:uid="{00000000-0005-0000-0000-0000111A0000}"/>
    <cellStyle name="Comma 2 2 2 14" xfId="30768"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5" xr:uid="{00000000-0005-0000-0000-0000181A0000}"/>
    <cellStyle name="Comma 2 2 2 2 2 2 2 3" xfId="10457" xr:uid="{00000000-0005-0000-0000-0000191A0000}"/>
    <cellStyle name="Comma 2 2 2 2 2 2 2 3 2" xfId="32218" xr:uid="{00000000-0005-0000-0000-00001A1A0000}"/>
    <cellStyle name="Comma 2 2 2 2 2 2 2 4" xfId="30660" xr:uid="{00000000-0005-0000-0000-00001B1A0000}"/>
    <cellStyle name="Comma 2 2 2 2 2 2 3" xfId="11696" xr:uid="{00000000-0005-0000-0000-00001C1A0000}"/>
    <cellStyle name="Comma 2 2 2 2 2 2 3 2" xfId="33454" xr:uid="{00000000-0005-0000-0000-00001D1A0000}"/>
    <cellStyle name="Comma 2 2 2 2 2 2 4" xfId="10456" xr:uid="{00000000-0005-0000-0000-00001E1A0000}"/>
    <cellStyle name="Comma 2 2 2 2 2 2 4 2" xfId="32217" xr:uid="{00000000-0005-0000-0000-00001F1A0000}"/>
    <cellStyle name="Comma 2 2 2 2 2 2 5" xfId="30659" xr:uid="{00000000-0005-0000-0000-0000201A0000}"/>
    <cellStyle name="Comma 2 2 2 2 2 3" xfId="12807" xr:uid="{00000000-0005-0000-0000-0000211A0000}"/>
    <cellStyle name="Comma 2 2 2 2 2 3 2" xfId="34562" xr:uid="{00000000-0005-0000-0000-0000221A0000}"/>
    <cellStyle name="Comma 2 2 2 2 2 4" xfId="11570" xr:uid="{00000000-0005-0000-0000-0000231A0000}"/>
    <cellStyle name="Comma 2 2 2 2 2 4 2" xfId="33328" xr:uid="{00000000-0005-0000-0000-0000241A0000}"/>
    <cellStyle name="Comma 2 2 2 2 2 5" xfId="32075" xr:uid="{00000000-0005-0000-0000-0000251A0000}"/>
    <cellStyle name="Comma 2 2 2 2 3" xfId="10011" xr:uid="{00000000-0005-0000-0000-0000261A0000}"/>
    <cellStyle name="Comma 2 2 2 2 3 2" xfId="12808" xr:uid="{00000000-0005-0000-0000-0000271A0000}"/>
    <cellStyle name="Comma 2 2 2 2 3 2 2" xfId="34563" xr:uid="{00000000-0005-0000-0000-0000281A0000}"/>
    <cellStyle name="Comma 2 2 2 2 3 3" xfId="11571" xr:uid="{00000000-0005-0000-0000-0000291A0000}"/>
    <cellStyle name="Comma 2 2 2 2 3 3 2" xfId="33329" xr:uid="{00000000-0005-0000-0000-00002A1A0000}"/>
    <cellStyle name="Comma 2 2 2 2 3 4" xfId="32076" xr:uid="{00000000-0005-0000-0000-00002B1A0000}"/>
    <cellStyle name="Comma 2 2 2 2 4" xfId="10012" xr:uid="{00000000-0005-0000-0000-00002C1A0000}"/>
    <cellStyle name="Comma 2 2 2 2 4 2" xfId="12809" xr:uid="{00000000-0005-0000-0000-00002D1A0000}"/>
    <cellStyle name="Comma 2 2 2 2 4 2 2" xfId="34564" xr:uid="{00000000-0005-0000-0000-00002E1A0000}"/>
    <cellStyle name="Comma 2 2 2 2 4 3" xfId="11572" xr:uid="{00000000-0005-0000-0000-00002F1A0000}"/>
    <cellStyle name="Comma 2 2 2 2 4 3 2" xfId="33330" xr:uid="{00000000-0005-0000-0000-0000301A0000}"/>
    <cellStyle name="Comma 2 2 2 2 4 4" xfId="32077" xr:uid="{00000000-0005-0000-0000-0000311A0000}"/>
    <cellStyle name="Comma 2 2 2 2 5" xfId="10009" xr:uid="{00000000-0005-0000-0000-0000321A0000}"/>
    <cellStyle name="Comma 2 2 2 2 6" xfId="11803" xr:uid="{00000000-0005-0000-0000-0000331A0000}"/>
    <cellStyle name="Comma 2 2 2 2 6 2" xfId="33561" xr:uid="{00000000-0005-0000-0000-0000341A0000}"/>
    <cellStyle name="Comma 2 2 2 2 7" xfId="10565" xr:uid="{00000000-0005-0000-0000-0000351A0000}"/>
    <cellStyle name="Comma 2 2 2 2 7 2" xfId="32326" xr:uid="{00000000-0005-0000-0000-0000361A0000}"/>
    <cellStyle name="Comma 2 2 2 2 8" xfId="30769"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5" xr:uid="{00000000-0005-0000-0000-00003B1A0000}"/>
    <cellStyle name="Comma 2 2 2 3 2 3" xfId="11573" xr:uid="{00000000-0005-0000-0000-00003C1A0000}"/>
    <cellStyle name="Comma 2 2 2 3 2 3 2" xfId="33331" xr:uid="{00000000-0005-0000-0000-00003D1A0000}"/>
    <cellStyle name="Comma 2 2 2 3 2 4" xfId="32078" xr:uid="{00000000-0005-0000-0000-00003E1A0000}"/>
    <cellStyle name="Comma 2 2 2 3 3" xfId="11900" xr:uid="{00000000-0005-0000-0000-00003F1A0000}"/>
    <cellStyle name="Comma 2 2 2 3 3 2" xfId="33657" xr:uid="{00000000-0005-0000-0000-0000401A0000}"/>
    <cellStyle name="Comma 2 2 2 3 4" xfId="10662" xr:uid="{00000000-0005-0000-0000-0000411A0000}"/>
    <cellStyle name="Comma 2 2 2 3 4 2" xfId="32422" xr:uid="{00000000-0005-0000-0000-0000421A0000}"/>
    <cellStyle name="Comma 2 2 2 3 5" xfId="30866" xr:uid="{00000000-0005-0000-0000-0000431A0000}"/>
    <cellStyle name="Comma 2 2 2 4" xfId="10014" xr:uid="{00000000-0005-0000-0000-0000441A0000}"/>
    <cellStyle name="Comma 2 2 2 4 2" xfId="12811" xr:uid="{00000000-0005-0000-0000-0000451A0000}"/>
    <cellStyle name="Comma 2 2 2 4 2 2" xfId="34566" xr:uid="{00000000-0005-0000-0000-0000461A0000}"/>
    <cellStyle name="Comma 2 2 2 4 3" xfId="11574" xr:uid="{00000000-0005-0000-0000-0000471A0000}"/>
    <cellStyle name="Comma 2 2 2 4 3 2" xfId="33332" xr:uid="{00000000-0005-0000-0000-0000481A0000}"/>
    <cellStyle name="Comma 2 2 2 4 4" xfId="32079" xr:uid="{00000000-0005-0000-0000-0000491A0000}"/>
    <cellStyle name="Comma 2 2 2 5" xfId="10015" xr:uid="{00000000-0005-0000-0000-00004A1A0000}"/>
    <cellStyle name="Comma 2 2 2 5 2" xfId="12812" xr:uid="{00000000-0005-0000-0000-00004B1A0000}"/>
    <cellStyle name="Comma 2 2 2 5 2 2" xfId="34567" xr:uid="{00000000-0005-0000-0000-00004C1A0000}"/>
    <cellStyle name="Comma 2 2 2 5 3" xfId="11575" xr:uid="{00000000-0005-0000-0000-00004D1A0000}"/>
    <cellStyle name="Comma 2 2 2 5 3 2" xfId="33333" xr:uid="{00000000-0005-0000-0000-00004E1A0000}"/>
    <cellStyle name="Comma 2 2 2 5 4" xfId="32080" xr:uid="{00000000-0005-0000-0000-00004F1A0000}"/>
    <cellStyle name="Comma 2 2 2 6" xfId="10016" xr:uid="{00000000-0005-0000-0000-0000501A0000}"/>
    <cellStyle name="Comma 2 2 2 6 2" xfId="12813" xr:uid="{00000000-0005-0000-0000-0000511A0000}"/>
    <cellStyle name="Comma 2 2 2 6 2 2" xfId="34568" xr:uid="{00000000-0005-0000-0000-0000521A0000}"/>
    <cellStyle name="Comma 2 2 2 6 3" xfId="11576" xr:uid="{00000000-0005-0000-0000-0000531A0000}"/>
    <cellStyle name="Comma 2 2 2 6 3 2" xfId="33334" xr:uid="{00000000-0005-0000-0000-0000541A0000}"/>
    <cellStyle name="Comma 2 2 2 6 4" xfId="32081" xr:uid="{00000000-0005-0000-0000-0000551A0000}"/>
    <cellStyle name="Comma 2 2 2 7" xfId="10017" xr:uid="{00000000-0005-0000-0000-0000561A0000}"/>
    <cellStyle name="Comma 2 2 2 7 2" xfId="12814" xr:uid="{00000000-0005-0000-0000-0000571A0000}"/>
    <cellStyle name="Comma 2 2 2 7 2 2" xfId="34569" xr:uid="{00000000-0005-0000-0000-0000581A0000}"/>
    <cellStyle name="Comma 2 2 2 7 3" xfId="11577" xr:uid="{00000000-0005-0000-0000-0000591A0000}"/>
    <cellStyle name="Comma 2 2 2 7 3 2" xfId="33335" xr:uid="{00000000-0005-0000-0000-00005A1A0000}"/>
    <cellStyle name="Comma 2 2 2 7 4" xfId="32082" xr:uid="{00000000-0005-0000-0000-00005B1A0000}"/>
    <cellStyle name="Comma 2 2 2 8" xfId="10018" xr:uid="{00000000-0005-0000-0000-00005C1A0000}"/>
    <cellStyle name="Comma 2 2 2 8 2" xfId="12815" xr:uid="{00000000-0005-0000-0000-00005D1A0000}"/>
    <cellStyle name="Comma 2 2 2 8 2 2" xfId="34570" xr:uid="{00000000-0005-0000-0000-00005E1A0000}"/>
    <cellStyle name="Comma 2 2 2 8 3" xfId="11578" xr:uid="{00000000-0005-0000-0000-00005F1A0000}"/>
    <cellStyle name="Comma 2 2 2 8 3 2" xfId="33336" xr:uid="{00000000-0005-0000-0000-0000601A0000}"/>
    <cellStyle name="Comma 2 2 2 8 4" xfId="32083"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2" xr:uid="{00000000-0005-0000-0000-0000651A0000}"/>
    <cellStyle name="Comma 2 2 20 3" xfId="10566" xr:uid="{00000000-0005-0000-0000-0000661A0000}"/>
    <cellStyle name="Comma 2 2 20 3 2" xfId="32327" xr:uid="{00000000-0005-0000-0000-0000671A0000}"/>
    <cellStyle name="Comma 2 2 20 4" xfId="30770" xr:uid="{00000000-0005-0000-0000-0000681A0000}"/>
    <cellStyle name="Comma 2 2 21" xfId="3417" xr:uid="{00000000-0005-0000-0000-0000691A0000}"/>
    <cellStyle name="Comma 2 2 21 2" xfId="11805" xr:uid="{00000000-0005-0000-0000-00006A1A0000}"/>
    <cellStyle name="Comma 2 2 21 2 2" xfId="33563" xr:uid="{00000000-0005-0000-0000-00006B1A0000}"/>
    <cellStyle name="Comma 2 2 21 3" xfId="10567" xr:uid="{00000000-0005-0000-0000-00006C1A0000}"/>
    <cellStyle name="Comma 2 2 21 3 2" xfId="32328" xr:uid="{00000000-0005-0000-0000-00006D1A0000}"/>
    <cellStyle name="Comma 2 2 21 4" xfId="30771" xr:uid="{00000000-0005-0000-0000-00006E1A0000}"/>
    <cellStyle name="Comma 2 2 22" xfId="3418" xr:uid="{00000000-0005-0000-0000-00006F1A0000}"/>
    <cellStyle name="Comma 2 2 22 2" xfId="11806" xr:uid="{00000000-0005-0000-0000-0000701A0000}"/>
    <cellStyle name="Comma 2 2 22 2 2" xfId="33564" xr:uid="{00000000-0005-0000-0000-0000711A0000}"/>
    <cellStyle name="Comma 2 2 22 3" xfId="10568" xr:uid="{00000000-0005-0000-0000-0000721A0000}"/>
    <cellStyle name="Comma 2 2 22 3 2" xfId="32329" xr:uid="{00000000-0005-0000-0000-0000731A0000}"/>
    <cellStyle name="Comma 2 2 22 4" xfId="30772" xr:uid="{00000000-0005-0000-0000-0000741A0000}"/>
    <cellStyle name="Comma 2 2 23" xfId="3419" xr:uid="{00000000-0005-0000-0000-0000751A0000}"/>
    <cellStyle name="Comma 2 2 23 2" xfId="11807" xr:uid="{00000000-0005-0000-0000-0000761A0000}"/>
    <cellStyle name="Comma 2 2 23 2 2" xfId="33565" xr:uid="{00000000-0005-0000-0000-0000771A0000}"/>
    <cellStyle name="Comma 2 2 23 3" xfId="10569" xr:uid="{00000000-0005-0000-0000-0000781A0000}"/>
    <cellStyle name="Comma 2 2 23 3 2" xfId="32330" xr:uid="{00000000-0005-0000-0000-0000791A0000}"/>
    <cellStyle name="Comma 2 2 23 4" xfId="30773" xr:uid="{00000000-0005-0000-0000-00007A1A0000}"/>
    <cellStyle name="Comma 2 2 24" xfId="3420" xr:uid="{00000000-0005-0000-0000-00007B1A0000}"/>
    <cellStyle name="Comma 2 2 24 2" xfId="11808" xr:uid="{00000000-0005-0000-0000-00007C1A0000}"/>
    <cellStyle name="Comma 2 2 24 2 2" xfId="33566" xr:uid="{00000000-0005-0000-0000-00007D1A0000}"/>
    <cellStyle name="Comma 2 2 24 3" xfId="10570" xr:uid="{00000000-0005-0000-0000-00007E1A0000}"/>
    <cellStyle name="Comma 2 2 24 3 2" xfId="32331" xr:uid="{00000000-0005-0000-0000-00007F1A0000}"/>
    <cellStyle name="Comma 2 2 24 4" xfId="30774" xr:uid="{00000000-0005-0000-0000-0000801A0000}"/>
    <cellStyle name="Comma 2 2 25" xfId="3421" xr:uid="{00000000-0005-0000-0000-0000811A0000}"/>
    <cellStyle name="Comma 2 2 25 2" xfId="11809" xr:uid="{00000000-0005-0000-0000-0000821A0000}"/>
    <cellStyle name="Comma 2 2 25 2 2" xfId="33567" xr:uid="{00000000-0005-0000-0000-0000831A0000}"/>
    <cellStyle name="Comma 2 2 25 3" xfId="10571" xr:uid="{00000000-0005-0000-0000-0000841A0000}"/>
    <cellStyle name="Comma 2 2 25 3 2" xfId="32332" xr:uid="{00000000-0005-0000-0000-0000851A0000}"/>
    <cellStyle name="Comma 2 2 25 4" xfId="30775" xr:uid="{00000000-0005-0000-0000-0000861A0000}"/>
    <cellStyle name="Comma 2 2 26" xfId="3896" xr:uid="{00000000-0005-0000-0000-0000871A0000}"/>
    <cellStyle name="Comma 2 2 26 2" xfId="11899" xr:uid="{00000000-0005-0000-0000-0000881A0000}"/>
    <cellStyle name="Comma 2 2 26 2 2" xfId="33656" xr:uid="{00000000-0005-0000-0000-0000891A0000}"/>
    <cellStyle name="Comma 2 2 26 3" xfId="10661" xr:uid="{00000000-0005-0000-0000-00008A1A0000}"/>
    <cellStyle name="Comma 2 2 26 3 2" xfId="32421" xr:uid="{00000000-0005-0000-0000-00008B1A0000}"/>
    <cellStyle name="Comma 2 2 26 4" xfId="30865" xr:uid="{00000000-0005-0000-0000-00008C1A0000}"/>
    <cellStyle name="Comma 2 2 27" xfId="4127" xr:uid="{00000000-0005-0000-0000-00008D1A0000}"/>
    <cellStyle name="Comma 2 2 27 2" xfId="12044" xr:uid="{00000000-0005-0000-0000-00008E1A0000}"/>
    <cellStyle name="Comma 2 2 27 2 2" xfId="33800" xr:uid="{00000000-0005-0000-0000-00008F1A0000}"/>
    <cellStyle name="Comma 2 2 27 3" xfId="10806" xr:uid="{00000000-0005-0000-0000-0000901A0000}"/>
    <cellStyle name="Comma 2 2 27 3 2" xfId="32565" xr:uid="{00000000-0005-0000-0000-0000911A0000}"/>
    <cellStyle name="Comma 2 2 27 4" xfId="31009" xr:uid="{00000000-0005-0000-0000-0000921A0000}"/>
    <cellStyle name="Comma 2 2 28" xfId="6404" xr:uid="{00000000-0005-0000-0000-0000931A0000}"/>
    <cellStyle name="Comma 2 2 28 2" xfId="12283" xr:uid="{00000000-0005-0000-0000-0000941A0000}"/>
    <cellStyle name="Comma 2 2 28 2 2" xfId="34039" xr:uid="{00000000-0005-0000-0000-0000951A0000}"/>
    <cellStyle name="Comma 2 2 28 3" xfId="11046" xr:uid="{00000000-0005-0000-0000-0000961A0000}"/>
    <cellStyle name="Comma 2 2 28 3 2" xfId="32805" xr:uid="{00000000-0005-0000-0000-0000971A0000}"/>
    <cellStyle name="Comma 2 2 28 4" xfId="31290" xr:uid="{00000000-0005-0000-0000-0000981A0000}"/>
    <cellStyle name="Comma 2 2 29" xfId="6929" xr:uid="{00000000-0005-0000-0000-0000991A0000}"/>
    <cellStyle name="Comma 2 2 29 2" xfId="12390" xr:uid="{00000000-0005-0000-0000-00009A1A0000}"/>
    <cellStyle name="Comma 2 2 29 2 2" xfId="34146" xr:uid="{00000000-0005-0000-0000-00009B1A0000}"/>
    <cellStyle name="Comma 2 2 29 3" xfId="11153" xr:uid="{00000000-0005-0000-0000-00009C1A0000}"/>
    <cellStyle name="Comma 2 2 29 3 2" xfId="32912" xr:uid="{00000000-0005-0000-0000-00009D1A0000}"/>
    <cellStyle name="Comma 2 2 29 4" xfId="31400"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8" xr:uid="{00000000-0005-0000-0000-0000A21A0000}"/>
    <cellStyle name="Comma 2 2 3 4" xfId="10572" xr:uid="{00000000-0005-0000-0000-0000A31A0000}"/>
    <cellStyle name="Comma 2 2 3 4 2" xfId="32333" xr:uid="{00000000-0005-0000-0000-0000A41A0000}"/>
    <cellStyle name="Comma 2 2 3 5" xfId="30776" xr:uid="{00000000-0005-0000-0000-0000A51A0000}"/>
    <cellStyle name="Comma 2 2 30" xfId="7411" xr:uid="{00000000-0005-0000-0000-0000A61A0000}"/>
    <cellStyle name="Comma 2 2 30 2" xfId="12535" xr:uid="{00000000-0005-0000-0000-0000A71A0000}"/>
    <cellStyle name="Comma 2 2 30 2 2" xfId="34290" xr:uid="{00000000-0005-0000-0000-0000A81A0000}"/>
    <cellStyle name="Comma 2 2 30 3" xfId="11298" xr:uid="{00000000-0005-0000-0000-0000A91A0000}"/>
    <cellStyle name="Comma 2 2 30 3 2" xfId="33056" xr:uid="{00000000-0005-0000-0000-0000AA1A0000}"/>
    <cellStyle name="Comma 2 2 30 4" xfId="31631" xr:uid="{00000000-0005-0000-0000-0000AB1A0000}"/>
    <cellStyle name="Comma 2 2 31" xfId="7772" xr:uid="{00000000-0005-0000-0000-0000AC1A0000}"/>
    <cellStyle name="Comma 2 2 31 2" xfId="12612" xr:uid="{00000000-0005-0000-0000-0000AD1A0000}"/>
    <cellStyle name="Comma 2 2 31 2 2" xfId="34367" xr:uid="{00000000-0005-0000-0000-0000AE1A0000}"/>
    <cellStyle name="Comma 2 2 31 3" xfId="11375" xr:uid="{00000000-0005-0000-0000-0000AF1A0000}"/>
    <cellStyle name="Comma 2 2 31 3 2" xfId="33133" xr:uid="{00000000-0005-0000-0000-0000B01A0000}"/>
    <cellStyle name="Comma 2 2 31 4" xfId="31750" xr:uid="{00000000-0005-0000-0000-0000B11A0000}"/>
    <cellStyle name="Comma 2 2 32" xfId="8378" xr:uid="{00000000-0005-0000-0000-0000B21A0000}"/>
    <cellStyle name="Comma 2 2 32 2" xfId="12728" xr:uid="{00000000-0005-0000-0000-0000B31A0000}"/>
    <cellStyle name="Comma 2 2 32 2 2" xfId="34483" xr:uid="{00000000-0005-0000-0000-0000B41A0000}"/>
    <cellStyle name="Comma 2 2 32 3" xfId="11491" xr:uid="{00000000-0005-0000-0000-0000B51A0000}"/>
    <cellStyle name="Comma 2 2 32 3 2" xfId="33249" xr:uid="{00000000-0005-0000-0000-0000B61A0000}"/>
    <cellStyle name="Comma 2 2 32 4" xfId="31950"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69" xr:uid="{00000000-0005-0000-0000-0000BC1A0000}"/>
    <cellStyle name="Comma 2 2 4 4" xfId="10573" xr:uid="{00000000-0005-0000-0000-0000BD1A0000}"/>
    <cellStyle name="Comma 2 2 4 4 2" xfId="32334" xr:uid="{00000000-0005-0000-0000-0000BE1A0000}"/>
    <cellStyle name="Comma 2 2 4 5" xfId="30777"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0" xr:uid="{00000000-0005-0000-0000-0000C31A0000}"/>
    <cellStyle name="Comma 2 2 5 4" xfId="10574" xr:uid="{00000000-0005-0000-0000-0000C41A0000}"/>
    <cellStyle name="Comma 2 2 5 4 2" xfId="32335" xr:uid="{00000000-0005-0000-0000-0000C51A0000}"/>
    <cellStyle name="Comma 2 2 5 5" xfId="30778"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1" xr:uid="{00000000-0005-0000-0000-0000CA1A0000}"/>
    <cellStyle name="Comma 2 2 6 4" xfId="10575" xr:uid="{00000000-0005-0000-0000-0000CB1A0000}"/>
    <cellStyle name="Comma 2 2 6 4 2" xfId="32336" xr:uid="{00000000-0005-0000-0000-0000CC1A0000}"/>
    <cellStyle name="Comma 2 2 6 5" xfId="30779"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2" xr:uid="{00000000-0005-0000-0000-0000D11A0000}"/>
    <cellStyle name="Comma 2 2 7 4" xfId="10576" xr:uid="{00000000-0005-0000-0000-0000D21A0000}"/>
    <cellStyle name="Comma 2 2 7 4 2" xfId="32337" xr:uid="{00000000-0005-0000-0000-0000D31A0000}"/>
    <cellStyle name="Comma 2 2 7 5" xfId="30780"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6" xr:uid="{00000000-0005-0000-0000-0000D81A0000}"/>
    <cellStyle name="Comma 2 2 8 4" xfId="10458" xr:uid="{00000000-0005-0000-0000-0000D91A0000}"/>
    <cellStyle name="Comma 2 2 8 4 2" xfId="32219" xr:uid="{00000000-0005-0000-0000-0000DA1A0000}"/>
    <cellStyle name="Comma 2 2 8 5" xfId="30661"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1" xr:uid="{00000000-0005-0000-0000-0000DF1A0000}"/>
    <cellStyle name="Comma 2 2 9 2 3" xfId="11579" xr:uid="{00000000-0005-0000-0000-0000E01A0000}"/>
    <cellStyle name="Comma 2 2 9 2 3 2" xfId="33337" xr:uid="{00000000-0005-0000-0000-0000E11A0000}"/>
    <cellStyle name="Comma 2 2 9 2 4" xfId="32084" xr:uid="{00000000-0005-0000-0000-0000E21A0000}"/>
    <cellStyle name="Comma 2 2 9 3" xfId="11815" xr:uid="{00000000-0005-0000-0000-0000E31A0000}"/>
    <cellStyle name="Comma 2 2 9 3 2" xfId="33573" xr:uid="{00000000-0005-0000-0000-0000E41A0000}"/>
    <cellStyle name="Comma 2 2 9 4" xfId="10577" xr:uid="{00000000-0005-0000-0000-0000E51A0000}"/>
    <cellStyle name="Comma 2 2 9 4 2" xfId="32338" xr:uid="{00000000-0005-0000-0000-0000E61A0000}"/>
    <cellStyle name="Comma 2 2 9 5" xfId="30781" xr:uid="{00000000-0005-0000-0000-0000E71A0000}"/>
    <cellStyle name="Comma 2 20" xfId="3428" xr:uid="{00000000-0005-0000-0000-0000E81A0000}"/>
    <cellStyle name="Comma 2 20 10" xfId="30782" xr:uid="{00000000-0005-0000-0000-0000E91A0000}"/>
    <cellStyle name="Comma 2 20 2" xfId="4128" xr:uid="{00000000-0005-0000-0000-0000EA1A0000}"/>
    <cellStyle name="Comma 2 20 2 2" xfId="12045" xr:uid="{00000000-0005-0000-0000-0000EB1A0000}"/>
    <cellStyle name="Comma 2 20 2 2 2" xfId="33801" xr:uid="{00000000-0005-0000-0000-0000EC1A0000}"/>
    <cellStyle name="Comma 2 20 2 3" xfId="10807" xr:uid="{00000000-0005-0000-0000-0000ED1A0000}"/>
    <cellStyle name="Comma 2 20 2 3 2" xfId="32566" xr:uid="{00000000-0005-0000-0000-0000EE1A0000}"/>
    <cellStyle name="Comma 2 20 2 4" xfId="31010" xr:uid="{00000000-0005-0000-0000-0000EF1A0000}"/>
    <cellStyle name="Comma 2 20 3" xfId="6405" xr:uid="{00000000-0005-0000-0000-0000F01A0000}"/>
    <cellStyle name="Comma 2 20 3 2" xfId="12284" xr:uid="{00000000-0005-0000-0000-0000F11A0000}"/>
    <cellStyle name="Comma 2 20 3 2 2" xfId="34040" xr:uid="{00000000-0005-0000-0000-0000F21A0000}"/>
    <cellStyle name="Comma 2 20 3 3" xfId="11047" xr:uid="{00000000-0005-0000-0000-0000F31A0000}"/>
    <cellStyle name="Comma 2 20 3 3 2" xfId="32806" xr:uid="{00000000-0005-0000-0000-0000F41A0000}"/>
    <cellStyle name="Comma 2 20 3 4" xfId="31291" xr:uid="{00000000-0005-0000-0000-0000F51A0000}"/>
    <cellStyle name="Comma 2 20 4" xfId="6928" xr:uid="{00000000-0005-0000-0000-0000F61A0000}"/>
    <cellStyle name="Comma 2 20 4 2" xfId="12389" xr:uid="{00000000-0005-0000-0000-0000F71A0000}"/>
    <cellStyle name="Comma 2 20 4 2 2" xfId="34145" xr:uid="{00000000-0005-0000-0000-0000F81A0000}"/>
    <cellStyle name="Comma 2 20 4 3" xfId="11152" xr:uid="{00000000-0005-0000-0000-0000F91A0000}"/>
    <cellStyle name="Comma 2 20 4 3 2" xfId="32911" xr:uid="{00000000-0005-0000-0000-0000FA1A0000}"/>
    <cellStyle name="Comma 2 20 4 4" xfId="31399" xr:uid="{00000000-0005-0000-0000-0000FB1A0000}"/>
    <cellStyle name="Comma 2 20 5" xfId="7412" xr:uid="{00000000-0005-0000-0000-0000FC1A0000}"/>
    <cellStyle name="Comma 2 20 5 2" xfId="12536" xr:uid="{00000000-0005-0000-0000-0000FD1A0000}"/>
    <cellStyle name="Comma 2 20 5 2 2" xfId="34291" xr:uid="{00000000-0005-0000-0000-0000FE1A0000}"/>
    <cellStyle name="Comma 2 20 5 3" xfId="11299" xr:uid="{00000000-0005-0000-0000-0000FF1A0000}"/>
    <cellStyle name="Comma 2 20 5 3 2" xfId="33057" xr:uid="{00000000-0005-0000-0000-0000001B0000}"/>
    <cellStyle name="Comma 2 20 5 4" xfId="31632" xr:uid="{00000000-0005-0000-0000-0000011B0000}"/>
    <cellStyle name="Comma 2 20 6" xfId="7773" xr:uid="{00000000-0005-0000-0000-0000021B0000}"/>
    <cellStyle name="Comma 2 20 6 2" xfId="12613" xr:uid="{00000000-0005-0000-0000-0000031B0000}"/>
    <cellStyle name="Comma 2 20 6 2 2" xfId="34368" xr:uid="{00000000-0005-0000-0000-0000041B0000}"/>
    <cellStyle name="Comma 2 20 6 3" xfId="11376" xr:uid="{00000000-0005-0000-0000-0000051B0000}"/>
    <cellStyle name="Comma 2 20 6 3 2" xfId="33134" xr:uid="{00000000-0005-0000-0000-0000061B0000}"/>
    <cellStyle name="Comma 2 20 6 4" xfId="31751" xr:uid="{00000000-0005-0000-0000-0000071B0000}"/>
    <cellStyle name="Comma 2 20 7" xfId="8377" xr:uid="{00000000-0005-0000-0000-0000081B0000}"/>
    <cellStyle name="Comma 2 20 7 2" xfId="12727" xr:uid="{00000000-0005-0000-0000-0000091B0000}"/>
    <cellStyle name="Comma 2 20 7 2 2" xfId="34482" xr:uid="{00000000-0005-0000-0000-00000A1B0000}"/>
    <cellStyle name="Comma 2 20 7 3" xfId="11490" xr:uid="{00000000-0005-0000-0000-00000B1B0000}"/>
    <cellStyle name="Comma 2 20 7 3 2" xfId="33248" xr:uid="{00000000-0005-0000-0000-00000C1B0000}"/>
    <cellStyle name="Comma 2 20 7 4" xfId="31949" xr:uid="{00000000-0005-0000-0000-00000D1B0000}"/>
    <cellStyle name="Comma 2 20 8" xfId="11816" xr:uid="{00000000-0005-0000-0000-00000E1B0000}"/>
    <cellStyle name="Comma 2 20 8 2" xfId="33574" xr:uid="{00000000-0005-0000-0000-00000F1B0000}"/>
    <cellStyle name="Comma 2 20 9" xfId="10578" xr:uid="{00000000-0005-0000-0000-0000101B0000}"/>
    <cellStyle name="Comma 2 20 9 2" xfId="32339" xr:uid="{00000000-0005-0000-0000-0000111B0000}"/>
    <cellStyle name="Comma 2 21" xfId="3429" xr:uid="{00000000-0005-0000-0000-0000121B0000}"/>
    <cellStyle name="Comma 2 21 10" xfId="30783" xr:uid="{00000000-0005-0000-0000-0000131B0000}"/>
    <cellStyle name="Comma 2 21 2" xfId="4129" xr:uid="{00000000-0005-0000-0000-0000141B0000}"/>
    <cellStyle name="Comma 2 21 2 2" xfId="12046" xr:uid="{00000000-0005-0000-0000-0000151B0000}"/>
    <cellStyle name="Comma 2 21 2 2 2" xfId="33802" xr:uid="{00000000-0005-0000-0000-0000161B0000}"/>
    <cellStyle name="Comma 2 21 2 3" xfId="10808" xr:uid="{00000000-0005-0000-0000-0000171B0000}"/>
    <cellStyle name="Comma 2 21 2 3 2" xfId="32567" xr:uid="{00000000-0005-0000-0000-0000181B0000}"/>
    <cellStyle name="Comma 2 21 2 4" xfId="31011" xr:uid="{00000000-0005-0000-0000-0000191B0000}"/>
    <cellStyle name="Comma 2 21 3" xfId="6406" xr:uid="{00000000-0005-0000-0000-00001A1B0000}"/>
    <cellStyle name="Comma 2 21 3 2" xfId="12285" xr:uid="{00000000-0005-0000-0000-00001B1B0000}"/>
    <cellStyle name="Comma 2 21 3 2 2" xfId="34041" xr:uid="{00000000-0005-0000-0000-00001C1B0000}"/>
    <cellStyle name="Comma 2 21 3 3" xfId="11048" xr:uid="{00000000-0005-0000-0000-00001D1B0000}"/>
    <cellStyle name="Comma 2 21 3 3 2" xfId="32807" xr:uid="{00000000-0005-0000-0000-00001E1B0000}"/>
    <cellStyle name="Comma 2 21 3 4" xfId="31292" xr:uid="{00000000-0005-0000-0000-00001F1B0000}"/>
    <cellStyle name="Comma 2 21 4" xfId="6927" xr:uid="{00000000-0005-0000-0000-0000201B0000}"/>
    <cellStyle name="Comma 2 21 4 2" xfId="12388" xr:uid="{00000000-0005-0000-0000-0000211B0000}"/>
    <cellStyle name="Comma 2 21 4 2 2" xfId="34144" xr:uid="{00000000-0005-0000-0000-0000221B0000}"/>
    <cellStyle name="Comma 2 21 4 3" xfId="11151" xr:uid="{00000000-0005-0000-0000-0000231B0000}"/>
    <cellStyle name="Comma 2 21 4 3 2" xfId="32910" xr:uid="{00000000-0005-0000-0000-0000241B0000}"/>
    <cellStyle name="Comma 2 21 4 4" xfId="31398" xr:uid="{00000000-0005-0000-0000-0000251B0000}"/>
    <cellStyle name="Comma 2 21 5" xfId="7413" xr:uid="{00000000-0005-0000-0000-0000261B0000}"/>
    <cellStyle name="Comma 2 21 5 2" xfId="12537" xr:uid="{00000000-0005-0000-0000-0000271B0000}"/>
    <cellStyle name="Comma 2 21 5 2 2" xfId="34292" xr:uid="{00000000-0005-0000-0000-0000281B0000}"/>
    <cellStyle name="Comma 2 21 5 3" xfId="11300" xr:uid="{00000000-0005-0000-0000-0000291B0000}"/>
    <cellStyle name="Comma 2 21 5 3 2" xfId="33058" xr:uid="{00000000-0005-0000-0000-00002A1B0000}"/>
    <cellStyle name="Comma 2 21 5 4" xfId="31633" xr:uid="{00000000-0005-0000-0000-00002B1B0000}"/>
    <cellStyle name="Comma 2 21 6" xfId="7774" xr:uid="{00000000-0005-0000-0000-00002C1B0000}"/>
    <cellStyle name="Comma 2 21 6 2" xfId="12614" xr:uid="{00000000-0005-0000-0000-00002D1B0000}"/>
    <cellStyle name="Comma 2 21 6 2 2" xfId="34369" xr:uid="{00000000-0005-0000-0000-00002E1B0000}"/>
    <cellStyle name="Comma 2 21 6 3" xfId="11377" xr:uid="{00000000-0005-0000-0000-00002F1B0000}"/>
    <cellStyle name="Comma 2 21 6 3 2" xfId="33135" xr:uid="{00000000-0005-0000-0000-0000301B0000}"/>
    <cellStyle name="Comma 2 21 6 4" xfId="31752" xr:uid="{00000000-0005-0000-0000-0000311B0000}"/>
    <cellStyle name="Comma 2 21 7" xfId="8376" xr:uid="{00000000-0005-0000-0000-0000321B0000}"/>
    <cellStyle name="Comma 2 21 7 2" xfId="12726" xr:uid="{00000000-0005-0000-0000-0000331B0000}"/>
    <cellStyle name="Comma 2 21 7 2 2" xfId="34481" xr:uid="{00000000-0005-0000-0000-0000341B0000}"/>
    <cellStyle name="Comma 2 21 7 3" xfId="11489" xr:uid="{00000000-0005-0000-0000-0000351B0000}"/>
    <cellStyle name="Comma 2 21 7 3 2" xfId="33247" xr:uid="{00000000-0005-0000-0000-0000361B0000}"/>
    <cellStyle name="Comma 2 21 7 4" xfId="31948" xr:uid="{00000000-0005-0000-0000-0000371B0000}"/>
    <cellStyle name="Comma 2 21 8" xfId="11817" xr:uid="{00000000-0005-0000-0000-0000381B0000}"/>
    <cellStyle name="Comma 2 21 8 2" xfId="33575" xr:uid="{00000000-0005-0000-0000-0000391B0000}"/>
    <cellStyle name="Comma 2 21 9" xfId="10579" xr:uid="{00000000-0005-0000-0000-00003A1B0000}"/>
    <cellStyle name="Comma 2 21 9 2" xfId="32340" xr:uid="{00000000-0005-0000-0000-00003B1B0000}"/>
    <cellStyle name="Comma 2 22" xfId="3430" xr:uid="{00000000-0005-0000-0000-00003C1B0000}"/>
    <cellStyle name="Comma 2 22 10" xfId="30784" xr:uid="{00000000-0005-0000-0000-00003D1B0000}"/>
    <cellStyle name="Comma 2 22 2" xfId="4130" xr:uid="{00000000-0005-0000-0000-00003E1B0000}"/>
    <cellStyle name="Comma 2 22 2 2" xfId="12047" xr:uid="{00000000-0005-0000-0000-00003F1B0000}"/>
    <cellStyle name="Comma 2 22 2 2 2" xfId="33803" xr:uid="{00000000-0005-0000-0000-0000401B0000}"/>
    <cellStyle name="Comma 2 22 2 3" xfId="10809" xr:uid="{00000000-0005-0000-0000-0000411B0000}"/>
    <cellStyle name="Comma 2 22 2 3 2" xfId="32568" xr:uid="{00000000-0005-0000-0000-0000421B0000}"/>
    <cellStyle name="Comma 2 22 2 4" xfId="31012" xr:uid="{00000000-0005-0000-0000-0000431B0000}"/>
    <cellStyle name="Comma 2 22 3" xfId="6407" xr:uid="{00000000-0005-0000-0000-0000441B0000}"/>
    <cellStyle name="Comma 2 22 3 2" xfId="12286" xr:uid="{00000000-0005-0000-0000-0000451B0000}"/>
    <cellStyle name="Comma 2 22 3 2 2" xfId="34042" xr:uid="{00000000-0005-0000-0000-0000461B0000}"/>
    <cellStyle name="Comma 2 22 3 3" xfId="11049" xr:uid="{00000000-0005-0000-0000-0000471B0000}"/>
    <cellStyle name="Comma 2 22 3 3 2" xfId="32808" xr:uid="{00000000-0005-0000-0000-0000481B0000}"/>
    <cellStyle name="Comma 2 22 3 4" xfId="31293" xr:uid="{00000000-0005-0000-0000-0000491B0000}"/>
    <cellStyle name="Comma 2 22 4" xfId="6926" xr:uid="{00000000-0005-0000-0000-00004A1B0000}"/>
    <cellStyle name="Comma 2 22 4 2" xfId="12387" xr:uid="{00000000-0005-0000-0000-00004B1B0000}"/>
    <cellStyle name="Comma 2 22 4 2 2" xfId="34143" xr:uid="{00000000-0005-0000-0000-00004C1B0000}"/>
    <cellStyle name="Comma 2 22 4 3" xfId="11150" xr:uid="{00000000-0005-0000-0000-00004D1B0000}"/>
    <cellStyle name="Comma 2 22 4 3 2" xfId="32909" xr:uid="{00000000-0005-0000-0000-00004E1B0000}"/>
    <cellStyle name="Comma 2 22 4 4" xfId="31397" xr:uid="{00000000-0005-0000-0000-00004F1B0000}"/>
    <cellStyle name="Comma 2 22 5" xfId="7414" xr:uid="{00000000-0005-0000-0000-0000501B0000}"/>
    <cellStyle name="Comma 2 22 5 2" xfId="12538" xr:uid="{00000000-0005-0000-0000-0000511B0000}"/>
    <cellStyle name="Comma 2 22 5 2 2" xfId="34293" xr:uid="{00000000-0005-0000-0000-0000521B0000}"/>
    <cellStyle name="Comma 2 22 5 3" xfId="11301" xr:uid="{00000000-0005-0000-0000-0000531B0000}"/>
    <cellStyle name="Comma 2 22 5 3 2" xfId="33059" xr:uid="{00000000-0005-0000-0000-0000541B0000}"/>
    <cellStyle name="Comma 2 22 5 4" xfId="31634" xr:uid="{00000000-0005-0000-0000-0000551B0000}"/>
    <cellStyle name="Comma 2 22 6" xfId="7775" xr:uid="{00000000-0005-0000-0000-0000561B0000}"/>
    <cellStyle name="Comma 2 22 6 2" xfId="12615" xr:uid="{00000000-0005-0000-0000-0000571B0000}"/>
    <cellStyle name="Comma 2 22 6 2 2" xfId="34370" xr:uid="{00000000-0005-0000-0000-0000581B0000}"/>
    <cellStyle name="Comma 2 22 6 3" xfId="11378" xr:uid="{00000000-0005-0000-0000-0000591B0000}"/>
    <cellStyle name="Comma 2 22 6 3 2" xfId="33136" xr:uid="{00000000-0005-0000-0000-00005A1B0000}"/>
    <cellStyle name="Comma 2 22 6 4" xfId="31753" xr:uid="{00000000-0005-0000-0000-00005B1B0000}"/>
    <cellStyle name="Comma 2 22 7" xfId="8375" xr:uid="{00000000-0005-0000-0000-00005C1B0000}"/>
    <cellStyle name="Comma 2 22 7 2" xfId="12725" xr:uid="{00000000-0005-0000-0000-00005D1B0000}"/>
    <cellStyle name="Comma 2 22 7 2 2" xfId="34480" xr:uid="{00000000-0005-0000-0000-00005E1B0000}"/>
    <cellStyle name="Comma 2 22 7 3" xfId="11488" xr:uid="{00000000-0005-0000-0000-00005F1B0000}"/>
    <cellStyle name="Comma 2 22 7 3 2" xfId="33246" xr:uid="{00000000-0005-0000-0000-0000601B0000}"/>
    <cellStyle name="Comma 2 22 7 4" xfId="31947" xr:uid="{00000000-0005-0000-0000-0000611B0000}"/>
    <cellStyle name="Comma 2 22 8" xfId="11818" xr:uid="{00000000-0005-0000-0000-0000621B0000}"/>
    <cellStyle name="Comma 2 22 8 2" xfId="33576" xr:uid="{00000000-0005-0000-0000-0000631B0000}"/>
    <cellStyle name="Comma 2 22 9" xfId="10580" xr:uid="{00000000-0005-0000-0000-0000641B0000}"/>
    <cellStyle name="Comma 2 22 9 2" xfId="32341" xr:uid="{00000000-0005-0000-0000-0000651B0000}"/>
    <cellStyle name="Comma 2 23" xfId="3431" xr:uid="{00000000-0005-0000-0000-0000661B0000}"/>
    <cellStyle name="Comma 2 23 10" xfId="30785" xr:uid="{00000000-0005-0000-0000-0000671B0000}"/>
    <cellStyle name="Comma 2 23 2" xfId="4131" xr:uid="{00000000-0005-0000-0000-0000681B0000}"/>
    <cellStyle name="Comma 2 23 2 2" xfId="12048" xr:uid="{00000000-0005-0000-0000-0000691B0000}"/>
    <cellStyle name="Comma 2 23 2 2 2" xfId="33804" xr:uid="{00000000-0005-0000-0000-00006A1B0000}"/>
    <cellStyle name="Comma 2 23 2 3" xfId="10810" xr:uid="{00000000-0005-0000-0000-00006B1B0000}"/>
    <cellStyle name="Comma 2 23 2 3 2" xfId="32569" xr:uid="{00000000-0005-0000-0000-00006C1B0000}"/>
    <cellStyle name="Comma 2 23 2 4" xfId="31013" xr:uid="{00000000-0005-0000-0000-00006D1B0000}"/>
    <cellStyle name="Comma 2 23 3" xfId="6408" xr:uid="{00000000-0005-0000-0000-00006E1B0000}"/>
    <cellStyle name="Comma 2 23 3 2" xfId="12287" xr:uid="{00000000-0005-0000-0000-00006F1B0000}"/>
    <cellStyle name="Comma 2 23 3 2 2" xfId="34043" xr:uid="{00000000-0005-0000-0000-0000701B0000}"/>
    <cellStyle name="Comma 2 23 3 3" xfId="11050" xr:uid="{00000000-0005-0000-0000-0000711B0000}"/>
    <cellStyle name="Comma 2 23 3 3 2" xfId="32809" xr:uid="{00000000-0005-0000-0000-0000721B0000}"/>
    <cellStyle name="Comma 2 23 3 4" xfId="31294" xr:uid="{00000000-0005-0000-0000-0000731B0000}"/>
    <cellStyle name="Comma 2 23 4" xfId="6925" xr:uid="{00000000-0005-0000-0000-0000741B0000}"/>
    <cellStyle name="Comma 2 23 4 2" xfId="12386" xr:uid="{00000000-0005-0000-0000-0000751B0000}"/>
    <cellStyle name="Comma 2 23 4 2 2" xfId="34142" xr:uid="{00000000-0005-0000-0000-0000761B0000}"/>
    <cellStyle name="Comma 2 23 4 3" xfId="11149" xr:uid="{00000000-0005-0000-0000-0000771B0000}"/>
    <cellStyle name="Comma 2 23 4 3 2" xfId="32908" xr:uid="{00000000-0005-0000-0000-0000781B0000}"/>
    <cellStyle name="Comma 2 23 4 4" xfId="31396" xr:uid="{00000000-0005-0000-0000-0000791B0000}"/>
    <cellStyle name="Comma 2 23 5" xfId="7415" xr:uid="{00000000-0005-0000-0000-00007A1B0000}"/>
    <cellStyle name="Comma 2 23 5 2" xfId="12539" xr:uid="{00000000-0005-0000-0000-00007B1B0000}"/>
    <cellStyle name="Comma 2 23 5 2 2" xfId="34294" xr:uid="{00000000-0005-0000-0000-00007C1B0000}"/>
    <cellStyle name="Comma 2 23 5 3" xfId="11302" xr:uid="{00000000-0005-0000-0000-00007D1B0000}"/>
    <cellStyle name="Comma 2 23 5 3 2" xfId="33060" xr:uid="{00000000-0005-0000-0000-00007E1B0000}"/>
    <cellStyle name="Comma 2 23 5 4" xfId="31635" xr:uid="{00000000-0005-0000-0000-00007F1B0000}"/>
    <cellStyle name="Comma 2 23 6" xfId="7776" xr:uid="{00000000-0005-0000-0000-0000801B0000}"/>
    <cellStyle name="Comma 2 23 6 2" xfId="12616" xr:uid="{00000000-0005-0000-0000-0000811B0000}"/>
    <cellStyle name="Comma 2 23 6 2 2" xfId="34371" xr:uid="{00000000-0005-0000-0000-0000821B0000}"/>
    <cellStyle name="Comma 2 23 6 3" xfId="11379" xr:uid="{00000000-0005-0000-0000-0000831B0000}"/>
    <cellStyle name="Comma 2 23 6 3 2" xfId="33137" xr:uid="{00000000-0005-0000-0000-0000841B0000}"/>
    <cellStyle name="Comma 2 23 6 4" xfId="31754" xr:uid="{00000000-0005-0000-0000-0000851B0000}"/>
    <cellStyle name="Comma 2 23 7" xfId="8374" xr:uid="{00000000-0005-0000-0000-0000861B0000}"/>
    <cellStyle name="Comma 2 23 7 2" xfId="12724" xr:uid="{00000000-0005-0000-0000-0000871B0000}"/>
    <cellStyle name="Comma 2 23 7 2 2" xfId="34479" xr:uid="{00000000-0005-0000-0000-0000881B0000}"/>
    <cellStyle name="Comma 2 23 7 3" xfId="11487" xr:uid="{00000000-0005-0000-0000-0000891B0000}"/>
    <cellStyle name="Comma 2 23 7 3 2" xfId="33245" xr:uid="{00000000-0005-0000-0000-00008A1B0000}"/>
    <cellStyle name="Comma 2 23 7 4" xfId="31946" xr:uid="{00000000-0005-0000-0000-00008B1B0000}"/>
    <cellStyle name="Comma 2 23 8" xfId="11819" xr:uid="{00000000-0005-0000-0000-00008C1B0000}"/>
    <cellStyle name="Comma 2 23 8 2" xfId="33577" xr:uid="{00000000-0005-0000-0000-00008D1B0000}"/>
    <cellStyle name="Comma 2 23 9" xfId="10581" xr:uid="{00000000-0005-0000-0000-00008E1B0000}"/>
    <cellStyle name="Comma 2 23 9 2" xfId="32342" xr:uid="{00000000-0005-0000-0000-00008F1B0000}"/>
    <cellStyle name="Comma 2 24" xfId="3432" xr:uid="{00000000-0005-0000-0000-0000901B0000}"/>
    <cellStyle name="Comma 2 24 10" xfId="30786" xr:uid="{00000000-0005-0000-0000-0000911B0000}"/>
    <cellStyle name="Comma 2 24 2" xfId="4132" xr:uid="{00000000-0005-0000-0000-0000921B0000}"/>
    <cellStyle name="Comma 2 24 2 2" xfId="12049" xr:uid="{00000000-0005-0000-0000-0000931B0000}"/>
    <cellStyle name="Comma 2 24 2 2 2" xfId="33805" xr:uid="{00000000-0005-0000-0000-0000941B0000}"/>
    <cellStyle name="Comma 2 24 2 3" xfId="10811" xr:uid="{00000000-0005-0000-0000-0000951B0000}"/>
    <cellStyle name="Comma 2 24 2 3 2" xfId="32570" xr:uid="{00000000-0005-0000-0000-0000961B0000}"/>
    <cellStyle name="Comma 2 24 2 4" xfId="31014" xr:uid="{00000000-0005-0000-0000-0000971B0000}"/>
    <cellStyle name="Comma 2 24 3" xfId="6409" xr:uid="{00000000-0005-0000-0000-0000981B0000}"/>
    <cellStyle name="Comma 2 24 3 2" xfId="12288" xr:uid="{00000000-0005-0000-0000-0000991B0000}"/>
    <cellStyle name="Comma 2 24 3 2 2" xfId="34044" xr:uid="{00000000-0005-0000-0000-00009A1B0000}"/>
    <cellStyle name="Comma 2 24 3 3" xfId="11051" xr:uid="{00000000-0005-0000-0000-00009B1B0000}"/>
    <cellStyle name="Comma 2 24 3 3 2" xfId="32810" xr:uid="{00000000-0005-0000-0000-00009C1B0000}"/>
    <cellStyle name="Comma 2 24 3 4" xfId="31295" xr:uid="{00000000-0005-0000-0000-00009D1B0000}"/>
    <cellStyle name="Comma 2 24 4" xfId="6924" xr:uid="{00000000-0005-0000-0000-00009E1B0000}"/>
    <cellStyle name="Comma 2 24 4 2" xfId="12385" xr:uid="{00000000-0005-0000-0000-00009F1B0000}"/>
    <cellStyle name="Comma 2 24 4 2 2" xfId="34141" xr:uid="{00000000-0005-0000-0000-0000A01B0000}"/>
    <cellStyle name="Comma 2 24 4 3" xfId="11148" xr:uid="{00000000-0005-0000-0000-0000A11B0000}"/>
    <cellStyle name="Comma 2 24 4 3 2" xfId="32907" xr:uid="{00000000-0005-0000-0000-0000A21B0000}"/>
    <cellStyle name="Comma 2 24 4 4" xfId="31395" xr:uid="{00000000-0005-0000-0000-0000A31B0000}"/>
    <cellStyle name="Comma 2 24 5" xfId="7416" xr:uid="{00000000-0005-0000-0000-0000A41B0000}"/>
    <cellStyle name="Comma 2 24 5 2" xfId="12540" xr:uid="{00000000-0005-0000-0000-0000A51B0000}"/>
    <cellStyle name="Comma 2 24 5 2 2" xfId="34295" xr:uid="{00000000-0005-0000-0000-0000A61B0000}"/>
    <cellStyle name="Comma 2 24 5 3" xfId="11303" xr:uid="{00000000-0005-0000-0000-0000A71B0000}"/>
    <cellStyle name="Comma 2 24 5 3 2" xfId="33061" xr:uid="{00000000-0005-0000-0000-0000A81B0000}"/>
    <cellStyle name="Comma 2 24 5 4" xfId="31636" xr:uid="{00000000-0005-0000-0000-0000A91B0000}"/>
    <cellStyle name="Comma 2 24 6" xfId="7777" xr:uid="{00000000-0005-0000-0000-0000AA1B0000}"/>
    <cellStyle name="Comma 2 24 6 2" xfId="12617" xr:uid="{00000000-0005-0000-0000-0000AB1B0000}"/>
    <cellStyle name="Comma 2 24 6 2 2" xfId="34372" xr:uid="{00000000-0005-0000-0000-0000AC1B0000}"/>
    <cellStyle name="Comma 2 24 6 3" xfId="11380" xr:uid="{00000000-0005-0000-0000-0000AD1B0000}"/>
    <cellStyle name="Comma 2 24 6 3 2" xfId="33138" xr:uid="{00000000-0005-0000-0000-0000AE1B0000}"/>
    <cellStyle name="Comma 2 24 6 4" xfId="31755" xr:uid="{00000000-0005-0000-0000-0000AF1B0000}"/>
    <cellStyle name="Comma 2 24 7" xfId="8373" xr:uid="{00000000-0005-0000-0000-0000B01B0000}"/>
    <cellStyle name="Comma 2 24 7 2" xfId="12723" xr:uid="{00000000-0005-0000-0000-0000B11B0000}"/>
    <cellStyle name="Comma 2 24 7 2 2" xfId="34478" xr:uid="{00000000-0005-0000-0000-0000B21B0000}"/>
    <cellStyle name="Comma 2 24 7 3" xfId="11486" xr:uid="{00000000-0005-0000-0000-0000B31B0000}"/>
    <cellStyle name="Comma 2 24 7 3 2" xfId="33244" xr:uid="{00000000-0005-0000-0000-0000B41B0000}"/>
    <cellStyle name="Comma 2 24 7 4" xfId="31945" xr:uid="{00000000-0005-0000-0000-0000B51B0000}"/>
    <cellStyle name="Comma 2 24 8" xfId="11820" xr:uid="{00000000-0005-0000-0000-0000B61B0000}"/>
    <cellStyle name="Comma 2 24 8 2" xfId="33578" xr:uid="{00000000-0005-0000-0000-0000B71B0000}"/>
    <cellStyle name="Comma 2 24 9" xfId="10582" xr:uid="{00000000-0005-0000-0000-0000B81B0000}"/>
    <cellStyle name="Comma 2 24 9 2" xfId="32343" xr:uid="{00000000-0005-0000-0000-0000B91B0000}"/>
    <cellStyle name="Comma 2 25" xfId="3433" xr:uid="{00000000-0005-0000-0000-0000BA1B0000}"/>
    <cellStyle name="Comma 2 25 10" xfId="30787" xr:uid="{00000000-0005-0000-0000-0000BB1B0000}"/>
    <cellStyle name="Comma 2 25 2" xfId="4133" xr:uid="{00000000-0005-0000-0000-0000BC1B0000}"/>
    <cellStyle name="Comma 2 25 2 2" xfId="12050" xr:uid="{00000000-0005-0000-0000-0000BD1B0000}"/>
    <cellStyle name="Comma 2 25 2 2 2" xfId="33806" xr:uid="{00000000-0005-0000-0000-0000BE1B0000}"/>
    <cellStyle name="Comma 2 25 2 3" xfId="10812" xr:uid="{00000000-0005-0000-0000-0000BF1B0000}"/>
    <cellStyle name="Comma 2 25 2 3 2" xfId="32571" xr:uid="{00000000-0005-0000-0000-0000C01B0000}"/>
    <cellStyle name="Comma 2 25 2 4" xfId="31015" xr:uid="{00000000-0005-0000-0000-0000C11B0000}"/>
    <cellStyle name="Comma 2 25 3" xfId="6410" xr:uid="{00000000-0005-0000-0000-0000C21B0000}"/>
    <cellStyle name="Comma 2 25 3 2" xfId="12289" xr:uid="{00000000-0005-0000-0000-0000C31B0000}"/>
    <cellStyle name="Comma 2 25 3 2 2" xfId="34045" xr:uid="{00000000-0005-0000-0000-0000C41B0000}"/>
    <cellStyle name="Comma 2 25 3 3" xfId="11052" xr:uid="{00000000-0005-0000-0000-0000C51B0000}"/>
    <cellStyle name="Comma 2 25 3 3 2" xfId="32811" xr:uid="{00000000-0005-0000-0000-0000C61B0000}"/>
    <cellStyle name="Comma 2 25 3 4" xfId="31296" xr:uid="{00000000-0005-0000-0000-0000C71B0000}"/>
    <cellStyle name="Comma 2 25 4" xfId="6923" xr:uid="{00000000-0005-0000-0000-0000C81B0000}"/>
    <cellStyle name="Comma 2 25 4 2" xfId="12384" xr:uid="{00000000-0005-0000-0000-0000C91B0000}"/>
    <cellStyle name="Comma 2 25 4 2 2" xfId="34140" xr:uid="{00000000-0005-0000-0000-0000CA1B0000}"/>
    <cellStyle name="Comma 2 25 4 3" xfId="11147" xr:uid="{00000000-0005-0000-0000-0000CB1B0000}"/>
    <cellStyle name="Comma 2 25 4 3 2" xfId="32906" xr:uid="{00000000-0005-0000-0000-0000CC1B0000}"/>
    <cellStyle name="Comma 2 25 4 4" xfId="31394" xr:uid="{00000000-0005-0000-0000-0000CD1B0000}"/>
    <cellStyle name="Comma 2 25 5" xfId="7417" xr:uid="{00000000-0005-0000-0000-0000CE1B0000}"/>
    <cellStyle name="Comma 2 25 5 2" xfId="12541" xr:uid="{00000000-0005-0000-0000-0000CF1B0000}"/>
    <cellStyle name="Comma 2 25 5 2 2" xfId="34296" xr:uid="{00000000-0005-0000-0000-0000D01B0000}"/>
    <cellStyle name="Comma 2 25 5 3" xfId="11304" xr:uid="{00000000-0005-0000-0000-0000D11B0000}"/>
    <cellStyle name="Comma 2 25 5 3 2" xfId="33062" xr:uid="{00000000-0005-0000-0000-0000D21B0000}"/>
    <cellStyle name="Comma 2 25 5 4" xfId="31637" xr:uid="{00000000-0005-0000-0000-0000D31B0000}"/>
    <cellStyle name="Comma 2 25 6" xfId="7778" xr:uid="{00000000-0005-0000-0000-0000D41B0000}"/>
    <cellStyle name="Comma 2 25 6 2" xfId="12618" xr:uid="{00000000-0005-0000-0000-0000D51B0000}"/>
    <cellStyle name="Comma 2 25 6 2 2" xfId="34373" xr:uid="{00000000-0005-0000-0000-0000D61B0000}"/>
    <cellStyle name="Comma 2 25 6 3" xfId="11381" xr:uid="{00000000-0005-0000-0000-0000D71B0000}"/>
    <cellStyle name="Comma 2 25 6 3 2" xfId="33139" xr:uid="{00000000-0005-0000-0000-0000D81B0000}"/>
    <cellStyle name="Comma 2 25 6 4" xfId="31756" xr:uid="{00000000-0005-0000-0000-0000D91B0000}"/>
    <cellStyle name="Comma 2 25 7" xfId="8372" xr:uid="{00000000-0005-0000-0000-0000DA1B0000}"/>
    <cellStyle name="Comma 2 25 7 2" xfId="12722" xr:uid="{00000000-0005-0000-0000-0000DB1B0000}"/>
    <cellStyle name="Comma 2 25 7 2 2" xfId="34477" xr:uid="{00000000-0005-0000-0000-0000DC1B0000}"/>
    <cellStyle name="Comma 2 25 7 3" xfId="11485" xr:uid="{00000000-0005-0000-0000-0000DD1B0000}"/>
    <cellStyle name="Comma 2 25 7 3 2" xfId="33243" xr:uid="{00000000-0005-0000-0000-0000DE1B0000}"/>
    <cellStyle name="Comma 2 25 7 4" xfId="31944" xr:uid="{00000000-0005-0000-0000-0000DF1B0000}"/>
    <cellStyle name="Comma 2 25 8" xfId="11821" xr:uid="{00000000-0005-0000-0000-0000E01B0000}"/>
    <cellStyle name="Comma 2 25 8 2" xfId="33579" xr:uid="{00000000-0005-0000-0000-0000E11B0000}"/>
    <cellStyle name="Comma 2 25 9" xfId="10583" xr:uid="{00000000-0005-0000-0000-0000E21B0000}"/>
    <cellStyle name="Comma 2 25 9 2" xfId="32344" xr:uid="{00000000-0005-0000-0000-0000E31B0000}"/>
    <cellStyle name="Comma 2 26" xfId="3434" xr:uid="{00000000-0005-0000-0000-0000E41B0000}"/>
    <cellStyle name="Comma 2 26 10" xfId="30788" xr:uid="{00000000-0005-0000-0000-0000E51B0000}"/>
    <cellStyle name="Comma 2 26 2" xfId="4134" xr:uid="{00000000-0005-0000-0000-0000E61B0000}"/>
    <cellStyle name="Comma 2 26 2 2" xfId="12051" xr:uid="{00000000-0005-0000-0000-0000E71B0000}"/>
    <cellStyle name="Comma 2 26 2 2 2" xfId="33807" xr:uid="{00000000-0005-0000-0000-0000E81B0000}"/>
    <cellStyle name="Comma 2 26 2 3" xfId="10813" xr:uid="{00000000-0005-0000-0000-0000E91B0000}"/>
    <cellStyle name="Comma 2 26 2 3 2" xfId="32572" xr:uid="{00000000-0005-0000-0000-0000EA1B0000}"/>
    <cellStyle name="Comma 2 26 2 4" xfId="31016" xr:uid="{00000000-0005-0000-0000-0000EB1B0000}"/>
    <cellStyle name="Comma 2 26 3" xfId="6411" xr:uid="{00000000-0005-0000-0000-0000EC1B0000}"/>
    <cellStyle name="Comma 2 26 3 2" xfId="12290" xr:uid="{00000000-0005-0000-0000-0000ED1B0000}"/>
    <cellStyle name="Comma 2 26 3 2 2" xfId="34046" xr:uid="{00000000-0005-0000-0000-0000EE1B0000}"/>
    <cellStyle name="Comma 2 26 3 3" xfId="11053" xr:uid="{00000000-0005-0000-0000-0000EF1B0000}"/>
    <cellStyle name="Comma 2 26 3 3 2" xfId="32812" xr:uid="{00000000-0005-0000-0000-0000F01B0000}"/>
    <cellStyle name="Comma 2 26 3 4" xfId="31297" xr:uid="{00000000-0005-0000-0000-0000F11B0000}"/>
    <cellStyle name="Comma 2 26 4" xfId="6921" xr:uid="{00000000-0005-0000-0000-0000F21B0000}"/>
    <cellStyle name="Comma 2 26 4 2" xfId="12383" xr:uid="{00000000-0005-0000-0000-0000F31B0000}"/>
    <cellStyle name="Comma 2 26 4 2 2" xfId="34139" xr:uid="{00000000-0005-0000-0000-0000F41B0000}"/>
    <cellStyle name="Comma 2 26 4 3" xfId="11146" xr:uid="{00000000-0005-0000-0000-0000F51B0000}"/>
    <cellStyle name="Comma 2 26 4 3 2" xfId="32905" xr:uid="{00000000-0005-0000-0000-0000F61B0000}"/>
    <cellStyle name="Comma 2 26 4 4" xfId="31393" xr:uid="{00000000-0005-0000-0000-0000F71B0000}"/>
    <cellStyle name="Comma 2 26 5" xfId="7418" xr:uid="{00000000-0005-0000-0000-0000F81B0000}"/>
    <cellStyle name="Comma 2 26 5 2" xfId="12542" xr:uid="{00000000-0005-0000-0000-0000F91B0000}"/>
    <cellStyle name="Comma 2 26 5 2 2" xfId="34297" xr:uid="{00000000-0005-0000-0000-0000FA1B0000}"/>
    <cellStyle name="Comma 2 26 5 3" xfId="11305" xr:uid="{00000000-0005-0000-0000-0000FB1B0000}"/>
    <cellStyle name="Comma 2 26 5 3 2" xfId="33063" xr:uid="{00000000-0005-0000-0000-0000FC1B0000}"/>
    <cellStyle name="Comma 2 26 5 4" xfId="31638" xr:uid="{00000000-0005-0000-0000-0000FD1B0000}"/>
    <cellStyle name="Comma 2 26 6" xfId="7779" xr:uid="{00000000-0005-0000-0000-0000FE1B0000}"/>
    <cellStyle name="Comma 2 26 6 2" xfId="12619" xr:uid="{00000000-0005-0000-0000-0000FF1B0000}"/>
    <cellStyle name="Comma 2 26 6 2 2" xfId="34374" xr:uid="{00000000-0005-0000-0000-0000001C0000}"/>
    <cellStyle name="Comma 2 26 6 3" xfId="11382" xr:uid="{00000000-0005-0000-0000-0000011C0000}"/>
    <cellStyle name="Comma 2 26 6 3 2" xfId="33140" xr:uid="{00000000-0005-0000-0000-0000021C0000}"/>
    <cellStyle name="Comma 2 26 6 4" xfId="31757" xr:uid="{00000000-0005-0000-0000-0000031C0000}"/>
    <cellStyle name="Comma 2 26 7" xfId="8371" xr:uid="{00000000-0005-0000-0000-0000041C0000}"/>
    <cellStyle name="Comma 2 26 7 2" xfId="12721" xr:uid="{00000000-0005-0000-0000-0000051C0000}"/>
    <cellStyle name="Comma 2 26 7 2 2" xfId="34476" xr:uid="{00000000-0005-0000-0000-0000061C0000}"/>
    <cellStyle name="Comma 2 26 7 3" xfId="11484" xr:uid="{00000000-0005-0000-0000-0000071C0000}"/>
    <cellStyle name="Comma 2 26 7 3 2" xfId="33242" xr:uid="{00000000-0005-0000-0000-0000081C0000}"/>
    <cellStyle name="Comma 2 26 7 4" xfId="31943" xr:uid="{00000000-0005-0000-0000-0000091C0000}"/>
    <cellStyle name="Comma 2 26 8" xfId="11822" xr:uid="{00000000-0005-0000-0000-00000A1C0000}"/>
    <cellStyle name="Comma 2 26 8 2" xfId="33580" xr:uid="{00000000-0005-0000-0000-00000B1C0000}"/>
    <cellStyle name="Comma 2 26 9" xfId="10584" xr:uid="{00000000-0005-0000-0000-00000C1C0000}"/>
    <cellStyle name="Comma 2 26 9 2" xfId="32345" xr:uid="{00000000-0005-0000-0000-00000D1C0000}"/>
    <cellStyle name="Comma 2 27" xfId="3435" xr:uid="{00000000-0005-0000-0000-00000E1C0000}"/>
    <cellStyle name="Comma 2 27 10" xfId="30789" xr:uid="{00000000-0005-0000-0000-00000F1C0000}"/>
    <cellStyle name="Comma 2 27 2" xfId="4135" xr:uid="{00000000-0005-0000-0000-0000101C0000}"/>
    <cellStyle name="Comma 2 27 2 2" xfId="12052" xr:uid="{00000000-0005-0000-0000-0000111C0000}"/>
    <cellStyle name="Comma 2 27 2 2 2" xfId="33808" xr:uid="{00000000-0005-0000-0000-0000121C0000}"/>
    <cellStyle name="Comma 2 27 2 3" xfId="10814" xr:uid="{00000000-0005-0000-0000-0000131C0000}"/>
    <cellStyle name="Comma 2 27 2 3 2" xfId="32573" xr:uid="{00000000-0005-0000-0000-0000141C0000}"/>
    <cellStyle name="Comma 2 27 2 4" xfId="31017" xr:uid="{00000000-0005-0000-0000-0000151C0000}"/>
    <cellStyle name="Comma 2 27 3" xfId="6412" xr:uid="{00000000-0005-0000-0000-0000161C0000}"/>
    <cellStyle name="Comma 2 27 3 2" xfId="12291" xr:uid="{00000000-0005-0000-0000-0000171C0000}"/>
    <cellStyle name="Comma 2 27 3 2 2" xfId="34047" xr:uid="{00000000-0005-0000-0000-0000181C0000}"/>
    <cellStyle name="Comma 2 27 3 3" xfId="11054" xr:uid="{00000000-0005-0000-0000-0000191C0000}"/>
    <cellStyle name="Comma 2 27 3 3 2" xfId="32813" xr:uid="{00000000-0005-0000-0000-00001A1C0000}"/>
    <cellStyle name="Comma 2 27 3 4" xfId="31298" xr:uid="{00000000-0005-0000-0000-00001B1C0000}"/>
    <cellStyle name="Comma 2 27 4" xfId="6920" xr:uid="{00000000-0005-0000-0000-00001C1C0000}"/>
    <cellStyle name="Comma 2 27 4 2" xfId="12382" xr:uid="{00000000-0005-0000-0000-00001D1C0000}"/>
    <cellStyle name="Comma 2 27 4 2 2" xfId="34138" xr:uid="{00000000-0005-0000-0000-00001E1C0000}"/>
    <cellStyle name="Comma 2 27 4 3" xfId="11145" xr:uid="{00000000-0005-0000-0000-00001F1C0000}"/>
    <cellStyle name="Comma 2 27 4 3 2" xfId="32904" xr:uid="{00000000-0005-0000-0000-0000201C0000}"/>
    <cellStyle name="Comma 2 27 4 4" xfId="31392" xr:uid="{00000000-0005-0000-0000-0000211C0000}"/>
    <cellStyle name="Comma 2 27 5" xfId="7419" xr:uid="{00000000-0005-0000-0000-0000221C0000}"/>
    <cellStyle name="Comma 2 27 5 2" xfId="12543" xr:uid="{00000000-0005-0000-0000-0000231C0000}"/>
    <cellStyle name="Comma 2 27 5 2 2" xfId="34298" xr:uid="{00000000-0005-0000-0000-0000241C0000}"/>
    <cellStyle name="Comma 2 27 5 3" xfId="11306" xr:uid="{00000000-0005-0000-0000-0000251C0000}"/>
    <cellStyle name="Comma 2 27 5 3 2" xfId="33064" xr:uid="{00000000-0005-0000-0000-0000261C0000}"/>
    <cellStyle name="Comma 2 27 5 4" xfId="31639" xr:uid="{00000000-0005-0000-0000-0000271C0000}"/>
    <cellStyle name="Comma 2 27 6" xfId="7780" xr:uid="{00000000-0005-0000-0000-0000281C0000}"/>
    <cellStyle name="Comma 2 27 6 2" xfId="12620" xr:uid="{00000000-0005-0000-0000-0000291C0000}"/>
    <cellStyle name="Comma 2 27 6 2 2" xfId="34375" xr:uid="{00000000-0005-0000-0000-00002A1C0000}"/>
    <cellStyle name="Comma 2 27 6 3" xfId="11383" xr:uid="{00000000-0005-0000-0000-00002B1C0000}"/>
    <cellStyle name="Comma 2 27 6 3 2" xfId="33141" xr:uid="{00000000-0005-0000-0000-00002C1C0000}"/>
    <cellStyle name="Comma 2 27 6 4" xfId="31758" xr:uid="{00000000-0005-0000-0000-00002D1C0000}"/>
    <cellStyle name="Comma 2 27 7" xfId="8370" xr:uid="{00000000-0005-0000-0000-00002E1C0000}"/>
    <cellStyle name="Comma 2 27 7 2" xfId="12720" xr:uid="{00000000-0005-0000-0000-00002F1C0000}"/>
    <cellStyle name="Comma 2 27 7 2 2" xfId="34475" xr:uid="{00000000-0005-0000-0000-0000301C0000}"/>
    <cellStyle name="Comma 2 27 7 3" xfId="11483" xr:uid="{00000000-0005-0000-0000-0000311C0000}"/>
    <cellStyle name="Comma 2 27 7 3 2" xfId="33241" xr:uid="{00000000-0005-0000-0000-0000321C0000}"/>
    <cellStyle name="Comma 2 27 7 4" xfId="31942" xr:uid="{00000000-0005-0000-0000-0000331C0000}"/>
    <cellStyle name="Comma 2 27 8" xfId="11823" xr:uid="{00000000-0005-0000-0000-0000341C0000}"/>
    <cellStyle name="Comma 2 27 8 2" xfId="33581" xr:uid="{00000000-0005-0000-0000-0000351C0000}"/>
    <cellStyle name="Comma 2 27 9" xfId="10585" xr:uid="{00000000-0005-0000-0000-0000361C0000}"/>
    <cellStyle name="Comma 2 27 9 2" xfId="32346"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09" xr:uid="{00000000-0005-0000-0000-00003B1C0000}"/>
    <cellStyle name="Comma 2 28 2 3" xfId="10815" xr:uid="{00000000-0005-0000-0000-00003C1C0000}"/>
    <cellStyle name="Comma 2 28 2 3 2" xfId="32574" xr:uid="{00000000-0005-0000-0000-00003D1C0000}"/>
    <cellStyle name="Comma 2 28 2 4" xfId="31018" xr:uid="{00000000-0005-0000-0000-00003E1C0000}"/>
    <cellStyle name="Comma 2 28 3" xfId="6413" xr:uid="{00000000-0005-0000-0000-00003F1C0000}"/>
    <cellStyle name="Comma 2 28 3 2" xfId="12292" xr:uid="{00000000-0005-0000-0000-0000401C0000}"/>
    <cellStyle name="Comma 2 28 3 2 2" xfId="34048" xr:uid="{00000000-0005-0000-0000-0000411C0000}"/>
    <cellStyle name="Comma 2 28 3 3" xfId="11055" xr:uid="{00000000-0005-0000-0000-0000421C0000}"/>
    <cellStyle name="Comma 2 28 3 3 2" xfId="32814" xr:uid="{00000000-0005-0000-0000-0000431C0000}"/>
    <cellStyle name="Comma 2 28 3 4" xfId="31299" xr:uid="{00000000-0005-0000-0000-0000441C0000}"/>
    <cellStyle name="Comma 2 28 4" xfId="6919" xr:uid="{00000000-0005-0000-0000-0000451C0000}"/>
    <cellStyle name="Comma 2 28 4 2" xfId="12381" xr:uid="{00000000-0005-0000-0000-0000461C0000}"/>
    <cellStyle name="Comma 2 28 4 2 2" xfId="34137" xr:uid="{00000000-0005-0000-0000-0000471C0000}"/>
    <cellStyle name="Comma 2 28 4 3" xfId="11144" xr:uid="{00000000-0005-0000-0000-0000481C0000}"/>
    <cellStyle name="Comma 2 28 4 3 2" xfId="32903" xr:uid="{00000000-0005-0000-0000-0000491C0000}"/>
    <cellStyle name="Comma 2 28 4 4" xfId="31391" xr:uid="{00000000-0005-0000-0000-00004A1C0000}"/>
    <cellStyle name="Comma 2 28 5" xfId="7420" xr:uid="{00000000-0005-0000-0000-00004B1C0000}"/>
    <cellStyle name="Comma 2 28 5 2" xfId="12544" xr:uid="{00000000-0005-0000-0000-00004C1C0000}"/>
    <cellStyle name="Comma 2 28 5 2 2" xfId="34299" xr:uid="{00000000-0005-0000-0000-00004D1C0000}"/>
    <cellStyle name="Comma 2 28 5 3" xfId="11307" xr:uid="{00000000-0005-0000-0000-00004E1C0000}"/>
    <cellStyle name="Comma 2 28 5 3 2" xfId="33065" xr:uid="{00000000-0005-0000-0000-00004F1C0000}"/>
    <cellStyle name="Comma 2 28 5 4" xfId="31640" xr:uid="{00000000-0005-0000-0000-0000501C0000}"/>
    <cellStyle name="Comma 2 28 6" xfId="7781" xr:uid="{00000000-0005-0000-0000-0000511C0000}"/>
    <cellStyle name="Comma 2 28 6 2" xfId="12621" xr:uid="{00000000-0005-0000-0000-0000521C0000}"/>
    <cellStyle name="Comma 2 28 6 2 2" xfId="34376" xr:uid="{00000000-0005-0000-0000-0000531C0000}"/>
    <cellStyle name="Comma 2 28 6 3" xfId="11384" xr:uid="{00000000-0005-0000-0000-0000541C0000}"/>
    <cellStyle name="Comma 2 28 6 3 2" xfId="33142" xr:uid="{00000000-0005-0000-0000-0000551C0000}"/>
    <cellStyle name="Comma 2 28 6 4" xfId="31759" xr:uid="{00000000-0005-0000-0000-0000561C0000}"/>
    <cellStyle name="Comma 2 28 7" xfId="8369" xr:uid="{00000000-0005-0000-0000-0000571C0000}"/>
    <cellStyle name="Comma 2 28 7 2" xfId="12719" xr:uid="{00000000-0005-0000-0000-0000581C0000}"/>
    <cellStyle name="Comma 2 28 7 2 2" xfId="34474" xr:uid="{00000000-0005-0000-0000-0000591C0000}"/>
    <cellStyle name="Comma 2 28 7 3" xfId="11482" xr:uid="{00000000-0005-0000-0000-00005A1C0000}"/>
    <cellStyle name="Comma 2 28 7 3 2" xfId="33240" xr:uid="{00000000-0005-0000-0000-00005B1C0000}"/>
    <cellStyle name="Comma 2 28 7 4" xfId="31941" xr:uid="{00000000-0005-0000-0000-00005C1C0000}"/>
    <cellStyle name="Comma 2 29" xfId="3436" xr:uid="{00000000-0005-0000-0000-00005D1C0000}"/>
    <cellStyle name="Comma 2 29 10" xfId="30790" xr:uid="{00000000-0005-0000-0000-00005E1C0000}"/>
    <cellStyle name="Comma 2 29 2" xfId="4137" xr:uid="{00000000-0005-0000-0000-00005F1C0000}"/>
    <cellStyle name="Comma 2 29 2 2" xfId="12054" xr:uid="{00000000-0005-0000-0000-0000601C0000}"/>
    <cellStyle name="Comma 2 29 2 2 2" xfId="33810" xr:uid="{00000000-0005-0000-0000-0000611C0000}"/>
    <cellStyle name="Comma 2 29 2 3" xfId="10816" xr:uid="{00000000-0005-0000-0000-0000621C0000}"/>
    <cellStyle name="Comma 2 29 2 3 2" xfId="32575" xr:uid="{00000000-0005-0000-0000-0000631C0000}"/>
    <cellStyle name="Comma 2 29 2 4" xfId="31019" xr:uid="{00000000-0005-0000-0000-0000641C0000}"/>
    <cellStyle name="Comma 2 29 3" xfId="6414" xr:uid="{00000000-0005-0000-0000-0000651C0000}"/>
    <cellStyle name="Comma 2 29 3 2" xfId="12293" xr:uid="{00000000-0005-0000-0000-0000661C0000}"/>
    <cellStyle name="Comma 2 29 3 2 2" xfId="34049" xr:uid="{00000000-0005-0000-0000-0000671C0000}"/>
    <cellStyle name="Comma 2 29 3 3" xfId="11056" xr:uid="{00000000-0005-0000-0000-0000681C0000}"/>
    <cellStyle name="Comma 2 29 3 3 2" xfId="32815" xr:uid="{00000000-0005-0000-0000-0000691C0000}"/>
    <cellStyle name="Comma 2 29 3 4" xfId="31300" xr:uid="{00000000-0005-0000-0000-00006A1C0000}"/>
    <cellStyle name="Comma 2 29 4" xfId="6918" xr:uid="{00000000-0005-0000-0000-00006B1C0000}"/>
    <cellStyle name="Comma 2 29 4 2" xfId="12380" xr:uid="{00000000-0005-0000-0000-00006C1C0000}"/>
    <cellStyle name="Comma 2 29 4 2 2" xfId="34136" xr:uid="{00000000-0005-0000-0000-00006D1C0000}"/>
    <cellStyle name="Comma 2 29 4 3" xfId="11143" xr:uid="{00000000-0005-0000-0000-00006E1C0000}"/>
    <cellStyle name="Comma 2 29 4 3 2" xfId="32902" xr:uid="{00000000-0005-0000-0000-00006F1C0000}"/>
    <cellStyle name="Comma 2 29 4 4" xfId="31390" xr:uid="{00000000-0005-0000-0000-0000701C0000}"/>
    <cellStyle name="Comma 2 29 5" xfId="7421" xr:uid="{00000000-0005-0000-0000-0000711C0000}"/>
    <cellStyle name="Comma 2 29 5 2" xfId="12545" xr:uid="{00000000-0005-0000-0000-0000721C0000}"/>
    <cellStyle name="Comma 2 29 5 2 2" xfId="34300" xr:uid="{00000000-0005-0000-0000-0000731C0000}"/>
    <cellStyle name="Comma 2 29 5 3" xfId="11308" xr:uid="{00000000-0005-0000-0000-0000741C0000}"/>
    <cellStyle name="Comma 2 29 5 3 2" xfId="33066" xr:uid="{00000000-0005-0000-0000-0000751C0000}"/>
    <cellStyle name="Comma 2 29 5 4" xfId="31641" xr:uid="{00000000-0005-0000-0000-0000761C0000}"/>
    <cellStyle name="Comma 2 29 6" xfId="7782" xr:uid="{00000000-0005-0000-0000-0000771C0000}"/>
    <cellStyle name="Comma 2 29 6 2" xfId="12622" xr:uid="{00000000-0005-0000-0000-0000781C0000}"/>
    <cellStyle name="Comma 2 29 6 2 2" xfId="34377" xr:uid="{00000000-0005-0000-0000-0000791C0000}"/>
    <cellStyle name="Comma 2 29 6 3" xfId="11385" xr:uid="{00000000-0005-0000-0000-00007A1C0000}"/>
    <cellStyle name="Comma 2 29 6 3 2" xfId="33143" xr:uid="{00000000-0005-0000-0000-00007B1C0000}"/>
    <cellStyle name="Comma 2 29 6 4" xfId="31760" xr:uid="{00000000-0005-0000-0000-00007C1C0000}"/>
    <cellStyle name="Comma 2 29 7" xfId="8368" xr:uid="{00000000-0005-0000-0000-00007D1C0000}"/>
    <cellStyle name="Comma 2 29 7 2" xfId="12718" xr:uid="{00000000-0005-0000-0000-00007E1C0000}"/>
    <cellStyle name="Comma 2 29 7 2 2" xfId="34473" xr:uid="{00000000-0005-0000-0000-00007F1C0000}"/>
    <cellStyle name="Comma 2 29 7 3" xfId="11481" xr:uid="{00000000-0005-0000-0000-0000801C0000}"/>
    <cellStyle name="Comma 2 29 7 3 2" xfId="33239" xr:uid="{00000000-0005-0000-0000-0000811C0000}"/>
    <cellStyle name="Comma 2 29 7 4" xfId="31940" xr:uid="{00000000-0005-0000-0000-0000821C0000}"/>
    <cellStyle name="Comma 2 29 8" xfId="11824" xr:uid="{00000000-0005-0000-0000-0000831C0000}"/>
    <cellStyle name="Comma 2 29 8 2" xfId="33582" xr:uid="{00000000-0005-0000-0000-0000841C0000}"/>
    <cellStyle name="Comma 2 29 9" xfId="10586" xr:uid="{00000000-0005-0000-0000-0000851C0000}"/>
    <cellStyle name="Comma 2 29 9 2" xfId="32347"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2" xr:uid="{00000000-0005-0000-0000-00008B1C0000}"/>
    <cellStyle name="Comma 2 3 2 2 3" xfId="11580" xr:uid="{00000000-0005-0000-0000-00008C1C0000}"/>
    <cellStyle name="Comma 2 3 2 2 3 2" xfId="33338" xr:uid="{00000000-0005-0000-0000-00008D1C0000}"/>
    <cellStyle name="Comma 2 3 2 2 4" xfId="32085" xr:uid="{00000000-0005-0000-0000-00008E1C0000}"/>
    <cellStyle name="Comma 2 3 2 3" xfId="12055" xr:uid="{00000000-0005-0000-0000-00008F1C0000}"/>
    <cellStyle name="Comma 2 3 2 3 2" xfId="33811" xr:uid="{00000000-0005-0000-0000-0000901C0000}"/>
    <cellStyle name="Comma 2 3 2 4" xfId="10817" xr:uid="{00000000-0005-0000-0000-0000911C0000}"/>
    <cellStyle name="Comma 2 3 2 4 2" xfId="32576" xr:uid="{00000000-0005-0000-0000-0000921C0000}"/>
    <cellStyle name="Comma 2 3 2 5" xfId="31020" xr:uid="{00000000-0005-0000-0000-0000931C0000}"/>
    <cellStyle name="Comma 2 3 3" xfId="6415" xr:uid="{00000000-0005-0000-0000-0000941C0000}"/>
    <cellStyle name="Comma 2 3 3 2" xfId="12294" xr:uid="{00000000-0005-0000-0000-0000951C0000}"/>
    <cellStyle name="Comma 2 3 3 2 2" xfId="34050" xr:uid="{00000000-0005-0000-0000-0000961C0000}"/>
    <cellStyle name="Comma 2 3 3 3" xfId="11057" xr:uid="{00000000-0005-0000-0000-0000971C0000}"/>
    <cellStyle name="Comma 2 3 3 3 2" xfId="32816" xr:uid="{00000000-0005-0000-0000-0000981C0000}"/>
    <cellStyle name="Comma 2 3 3 4" xfId="31301" xr:uid="{00000000-0005-0000-0000-0000991C0000}"/>
    <cellStyle name="Comma 2 3 4" xfId="6917" xr:uid="{00000000-0005-0000-0000-00009A1C0000}"/>
    <cellStyle name="Comma 2 3 4 2" xfId="12379" xr:uid="{00000000-0005-0000-0000-00009B1C0000}"/>
    <cellStyle name="Comma 2 3 4 2 2" xfId="34135" xr:uid="{00000000-0005-0000-0000-00009C1C0000}"/>
    <cellStyle name="Comma 2 3 4 3" xfId="11142" xr:uid="{00000000-0005-0000-0000-00009D1C0000}"/>
    <cellStyle name="Comma 2 3 4 3 2" xfId="32901" xr:uid="{00000000-0005-0000-0000-00009E1C0000}"/>
    <cellStyle name="Comma 2 3 4 4" xfId="31389" xr:uid="{00000000-0005-0000-0000-00009F1C0000}"/>
    <cellStyle name="Comma 2 3 5" xfId="7422" xr:uid="{00000000-0005-0000-0000-0000A01C0000}"/>
    <cellStyle name="Comma 2 3 5 2" xfId="12546" xr:uid="{00000000-0005-0000-0000-0000A11C0000}"/>
    <cellStyle name="Comma 2 3 5 2 2" xfId="34301" xr:uid="{00000000-0005-0000-0000-0000A21C0000}"/>
    <cellStyle name="Comma 2 3 5 3" xfId="11309" xr:uid="{00000000-0005-0000-0000-0000A31C0000}"/>
    <cellStyle name="Comma 2 3 5 3 2" xfId="33067" xr:uid="{00000000-0005-0000-0000-0000A41C0000}"/>
    <cellStyle name="Comma 2 3 5 4" xfId="31642" xr:uid="{00000000-0005-0000-0000-0000A51C0000}"/>
    <cellStyle name="Comma 2 3 6" xfId="7783" xr:uid="{00000000-0005-0000-0000-0000A61C0000}"/>
    <cellStyle name="Comma 2 3 6 2" xfId="12623" xr:uid="{00000000-0005-0000-0000-0000A71C0000}"/>
    <cellStyle name="Comma 2 3 6 2 2" xfId="34378" xr:uid="{00000000-0005-0000-0000-0000A81C0000}"/>
    <cellStyle name="Comma 2 3 6 3" xfId="11386" xr:uid="{00000000-0005-0000-0000-0000A91C0000}"/>
    <cellStyle name="Comma 2 3 6 3 2" xfId="33144" xr:uid="{00000000-0005-0000-0000-0000AA1C0000}"/>
    <cellStyle name="Comma 2 3 6 4" xfId="31761" xr:uid="{00000000-0005-0000-0000-0000AB1C0000}"/>
    <cellStyle name="Comma 2 3 7" xfId="8367" xr:uid="{00000000-0005-0000-0000-0000AC1C0000}"/>
    <cellStyle name="Comma 2 3 7 2" xfId="12717" xr:uid="{00000000-0005-0000-0000-0000AD1C0000}"/>
    <cellStyle name="Comma 2 3 7 2 2" xfId="34472" xr:uid="{00000000-0005-0000-0000-0000AE1C0000}"/>
    <cellStyle name="Comma 2 3 7 3" xfId="11480" xr:uid="{00000000-0005-0000-0000-0000AF1C0000}"/>
    <cellStyle name="Comma 2 3 7 3 2" xfId="33238" xr:uid="{00000000-0005-0000-0000-0000B01C0000}"/>
    <cellStyle name="Comma 2 3 7 4" xfId="31939" xr:uid="{00000000-0005-0000-0000-0000B11C0000}"/>
    <cellStyle name="Comma 2 3 8" xfId="10027" xr:uid="{00000000-0005-0000-0000-0000B21C0000}"/>
    <cellStyle name="Comma 2 30" xfId="3437" xr:uid="{00000000-0005-0000-0000-0000B31C0000}"/>
    <cellStyle name="Comma 2 30 10" xfId="30791" xr:uid="{00000000-0005-0000-0000-0000B41C0000}"/>
    <cellStyle name="Comma 2 30 2" xfId="4139" xr:uid="{00000000-0005-0000-0000-0000B51C0000}"/>
    <cellStyle name="Comma 2 30 2 2" xfId="12056" xr:uid="{00000000-0005-0000-0000-0000B61C0000}"/>
    <cellStyle name="Comma 2 30 2 2 2" xfId="33812" xr:uid="{00000000-0005-0000-0000-0000B71C0000}"/>
    <cellStyle name="Comma 2 30 2 3" xfId="10818" xr:uid="{00000000-0005-0000-0000-0000B81C0000}"/>
    <cellStyle name="Comma 2 30 2 3 2" xfId="32577" xr:uid="{00000000-0005-0000-0000-0000B91C0000}"/>
    <cellStyle name="Comma 2 30 2 4" xfId="31021" xr:uid="{00000000-0005-0000-0000-0000BA1C0000}"/>
    <cellStyle name="Comma 2 30 3" xfId="6416" xr:uid="{00000000-0005-0000-0000-0000BB1C0000}"/>
    <cellStyle name="Comma 2 30 3 2" xfId="12295" xr:uid="{00000000-0005-0000-0000-0000BC1C0000}"/>
    <cellStyle name="Comma 2 30 3 2 2" xfId="34051" xr:uid="{00000000-0005-0000-0000-0000BD1C0000}"/>
    <cellStyle name="Comma 2 30 3 3" xfId="11058" xr:uid="{00000000-0005-0000-0000-0000BE1C0000}"/>
    <cellStyle name="Comma 2 30 3 3 2" xfId="32817" xr:uid="{00000000-0005-0000-0000-0000BF1C0000}"/>
    <cellStyle name="Comma 2 30 3 4" xfId="31302" xr:uid="{00000000-0005-0000-0000-0000C01C0000}"/>
    <cellStyle name="Comma 2 30 4" xfId="6916" xr:uid="{00000000-0005-0000-0000-0000C11C0000}"/>
    <cellStyle name="Comma 2 30 4 2" xfId="12378" xr:uid="{00000000-0005-0000-0000-0000C21C0000}"/>
    <cellStyle name="Comma 2 30 4 2 2" xfId="34134" xr:uid="{00000000-0005-0000-0000-0000C31C0000}"/>
    <cellStyle name="Comma 2 30 4 3" xfId="11141" xr:uid="{00000000-0005-0000-0000-0000C41C0000}"/>
    <cellStyle name="Comma 2 30 4 3 2" xfId="32900" xr:uid="{00000000-0005-0000-0000-0000C51C0000}"/>
    <cellStyle name="Comma 2 30 4 4" xfId="31388" xr:uid="{00000000-0005-0000-0000-0000C61C0000}"/>
    <cellStyle name="Comma 2 30 5" xfId="7423" xr:uid="{00000000-0005-0000-0000-0000C71C0000}"/>
    <cellStyle name="Comma 2 30 5 2" xfId="12547" xr:uid="{00000000-0005-0000-0000-0000C81C0000}"/>
    <cellStyle name="Comma 2 30 5 2 2" xfId="34302" xr:uid="{00000000-0005-0000-0000-0000C91C0000}"/>
    <cellStyle name="Comma 2 30 5 3" xfId="11310" xr:uid="{00000000-0005-0000-0000-0000CA1C0000}"/>
    <cellStyle name="Comma 2 30 5 3 2" xfId="33068" xr:uid="{00000000-0005-0000-0000-0000CB1C0000}"/>
    <cellStyle name="Comma 2 30 5 4" xfId="31643" xr:uid="{00000000-0005-0000-0000-0000CC1C0000}"/>
    <cellStyle name="Comma 2 30 6" xfId="7784" xr:uid="{00000000-0005-0000-0000-0000CD1C0000}"/>
    <cellStyle name="Comma 2 30 6 2" xfId="12624" xr:uid="{00000000-0005-0000-0000-0000CE1C0000}"/>
    <cellStyle name="Comma 2 30 6 2 2" xfId="34379" xr:uid="{00000000-0005-0000-0000-0000CF1C0000}"/>
    <cellStyle name="Comma 2 30 6 3" xfId="11387" xr:uid="{00000000-0005-0000-0000-0000D01C0000}"/>
    <cellStyle name="Comma 2 30 6 3 2" xfId="33145" xr:uid="{00000000-0005-0000-0000-0000D11C0000}"/>
    <cellStyle name="Comma 2 30 6 4" xfId="31762" xr:uid="{00000000-0005-0000-0000-0000D21C0000}"/>
    <cellStyle name="Comma 2 30 7" xfId="8366" xr:uid="{00000000-0005-0000-0000-0000D31C0000}"/>
    <cellStyle name="Comma 2 30 7 2" xfId="12716" xr:uid="{00000000-0005-0000-0000-0000D41C0000}"/>
    <cellStyle name="Comma 2 30 7 2 2" xfId="34471" xr:uid="{00000000-0005-0000-0000-0000D51C0000}"/>
    <cellStyle name="Comma 2 30 7 3" xfId="11479" xr:uid="{00000000-0005-0000-0000-0000D61C0000}"/>
    <cellStyle name="Comma 2 30 7 3 2" xfId="33237" xr:uid="{00000000-0005-0000-0000-0000D71C0000}"/>
    <cellStyle name="Comma 2 30 7 4" xfId="31938" xr:uid="{00000000-0005-0000-0000-0000D81C0000}"/>
    <cellStyle name="Comma 2 30 8" xfId="11825" xr:uid="{00000000-0005-0000-0000-0000D91C0000}"/>
    <cellStyle name="Comma 2 30 8 2" xfId="33583" xr:uid="{00000000-0005-0000-0000-0000DA1C0000}"/>
    <cellStyle name="Comma 2 30 9" xfId="10587" xr:uid="{00000000-0005-0000-0000-0000DB1C0000}"/>
    <cellStyle name="Comma 2 30 9 2" xfId="32348" xr:uid="{00000000-0005-0000-0000-0000DC1C0000}"/>
    <cellStyle name="Comma 2 31" xfId="3438" xr:uid="{00000000-0005-0000-0000-0000DD1C0000}"/>
    <cellStyle name="Comma 2 31 10" xfId="30792" xr:uid="{00000000-0005-0000-0000-0000DE1C0000}"/>
    <cellStyle name="Comma 2 31 2" xfId="4140" xr:uid="{00000000-0005-0000-0000-0000DF1C0000}"/>
    <cellStyle name="Comma 2 31 2 2" xfId="12057" xr:uid="{00000000-0005-0000-0000-0000E01C0000}"/>
    <cellStyle name="Comma 2 31 2 2 2" xfId="33813" xr:uid="{00000000-0005-0000-0000-0000E11C0000}"/>
    <cellStyle name="Comma 2 31 2 3" xfId="10819" xr:uid="{00000000-0005-0000-0000-0000E21C0000}"/>
    <cellStyle name="Comma 2 31 2 3 2" xfId="32578" xr:uid="{00000000-0005-0000-0000-0000E31C0000}"/>
    <cellStyle name="Comma 2 31 2 4" xfId="31022" xr:uid="{00000000-0005-0000-0000-0000E41C0000}"/>
    <cellStyle name="Comma 2 31 3" xfId="6417" xr:uid="{00000000-0005-0000-0000-0000E51C0000}"/>
    <cellStyle name="Comma 2 31 3 2" xfId="12296" xr:uid="{00000000-0005-0000-0000-0000E61C0000}"/>
    <cellStyle name="Comma 2 31 3 2 2" xfId="34052" xr:uid="{00000000-0005-0000-0000-0000E71C0000}"/>
    <cellStyle name="Comma 2 31 3 3" xfId="11059" xr:uid="{00000000-0005-0000-0000-0000E81C0000}"/>
    <cellStyle name="Comma 2 31 3 3 2" xfId="32818" xr:uid="{00000000-0005-0000-0000-0000E91C0000}"/>
    <cellStyle name="Comma 2 31 3 4" xfId="31303" xr:uid="{00000000-0005-0000-0000-0000EA1C0000}"/>
    <cellStyle name="Comma 2 31 4" xfId="6915" xr:uid="{00000000-0005-0000-0000-0000EB1C0000}"/>
    <cellStyle name="Comma 2 31 4 2" xfId="12377" xr:uid="{00000000-0005-0000-0000-0000EC1C0000}"/>
    <cellStyle name="Comma 2 31 4 2 2" xfId="34133" xr:uid="{00000000-0005-0000-0000-0000ED1C0000}"/>
    <cellStyle name="Comma 2 31 4 3" xfId="11140" xr:uid="{00000000-0005-0000-0000-0000EE1C0000}"/>
    <cellStyle name="Comma 2 31 4 3 2" xfId="32899" xr:uid="{00000000-0005-0000-0000-0000EF1C0000}"/>
    <cellStyle name="Comma 2 31 4 4" xfId="31387" xr:uid="{00000000-0005-0000-0000-0000F01C0000}"/>
    <cellStyle name="Comma 2 31 5" xfId="7424" xr:uid="{00000000-0005-0000-0000-0000F11C0000}"/>
    <cellStyle name="Comma 2 31 5 2" xfId="12548" xr:uid="{00000000-0005-0000-0000-0000F21C0000}"/>
    <cellStyle name="Comma 2 31 5 2 2" xfId="34303" xr:uid="{00000000-0005-0000-0000-0000F31C0000}"/>
    <cellStyle name="Comma 2 31 5 3" xfId="11311" xr:uid="{00000000-0005-0000-0000-0000F41C0000}"/>
    <cellStyle name="Comma 2 31 5 3 2" xfId="33069" xr:uid="{00000000-0005-0000-0000-0000F51C0000}"/>
    <cellStyle name="Comma 2 31 5 4" xfId="31644" xr:uid="{00000000-0005-0000-0000-0000F61C0000}"/>
    <cellStyle name="Comma 2 31 6" xfId="7785" xr:uid="{00000000-0005-0000-0000-0000F71C0000}"/>
    <cellStyle name="Comma 2 31 6 2" xfId="12625" xr:uid="{00000000-0005-0000-0000-0000F81C0000}"/>
    <cellStyle name="Comma 2 31 6 2 2" xfId="34380" xr:uid="{00000000-0005-0000-0000-0000F91C0000}"/>
    <cellStyle name="Comma 2 31 6 3" xfId="11388" xr:uid="{00000000-0005-0000-0000-0000FA1C0000}"/>
    <cellStyle name="Comma 2 31 6 3 2" xfId="33146" xr:uid="{00000000-0005-0000-0000-0000FB1C0000}"/>
    <cellStyle name="Comma 2 31 6 4" xfId="31763" xr:uid="{00000000-0005-0000-0000-0000FC1C0000}"/>
    <cellStyle name="Comma 2 31 7" xfId="8365" xr:uid="{00000000-0005-0000-0000-0000FD1C0000}"/>
    <cellStyle name="Comma 2 31 7 2" xfId="12715" xr:uid="{00000000-0005-0000-0000-0000FE1C0000}"/>
    <cellStyle name="Comma 2 31 7 2 2" xfId="34470" xr:uid="{00000000-0005-0000-0000-0000FF1C0000}"/>
    <cellStyle name="Comma 2 31 7 3" xfId="11478" xr:uid="{00000000-0005-0000-0000-0000001D0000}"/>
    <cellStyle name="Comma 2 31 7 3 2" xfId="33236" xr:uid="{00000000-0005-0000-0000-0000011D0000}"/>
    <cellStyle name="Comma 2 31 7 4" xfId="31937" xr:uid="{00000000-0005-0000-0000-0000021D0000}"/>
    <cellStyle name="Comma 2 31 8" xfId="11826" xr:uid="{00000000-0005-0000-0000-0000031D0000}"/>
    <cellStyle name="Comma 2 31 8 2" xfId="33584" xr:uid="{00000000-0005-0000-0000-0000041D0000}"/>
    <cellStyle name="Comma 2 31 9" xfId="10588" xr:uid="{00000000-0005-0000-0000-0000051D0000}"/>
    <cellStyle name="Comma 2 31 9 2" xfId="32349" xr:uid="{00000000-0005-0000-0000-0000061D0000}"/>
    <cellStyle name="Comma 2 32" xfId="3439" xr:uid="{00000000-0005-0000-0000-0000071D0000}"/>
    <cellStyle name="Comma 2 32 10" xfId="30793" xr:uid="{00000000-0005-0000-0000-0000081D0000}"/>
    <cellStyle name="Comma 2 32 2" xfId="4141" xr:uid="{00000000-0005-0000-0000-0000091D0000}"/>
    <cellStyle name="Comma 2 32 2 2" xfId="12058" xr:uid="{00000000-0005-0000-0000-00000A1D0000}"/>
    <cellStyle name="Comma 2 32 2 2 2" xfId="33814" xr:uid="{00000000-0005-0000-0000-00000B1D0000}"/>
    <cellStyle name="Comma 2 32 2 3" xfId="10820" xr:uid="{00000000-0005-0000-0000-00000C1D0000}"/>
    <cellStyle name="Comma 2 32 2 3 2" xfId="32579" xr:uid="{00000000-0005-0000-0000-00000D1D0000}"/>
    <cellStyle name="Comma 2 32 2 4" xfId="31023" xr:uid="{00000000-0005-0000-0000-00000E1D0000}"/>
    <cellStyle name="Comma 2 32 3" xfId="6418" xr:uid="{00000000-0005-0000-0000-00000F1D0000}"/>
    <cellStyle name="Comma 2 32 3 2" xfId="12297" xr:uid="{00000000-0005-0000-0000-0000101D0000}"/>
    <cellStyle name="Comma 2 32 3 2 2" xfId="34053" xr:uid="{00000000-0005-0000-0000-0000111D0000}"/>
    <cellStyle name="Comma 2 32 3 3" xfId="11060" xr:uid="{00000000-0005-0000-0000-0000121D0000}"/>
    <cellStyle name="Comma 2 32 3 3 2" xfId="32819" xr:uid="{00000000-0005-0000-0000-0000131D0000}"/>
    <cellStyle name="Comma 2 32 3 4" xfId="31304" xr:uid="{00000000-0005-0000-0000-0000141D0000}"/>
    <cellStyle name="Comma 2 32 4" xfId="6914" xr:uid="{00000000-0005-0000-0000-0000151D0000}"/>
    <cellStyle name="Comma 2 32 4 2" xfId="12376" xr:uid="{00000000-0005-0000-0000-0000161D0000}"/>
    <cellStyle name="Comma 2 32 4 2 2" xfId="34132" xr:uid="{00000000-0005-0000-0000-0000171D0000}"/>
    <cellStyle name="Comma 2 32 4 3" xfId="11139" xr:uid="{00000000-0005-0000-0000-0000181D0000}"/>
    <cellStyle name="Comma 2 32 4 3 2" xfId="32898" xr:uid="{00000000-0005-0000-0000-0000191D0000}"/>
    <cellStyle name="Comma 2 32 4 4" xfId="31386" xr:uid="{00000000-0005-0000-0000-00001A1D0000}"/>
    <cellStyle name="Comma 2 32 5" xfId="7425" xr:uid="{00000000-0005-0000-0000-00001B1D0000}"/>
    <cellStyle name="Comma 2 32 5 2" xfId="12549" xr:uid="{00000000-0005-0000-0000-00001C1D0000}"/>
    <cellStyle name="Comma 2 32 5 2 2" xfId="34304" xr:uid="{00000000-0005-0000-0000-00001D1D0000}"/>
    <cellStyle name="Comma 2 32 5 3" xfId="11312" xr:uid="{00000000-0005-0000-0000-00001E1D0000}"/>
    <cellStyle name="Comma 2 32 5 3 2" xfId="33070" xr:uid="{00000000-0005-0000-0000-00001F1D0000}"/>
    <cellStyle name="Comma 2 32 5 4" xfId="31645" xr:uid="{00000000-0005-0000-0000-0000201D0000}"/>
    <cellStyle name="Comma 2 32 6" xfId="7786" xr:uid="{00000000-0005-0000-0000-0000211D0000}"/>
    <cellStyle name="Comma 2 32 6 2" xfId="12626" xr:uid="{00000000-0005-0000-0000-0000221D0000}"/>
    <cellStyle name="Comma 2 32 6 2 2" xfId="34381" xr:uid="{00000000-0005-0000-0000-0000231D0000}"/>
    <cellStyle name="Comma 2 32 6 3" xfId="11389" xr:uid="{00000000-0005-0000-0000-0000241D0000}"/>
    <cellStyle name="Comma 2 32 6 3 2" xfId="33147" xr:uid="{00000000-0005-0000-0000-0000251D0000}"/>
    <cellStyle name="Comma 2 32 6 4" xfId="31764" xr:uid="{00000000-0005-0000-0000-0000261D0000}"/>
    <cellStyle name="Comma 2 32 7" xfId="8364" xr:uid="{00000000-0005-0000-0000-0000271D0000}"/>
    <cellStyle name="Comma 2 32 7 2" xfId="12714" xr:uid="{00000000-0005-0000-0000-0000281D0000}"/>
    <cellStyle name="Comma 2 32 7 2 2" xfId="34469" xr:uid="{00000000-0005-0000-0000-0000291D0000}"/>
    <cellStyle name="Comma 2 32 7 3" xfId="11477" xr:uid="{00000000-0005-0000-0000-00002A1D0000}"/>
    <cellStyle name="Comma 2 32 7 3 2" xfId="33235" xr:uid="{00000000-0005-0000-0000-00002B1D0000}"/>
    <cellStyle name="Comma 2 32 7 4" xfId="31936" xr:uid="{00000000-0005-0000-0000-00002C1D0000}"/>
    <cellStyle name="Comma 2 32 8" xfId="11827" xr:uid="{00000000-0005-0000-0000-00002D1D0000}"/>
    <cellStyle name="Comma 2 32 8 2" xfId="33585" xr:uid="{00000000-0005-0000-0000-00002E1D0000}"/>
    <cellStyle name="Comma 2 32 9" xfId="10589" xr:uid="{00000000-0005-0000-0000-00002F1D0000}"/>
    <cellStyle name="Comma 2 32 9 2" xfId="32350" xr:uid="{00000000-0005-0000-0000-0000301D0000}"/>
    <cellStyle name="Comma 2 33" xfId="3887" xr:uid="{00000000-0005-0000-0000-0000311D0000}"/>
    <cellStyle name="Comma 2 33 10" xfId="30856" xr:uid="{00000000-0005-0000-0000-0000321D0000}"/>
    <cellStyle name="Comma 2 33 2" xfId="4142" xr:uid="{00000000-0005-0000-0000-0000331D0000}"/>
    <cellStyle name="Comma 2 33 2 2" xfId="12059" xr:uid="{00000000-0005-0000-0000-0000341D0000}"/>
    <cellStyle name="Comma 2 33 2 2 2" xfId="33815" xr:uid="{00000000-0005-0000-0000-0000351D0000}"/>
    <cellStyle name="Comma 2 33 2 3" xfId="10821" xr:uid="{00000000-0005-0000-0000-0000361D0000}"/>
    <cellStyle name="Comma 2 33 2 3 2" xfId="32580" xr:uid="{00000000-0005-0000-0000-0000371D0000}"/>
    <cellStyle name="Comma 2 33 2 4" xfId="31024" xr:uid="{00000000-0005-0000-0000-0000381D0000}"/>
    <cellStyle name="Comma 2 33 3" xfId="6419" xr:uid="{00000000-0005-0000-0000-0000391D0000}"/>
    <cellStyle name="Comma 2 33 3 2" xfId="12298" xr:uid="{00000000-0005-0000-0000-00003A1D0000}"/>
    <cellStyle name="Comma 2 33 3 2 2" xfId="34054" xr:uid="{00000000-0005-0000-0000-00003B1D0000}"/>
    <cellStyle name="Comma 2 33 3 3" xfId="11061" xr:uid="{00000000-0005-0000-0000-00003C1D0000}"/>
    <cellStyle name="Comma 2 33 3 3 2" xfId="32820" xr:uid="{00000000-0005-0000-0000-00003D1D0000}"/>
    <cellStyle name="Comma 2 33 3 4" xfId="31305" xr:uid="{00000000-0005-0000-0000-00003E1D0000}"/>
    <cellStyle name="Comma 2 33 4" xfId="6913" xr:uid="{00000000-0005-0000-0000-00003F1D0000}"/>
    <cellStyle name="Comma 2 33 4 2" xfId="12375" xr:uid="{00000000-0005-0000-0000-0000401D0000}"/>
    <cellStyle name="Comma 2 33 4 2 2" xfId="34131" xr:uid="{00000000-0005-0000-0000-0000411D0000}"/>
    <cellStyle name="Comma 2 33 4 3" xfId="11138" xr:uid="{00000000-0005-0000-0000-0000421D0000}"/>
    <cellStyle name="Comma 2 33 4 3 2" xfId="32897" xr:uid="{00000000-0005-0000-0000-0000431D0000}"/>
    <cellStyle name="Comma 2 33 4 4" xfId="31385" xr:uid="{00000000-0005-0000-0000-0000441D0000}"/>
    <cellStyle name="Comma 2 33 5" xfId="7426" xr:uid="{00000000-0005-0000-0000-0000451D0000}"/>
    <cellStyle name="Comma 2 33 5 2" xfId="12550" xr:uid="{00000000-0005-0000-0000-0000461D0000}"/>
    <cellStyle name="Comma 2 33 5 2 2" xfId="34305" xr:uid="{00000000-0005-0000-0000-0000471D0000}"/>
    <cellStyle name="Comma 2 33 5 3" xfId="11313" xr:uid="{00000000-0005-0000-0000-0000481D0000}"/>
    <cellStyle name="Comma 2 33 5 3 2" xfId="33071" xr:uid="{00000000-0005-0000-0000-0000491D0000}"/>
    <cellStyle name="Comma 2 33 5 4" xfId="31646" xr:uid="{00000000-0005-0000-0000-00004A1D0000}"/>
    <cellStyle name="Comma 2 33 6" xfId="7787" xr:uid="{00000000-0005-0000-0000-00004B1D0000}"/>
    <cellStyle name="Comma 2 33 6 2" xfId="12627" xr:uid="{00000000-0005-0000-0000-00004C1D0000}"/>
    <cellStyle name="Comma 2 33 6 2 2" xfId="34382" xr:uid="{00000000-0005-0000-0000-00004D1D0000}"/>
    <cellStyle name="Comma 2 33 6 3" xfId="11390" xr:uid="{00000000-0005-0000-0000-00004E1D0000}"/>
    <cellStyle name="Comma 2 33 6 3 2" xfId="33148" xr:uid="{00000000-0005-0000-0000-00004F1D0000}"/>
    <cellStyle name="Comma 2 33 6 4" xfId="31765" xr:uid="{00000000-0005-0000-0000-0000501D0000}"/>
    <cellStyle name="Comma 2 33 7" xfId="8363" xr:uid="{00000000-0005-0000-0000-0000511D0000}"/>
    <cellStyle name="Comma 2 33 7 2" xfId="12713" xr:uid="{00000000-0005-0000-0000-0000521D0000}"/>
    <cellStyle name="Comma 2 33 7 2 2" xfId="34468" xr:uid="{00000000-0005-0000-0000-0000531D0000}"/>
    <cellStyle name="Comma 2 33 7 3" xfId="11476" xr:uid="{00000000-0005-0000-0000-0000541D0000}"/>
    <cellStyle name="Comma 2 33 7 3 2" xfId="33234" xr:uid="{00000000-0005-0000-0000-0000551D0000}"/>
    <cellStyle name="Comma 2 33 7 4" xfId="31935" xr:uid="{00000000-0005-0000-0000-0000561D0000}"/>
    <cellStyle name="Comma 2 33 8" xfId="11890" xr:uid="{00000000-0005-0000-0000-0000571D0000}"/>
    <cellStyle name="Comma 2 33 8 2" xfId="33647" xr:uid="{00000000-0005-0000-0000-0000581D0000}"/>
    <cellStyle name="Comma 2 33 9" xfId="10652" xr:uid="{00000000-0005-0000-0000-0000591D0000}"/>
    <cellStyle name="Comma 2 33 9 2" xfId="32412" xr:uid="{00000000-0005-0000-0000-00005A1D0000}"/>
    <cellStyle name="Comma 2 34" xfId="4111" xr:uid="{00000000-0005-0000-0000-00005B1D0000}"/>
    <cellStyle name="Comma 2 34 2" xfId="12028" xr:uid="{00000000-0005-0000-0000-00005C1D0000}"/>
    <cellStyle name="Comma 2 34 2 2" xfId="33784" xr:uid="{00000000-0005-0000-0000-00005D1D0000}"/>
    <cellStyle name="Comma 2 34 3" xfId="10790" xr:uid="{00000000-0005-0000-0000-00005E1D0000}"/>
    <cellStyle name="Comma 2 34 3 2" xfId="32549" xr:uid="{00000000-0005-0000-0000-00005F1D0000}"/>
    <cellStyle name="Comma 2 34 4" xfId="30993" xr:uid="{00000000-0005-0000-0000-0000601D0000}"/>
    <cellStyle name="Comma 2 35" xfId="4143" xr:uid="{00000000-0005-0000-0000-0000611D0000}"/>
    <cellStyle name="Comma 2 35 2" xfId="12060" xr:uid="{00000000-0005-0000-0000-0000621D0000}"/>
    <cellStyle name="Comma 2 35 2 2" xfId="33816" xr:uid="{00000000-0005-0000-0000-0000631D0000}"/>
    <cellStyle name="Comma 2 35 3" xfId="10822" xr:uid="{00000000-0005-0000-0000-0000641D0000}"/>
    <cellStyle name="Comma 2 35 3 2" xfId="32581" xr:uid="{00000000-0005-0000-0000-0000651D0000}"/>
    <cellStyle name="Comma 2 35 4" xfId="31025" xr:uid="{00000000-0005-0000-0000-0000661D0000}"/>
    <cellStyle name="Comma 2 36" xfId="4144" xr:uid="{00000000-0005-0000-0000-0000671D0000}"/>
    <cellStyle name="Comma 2 36 2" xfId="12061" xr:uid="{00000000-0005-0000-0000-0000681D0000}"/>
    <cellStyle name="Comma 2 36 2 2" xfId="33817" xr:uid="{00000000-0005-0000-0000-0000691D0000}"/>
    <cellStyle name="Comma 2 36 3" xfId="10823" xr:uid="{00000000-0005-0000-0000-00006A1D0000}"/>
    <cellStyle name="Comma 2 36 3 2" xfId="32582" xr:uid="{00000000-0005-0000-0000-00006B1D0000}"/>
    <cellStyle name="Comma 2 36 4" xfId="31026" xr:uid="{00000000-0005-0000-0000-00006C1D0000}"/>
    <cellStyle name="Comma 2 37" xfId="4145" xr:uid="{00000000-0005-0000-0000-00006D1D0000}"/>
    <cellStyle name="Comma 2 37 2" xfId="12062" xr:uid="{00000000-0005-0000-0000-00006E1D0000}"/>
    <cellStyle name="Comma 2 37 2 2" xfId="33818" xr:uid="{00000000-0005-0000-0000-00006F1D0000}"/>
    <cellStyle name="Comma 2 37 3" xfId="10824" xr:uid="{00000000-0005-0000-0000-0000701D0000}"/>
    <cellStyle name="Comma 2 37 3 2" xfId="32583" xr:uid="{00000000-0005-0000-0000-0000711D0000}"/>
    <cellStyle name="Comma 2 37 4" xfId="31027" xr:uid="{00000000-0005-0000-0000-0000721D0000}"/>
    <cellStyle name="Comma 2 38" xfId="4146" xr:uid="{00000000-0005-0000-0000-0000731D0000}"/>
    <cellStyle name="Comma 2 38 2" xfId="12063" xr:uid="{00000000-0005-0000-0000-0000741D0000}"/>
    <cellStyle name="Comma 2 38 2 2" xfId="33819" xr:uid="{00000000-0005-0000-0000-0000751D0000}"/>
    <cellStyle name="Comma 2 38 3" xfId="10825" xr:uid="{00000000-0005-0000-0000-0000761D0000}"/>
    <cellStyle name="Comma 2 38 3 2" xfId="32584" xr:uid="{00000000-0005-0000-0000-0000771D0000}"/>
    <cellStyle name="Comma 2 38 4" xfId="31028" xr:uid="{00000000-0005-0000-0000-0000781D0000}"/>
    <cellStyle name="Comma 2 39" xfId="4147" xr:uid="{00000000-0005-0000-0000-0000791D0000}"/>
    <cellStyle name="Comma 2 39 2" xfId="12064" xr:uid="{00000000-0005-0000-0000-00007A1D0000}"/>
    <cellStyle name="Comma 2 39 2 2" xfId="33820" xr:uid="{00000000-0005-0000-0000-00007B1D0000}"/>
    <cellStyle name="Comma 2 39 3" xfId="10826" xr:uid="{00000000-0005-0000-0000-00007C1D0000}"/>
    <cellStyle name="Comma 2 39 3 2" xfId="32585" xr:uid="{00000000-0005-0000-0000-00007D1D0000}"/>
    <cellStyle name="Comma 2 39 4" xfId="31029"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3" xr:uid="{00000000-0005-0000-0000-0000821D0000}"/>
    <cellStyle name="Comma 2 4 10 3" xfId="11581" xr:uid="{00000000-0005-0000-0000-0000831D0000}"/>
    <cellStyle name="Comma 2 4 10 3 2" xfId="33339" xr:uid="{00000000-0005-0000-0000-0000841D0000}"/>
    <cellStyle name="Comma 2 4 10 4" xfId="32086" xr:uid="{00000000-0005-0000-0000-0000851D0000}"/>
    <cellStyle name="Comma 2 4 2" xfId="3440" xr:uid="{00000000-0005-0000-0000-0000861D0000}"/>
    <cellStyle name="Comma 2 4 2 2" xfId="11828" xr:uid="{00000000-0005-0000-0000-0000871D0000}"/>
    <cellStyle name="Comma 2 4 2 2 2" xfId="33586" xr:uid="{00000000-0005-0000-0000-0000881D0000}"/>
    <cellStyle name="Comma 2 4 2 3" xfId="10590" xr:uid="{00000000-0005-0000-0000-0000891D0000}"/>
    <cellStyle name="Comma 2 4 2 3 2" xfId="32351" xr:uid="{00000000-0005-0000-0000-00008A1D0000}"/>
    <cellStyle name="Comma 2 4 2 4" xfId="30794" xr:uid="{00000000-0005-0000-0000-00008B1D0000}"/>
    <cellStyle name="Comma 2 4 3" xfId="3898" xr:uid="{00000000-0005-0000-0000-00008C1D0000}"/>
    <cellStyle name="Comma 2 4 3 2" xfId="11901" xr:uid="{00000000-0005-0000-0000-00008D1D0000}"/>
    <cellStyle name="Comma 2 4 3 2 2" xfId="33658" xr:uid="{00000000-0005-0000-0000-00008E1D0000}"/>
    <cellStyle name="Comma 2 4 3 3" xfId="10663" xr:uid="{00000000-0005-0000-0000-00008F1D0000}"/>
    <cellStyle name="Comma 2 4 3 3 2" xfId="32423" xr:uid="{00000000-0005-0000-0000-0000901D0000}"/>
    <cellStyle name="Comma 2 4 3 4" xfId="30867" xr:uid="{00000000-0005-0000-0000-0000911D0000}"/>
    <cellStyle name="Comma 2 4 4" xfId="4148" xr:uid="{00000000-0005-0000-0000-0000921D0000}"/>
    <cellStyle name="Comma 2 4 4 2" xfId="12065" xr:uid="{00000000-0005-0000-0000-0000931D0000}"/>
    <cellStyle name="Comma 2 4 4 2 2" xfId="33821" xr:uid="{00000000-0005-0000-0000-0000941D0000}"/>
    <cellStyle name="Comma 2 4 4 3" xfId="10827" xr:uid="{00000000-0005-0000-0000-0000951D0000}"/>
    <cellStyle name="Comma 2 4 4 3 2" xfId="32586" xr:uid="{00000000-0005-0000-0000-0000961D0000}"/>
    <cellStyle name="Comma 2 4 4 4" xfId="31030" xr:uid="{00000000-0005-0000-0000-0000971D0000}"/>
    <cellStyle name="Comma 2 4 5" xfId="6420" xr:uid="{00000000-0005-0000-0000-0000981D0000}"/>
    <cellStyle name="Comma 2 4 5 2" xfId="12299" xr:uid="{00000000-0005-0000-0000-0000991D0000}"/>
    <cellStyle name="Comma 2 4 5 2 2" xfId="34055" xr:uid="{00000000-0005-0000-0000-00009A1D0000}"/>
    <cellStyle name="Comma 2 4 5 3" xfId="11062" xr:uid="{00000000-0005-0000-0000-00009B1D0000}"/>
    <cellStyle name="Comma 2 4 5 3 2" xfId="32821" xr:uid="{00000000-0005-0000-0000-00009C1D0000}"/>
    <cellStyle name="Comma 2 4 5 4" xfId="31306" xr:uid="{00000000-0005-0000-0000-00009D1D0000}"/>
    <cellStyle name="Comma 2 4 6" xfId="6911" xr:uid="{00000000-0005-0000-0000-00009E1D0000}"/>
    <cellStyle name="Comma 2 4 6 2" xfId="12374" xr:uid="{00000000-0005-0000-0000-00009F1D0000}"/>
    <cellStyle name="Comma 2 4 6 2 2" xfId="34130" xr:uid="{00000000-0005-0000-0000-0000A01D0000}"/>
    <cellStyle name="Comma 2 4 6 3" xfId="11137" xr:uid="{00000000-0005-0000-0000-0000A11D0000}"/>
    <cellStyle name="Comma 2 4 6 3 2" xfId="32896" xr:uid="{00000000-0005-0000-0000-0000A21D0000}"/>
    <cellStyle name="Comma 2 4 6 4" xfId="31384" xr:uid="{00000000-0005-0000-0000-0000A31D0000}"/>
    <cellStyle name="Comma 2 4 7" xfId="7427" xr:uid="{00000000-0005-0000-0000-0000A41D0000}"/>
    <cellStyle name="Comma 2 4 7 2" xfId="12551" xr:uid="{00000000-0005-0000-0000-0000A51D0000}"/>
    <cellStyle name="Comma 2 4 7 2 2" xfId="34306" xr:uid="{00000000-0005-0000-0000-0000A61D0000}"/>
    <cellStyle name="Comma 2 4 7 3" xfId="11314" xr:uid="{00000000-0005-0000-0000-0000A71D0000}"/>
    <cellStyle name="Comma 2 4 7 3 2" xfId="33072" xr:uid="{00000000-0005-0000-0000-0000A81D0000}"/>
    <cellStyle name="Comma 2 4 7 4" xfId="31647" xr:uid="{00000000-0005-0000-0000-0000A91D0000}"/>
    <cellStyle name="Comma 2 4 8" xfId="7788" xr:uid="{00000000-0005-0000-0000-0000AA1D0000}"/>
    <cellStyle name="Comma 2 4 8 2" xfId="12628" xr:uid="{00000000-0005-0000-0000-0000AB1D0000}"/>
    <cellStyle name="Comma 2 4 8 2 2" xfId="34383" xr:uid="{00000000-0005-0000-0000-0000AC1D0000}"/>
    <cellStyle name="Comma 2 4 8 3" xfId="11391" xr:uid="{00000000-0005-0000-0000-0000AD1D0000}"/>
    <cellStyle name="Comma 2 4 8 3 2" xfId="33149" xr:uid="{00000000-0005-0000-0000-0000AE1D0000}"/>
    <cellStyle name="Comma 2 4 8 4" xfId="31766" xr:uid="{00000000-0005-0000-0000-0000AF1D0000}"/>
    <cellStyle name="Comma 2 4 9" xfId="8362" xr:uid="{00000000-0005-0000-0000-0000B01D0000}"/>
    <cellStyle name="Comma 2 4 9 2" xfId="12712" xr:uid="{00000000-0005-0000-0000-0000B11D0000}"/>
    <cellStyle name="Comma 2 4 9 2 2" xfId="34467" xr:uid="{00000000-0005-0000-0000-0000B21D0000}"/>
    <cellStyle name="Comma 2 4 9 3" xfId="11475" xr:uid="{00000000-0005-0000-0000-0000B31D0000}"/>
    <cellStyle name="Comma 2 4 9 3 2" xfId="33233" xr:uid="{00000000-0005-0000-0000-0000B41D0000}"/>
    <cellStyle name="Comma 2 4 9 4" xfId="31934" xr:uid="{00000000-0005-0000-0000-0000B51D0000}"/>
    <cellStyle name="Comma 2 40" xfId="4149" xr:uid="{00000000-0005-0000-0000-0000B61D0000}"/>
    <cellStyle name="Comma 2 40 2" xfId="12066" xr:uid="{00000000-0005-0000-0000-0000B71D0000}"/>
    <cellStyle name="Comma 2 40 2 2" xfId="33822" xr:uid="{00000000-0005-0000-0000-0000B81D0000}"/>
    <cellStyle name="Comma 2 40 3" xfId="10828" xr:uid="{00000000-0005-0000-0000-0000B91D0000}"/>
    <cellStyle name="Comma 2 40 3 2" xfId="32587" xr:uid="{00000000-0005-0000-0000-0000BA1D0000}"/>
    <cellStyle name="Comma 2 40 4" xfId="31031" xr:uid="{00000000-0005-0000-0000-0000BB1D0000}"/>
    <cellStyle name="Comma 2 41" xfId="4150" xr:uid="{00000000-0005-0000-0000-0000BC1D0000}"/>
    <cellStyle name="Comma 2 41 2" xfId="12067" xr:uid="{00000000-0005-0000-0000-0000BD1D0000}"/>
    <cellStyle name="Comma 2 41 2 2" xfId="33823" xr:uid="{00000000-0005-0000-0000-0000BE1D0000}"/>
    <cellStyle name="Comma 2 41 3" xfId="10829" xr:uid="{00000000-0005-0000-0000-0000BF1D0000}"/>
    <cellStyle name="Comma 2 41 3 2" xfId="32588" xr:uid="{00000000-0005-0000-0000-0000C01D0000}"/>
    <cellStyle name="Comma 2 41 4" xfId="31032" xr:uid="{00000000-0005-0000-0000-0000C11D0000}"/>
    <cellStyle name="Comma 2 42" xfId="4151" xr:uid="{00000000-0005-0000-0000-0000C21D0000}"/>
    <cellStyle name="Comma 2 42 2" xfId="12068" xr:uid="{00000000-0005-0000-0000-0000C31D0000}"/>
    <cellStyle name="Comma 2 42 2 2" xfId="33824" xr:uid="{00000000-0005-0000-0000-0000C41D0000}"/>
    <cellStyle name="Comma 2 42 3" xfId="10830" xr:uid="{00000000-0005-0000-0000-0000C51D0000}"/>
    <cellStyle name="Comma 2 42 3 2" xfId="32589" xr:uid="{00000000-0005-0000-0000-0000C61D0000}"/>
    <cellStyle name="Comma 2 42 4" xfId="31033" xr:uid="{00000000-0005-0000-0000-0000C71D0000}"/>
    <cellStyle name="Comma 2 43" xfId="4152" xr:uid="{00000000-0005-0000-0000-0000C81D0000}"/>
    <cellStyle name="Comma 2 43 2" xfId="12069" xr:uid="{00000000-0005-0000-0000-0000C91D0000}"/>
    <cellStyle name="Comma 2 43 2 2" xfId="33825" xr:uid="{00000000-0005-0000-0000-0000CA1D0000}"/>
    <cellStyle name="Comma 2 43 3" xfId="10831" xr:uid="{00000000-0005-0000-0000-0000CB1D0000}"/>
    <cellStyle name="Comma 2 43 3 2" xfId="32590" xr:uid="{00000000-0005-0000-0000-0000CC1D0000}"/>
    <cellStyle name="Comma 2 43 4" xfId="31034" xr:uid="{00000000-0005-0000-0000-0000CD1D0000}"/>
    <cellStyle name="Comma 2 44" xfId="4153" xr:uid="{00000000-0005-0000-0000-0000CE1D0000}"/>
    <cellStyle name="Comma 2 44 2" xfId="12070" xr:uid="{00000000-0005-0000-0000-0000CF1D0000}"/>
    <cellStyle name="Comma 2 44 2 2" xfId="33826" xr:uid="{00000000-0005-0000-0000-0000D01D0000}"/>
    <cellStyle name="Comma 2 44 3" xfId="10832" xr:uid="{00000000-0005-0000-0000-0000D11D0000}"/>
    <cellStyle name="Comma 2 44 3 2" xfId="32591" xr:uid="{00000000-0005-0000-0000-0000D21D0000}"/>
    <cellStyle name="Comma 2 44 4" xfId="31035" xr:uid="{00000000-0005-0000-0000-0000D31D0000}"/>
    <cellStyle name="Comma 2 45" xfId="4154" xr:uid="{00000000-0005-0000-0000-0000D41D0000}"/>
    <cellStyle name="Comma 2 45 2" xfId="12071" xr:uid="{00000000-0005-0000-0000-0000D51D0000}"/>
    <cellStyle name="Comma 2 45 2 2" xfId="33827" xr:uid="{00000000-0005-0000-0000-0000D61D0000}"/>
    <cellStyle name="Comma 2 45 3" xfId="10833" xr:uid="{00000000-0005-0000-0000-0000D71D0000}"/>
    <cellStyle name="Comma 2 45 3 2" xfId="32592" xr:uid="{00000000-0005-0000-0000-0000D81D0000}"/>
    <cellStyle name="Comma 2 45 4" xfId="31036" xr:uid="{00000000-0005-0000-0000-0000D91D0000}"/>
    <cellStyle name="Comma 2 46" xfId="4155" xr:uid="{00000000-0005-0000-0000-0000DA1D0000}"/>
    <cellStyle name="Comma 2 46 2" xfId="12072" xr:uid="{00000000-0005-0000-0000-0000DB1D0000}"/>
    <cellStyle name="Comma 2 46 2 2" xfId="33828" xr:uid="{00000000-0005-0000-0000-0000DC1D0000}"/>
    <cellStyle name="Comma 2 46 3" xfId="10834" xr:uid="{00000000-0005-0000-0000-0000DD1D0000}"/>
    <cellStyle name="Comma 2 46 3 2" xfId="32593" xr:uid="{00000000-0005-0000-0000-0000DE1D0000}"/>
    <cellStyle name="Comma 2 46 4" xfId="31037" xr:uid="{00000000-0005-0000-0000-0000DF1D0000}"/>
    <cellStyle name="Comma 2 47" xfId="4156" xr:uid="{00000000-0005-0000-0000-0000E01D0000}"/>
    <cellStyle name="Comma 2 47 2" xfId="12073" xr:uid="{00000000-0005-0000-0000-0000E11D0000}"/>
    <cellStyle name="Comma 2 47 2 2" xfId="33829" xr:uid="{00000000-0005-0000-0000-0000E21D0000}"/>
    <cellStyle name="Comma 2 47 3" xfId="10835" xr:uid="{00000000-0005-0000-0000-0000E31D0000}"/>
    <cellStyle name="Comma 2 47 3 2" xfId="32594" xr:uid="{00000000-0005-0000-0000-0000E41D0000}"/>
    <cellStyle name="Comma 2 47 4" xfId="31038" xr:uid="{00000000-0005-0000-0000-0000E51D0000}"/>
    <cellStyle name="Comma 2 48" xfId="4157" xr:uid="{00000000-0005-0000-0000-0000E61D0000}"/>
    <cellStyle name="Comma 2 48 2" xfId="12074" xr:uid="{00000000-0005-0000-0000-0000E71D0000}"/>
    <cellStyle name="Comma 2 48 2 2" xfId="33830" xr:uid="{00000000-0005-0000-0000-0000E81D0000}"/>
    <cellStyle name="Comma 2 48 3" xfId="10836" xr:uid="{00000000-0005-0000-0000-0000E91D0000}"/>
    <cellStyle name="Comma 2 48 3 2" xfId="32595" xr:uid="{00000000-0005-0000-0000-0000EA1D0000}"/>
    <cellStyle name="Comma 2 48 4" xfId="31039" xr:uid="{00000000-0005-0000-0000-0000EB1D0000}"/>
    <cellStyle name="Comma 2 49" xfId="4158" xr:uid="{00000000-0005-0000-0000-0000EC1D0000}"/>
    <cellStyle name="Comma 2 49 2" xfId="12075" xr:uid="{00000000-0005-0000-0000-0000ED1D0000}"/>
    <cellStyle name="Comma 2 49 2 2" xfId="33831" xr:uid="{00000000-0005-0000-0000-0000EE1D0000}"/>
    <cellStyle name="Comma 2 49 3" xfId="10837" xr:uid="{00000000-0005-0000-0000-0000EF1D0000}"/>
    <cellStyle name="Comma 2 49 3 2" xfId="32596" xr:uid="{00000000-0005-0000-0000-0000F01D0000}"/>
    <cellStyle name="Comma 2 49 4" xfId="31040"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4" xr:uid="{00000000-0005-0000-0000-0000F51D0000}"/>
    <cellStyle name="Comma 2 5 10 3" xfId="11392" xr:uid="{00000000-0005-0000-0000-0000F61D0000}"/>
    <cellStyle name="Comma 2 5 10 3 2" xfId="33150" xr:uid="{00000000-0005-0000-0000-0000F71D0000}"/>
    <cellStyle name="Comma 2 5 10 4" xfId="31767" xr:uid="{00000000-0005-0000-0000-0000F81D0000}"/>
    <cellStyle name="Comma 2 5 11" xfId="8361" xr:uid="{00000000-0005-0000-0000-0000F91D0000}"/>
    <cellStyle name="Comma 2 5 11 2" xfId="12711" xr:uid="{00000000-0005-0000-0000-0000FA1D0000}"/>
    <cellStyle name="Comma 2 5 11 2 2" xfId="34466" xr:uid="{00000000-0005-0000-0000-0000FB1D0000}"/>
    <cellStyle name="Comma 2 5 11 3" xfId="11474" xr:uid="{00000000-0005-0000-0000-0000FC1D0000}"/>
    <cellStyle name="Comma 2 5 11 3 2" xfId="33232" xr:uid="{00000000-0005-0000-0000-0000FD1D0000}"/>
    <cellStyle name="Comma 2 5 11 4" xfId="31933" xr:uid="{00000000-0005-0000-0000-0000FE1D0000}"/>
    <cellStyle name="Comma 2 5 12" xfId="10030" xr:uid="{00000000-0005-0000-0000-0000FF1D0000}"/>
    <cellStyle name="Comma 2 5 12 2" xfId="12819" xr:uid="{00000000-0005-0000-0000-0000001E0000}"/>
    <cellStyle name="Comma 2 5 12 2 2" xfId="34574" xr:uid="{00000000-0005-0000-0000-0000011E0000}"/>
    <cellStyle name="Comma 2 5 12 3" xfId="11582" xr:uid="{00000000-0005-0000-0000-0000021E0000}"/>
    <cellStyle name="Comma 2 5 12 3 2" xfId="33340" xr:uid="{00000000-0005-0000-0000-0000031E0000}"/>
    <cellStyle name="Comma 2 5 12 4" xfId="32087" xr:uid="{00000000-0005-0000-0000-0000041E0000}"/>
    <cellStyle name="Comma 2 5 13" xfId="11699" xr:uid="{00000000-0005-0000-0000-0000051E0000}"/>
    <cellStyle name="Comma 2 5 13 2" xfId="33457" xr:uid="{00000000-0005-0000-0000-0000061E0000}"/>
    <cellStyle name="Comma 2 5 14" xfId="10459" xr:uid="{00000000-0005-0000-0000-0000071E0000}"/>
    <cellStyle name="Comma 2 5 14 2" xfId="32220" xr:uid="{00000000-0005-0000-0000-0000081E0000}"/>
    <cellStyle name="Comma 2 5 15" xfId="30662" xr:uid="{00000000-0005-0000-0000-0000091E0000}"/>
    <cellStyle name="Comma 2 5 2" xfId="2240" xr:uid="{00000000-0005-0000-0000-00000A1E0000}"/>
    <cellStyle name="Comma 2 5 2 2" xfId="11700" xr:uid="{00000000-0005-0000-0000-00000B1E0000}"/>
    <cellStyle name="Comma 2 5 2 2 2" xfId="33458" xr:uid="{00000000-0005-0000-0000-00000C1E0000}"/>
    <cellStyle name="Comma 2 5 2 3" xfId="10460" xr:uid="{00000000-0005-0000-0000-00000D1E0000}"/>
    <cellStyle name="Comma 2 5 2 3 2" xfId="32221" xr:uid="{00000000-0005-0000-0000-00000E1E0000}"/>
    <cellStyle name="Comma 2 5 2 4" xfId="30663"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0" xr:uid="{00000000-0005-0000-0000-0000131E0000}"/>
    <cellStyle name="Comma 2 5 3 2 3" xfId="10462" xr:uid="{00000000-0005-0000-0000-0000141E0000}"/>
    <cellStyle name="Comma 2 5 3 2 3 2" xfId="32223" xr:uid="{00000000-0005-0000-0000-0000151E0000}"/>
    <cellStyle name="Comma 2 5 3 2 4" xfId="30665" xr:uid="{00000000-0005-0000-0000-0000161E0000}"/>
    <cellStyle name="Comma 2 5 3 3" xfId="11701" xr:uid="{00000000-0005-0000-0000-0000171E0000}"/>
    <cellStyle name="Comma 2 5 3 3 2" xfId="33459" xr:uid="{00000000-0005-0000-0000-0000181E0000}"/>
    <cellStyle name="Comma 2 5 3 4" xfId="10461" xr:uid="{00000000-0005-0000-0000-0000191E0000}"/>
    <cellStyle name="Comma 2 5 3 4 2" xfId="32222" xr:uid="{00000000-0005-0000-0000-00001A1E0000}"/>
    <cellStyle name="Comma 2 5 3 5" xfId="30664" xr:uid="{00000000-0005-0000-0000-00001B1E0000}"/>
    <cellStyle name="Comma 2 5 4" xfId="2243" xr:uid="{00000000-0005-0000-0000-00001C1E0000}"/>
    <cellStyle name="Comma 2 5 4 2" xfId="11703" xr:uid="{00000000-0005-0000-0000-00001D1E0000}"/>
    <cellStyle name="Comma 2 5 4 2 2" xfId="33461" xr:uid="{00000000-0005-0000-0000-00001E1E0000}"/>
    <cellStyle name="Comma 2 5 4 3" xfId="10463" xr:uid="{00000000-0005-0000-0000-00001F1E0000}"/>
    <cellStyle name="Comma 2 5 4 3 2" xfId="32224" xr:uid="{00000000-0005-0000-0000-0000201E0000}"/>
    <cellStyle name="Comma 2 5 4 4" xfId="30666" xr:uid="{00000000-0005-0000-0000-0000211E0000}"/>
    <cellStyle name="Comma 2 5 5" xfId="3441" xr:uid="{00000000-0005-0000-0000-0000221E0000}"/>
    <cellStyle name="Comma 2 5 5 2" xfId="11829" xr:uid="{00000000-0005-0000-0000-0000231E0000}"/>
    <cellStyle name="Comma 2 5 5 2 2" xfId="33587" xr:uid="{00000000-0005-0000-0000-0000241E0000}"/>
    <cellStyle name="Comma 2 5 5 3" xfId="10591" xr:uid="{00000000-0005-0000-0000-0000251E0000}"/>
    <cellStyle name="Comma 2 5 5 3 2" xfId="32352" xr:uid="{00000000-0005-0000-0000-0000261E0000}"/>
    <cellStyle name="Comma 2 5 5 4" xfId="30795" xr:uid="{00000000-0005-0000-0000-0000271E0000}"/>
    <cellStyle name="Comma 2 5 6" xfId="4159" xr:uid="{00000000-0005-0000-0000-0000281E0000}"/>
    <cellStyle name="Comma 2 5 6 2" xfId="12076" xr:uid="{00000000-0005-0000-0000-0000291E0000}"/>
    <cellStyle name="Comma 2 5 6 2 2" xfId="33832" xr:uid="{00000000-0005-0000-0000-00002A1E0000}"/>
    <cellStyle name="Comma 2 5 6 3" xfId="10838" xr:uid="{00000000-0005-0000-0000-00002B1E0000}"/>
    <cellStyle name="Comma 2 5 6 3 2" xfId="32597" xr:uid="{00000000-0005-0000-0000-00002C1E0000}"/>
    <cellStyle name="Comma 2 5 6 4" xfId="15567" xr:uid="{00000000-0005-0000-0000-00002D1E0000}"/>
    <cellStyle name="Comma 2 5 6 4 2" xfId="37269" xr:uid="{00000000-0005-0000-0000-00002E1E0000}"/>
    <cellStyle name="Comma 2 5 6 5" xfId="31041" xr:uid="{00000000-0005-0000-0000-00002F1E0000}"/>
    <cellStyle name="Comma 2 5 7" xfId="6421" xr:uid="{00000000-0005-0000-0000-0000301E0000}"/>
    <cellStyle name="Comma 2 5 7 2" xfId="12300" xr:uid="{00000000-0005-0000-0000-0000311E0000}"/>
    <cellStyle name="Comma 2 5 7 2 2" xfId="34056" xr:uid="{00000000-0005-0000-0000-0000321E0000}"/>
    <cellStyle name="Comma 2 5 7 3" xfId="11063" xr:uid="{00000000-0005-0000-0000-0000331E0000}"/>
    <cellStyle name="Comma 2 5 7 3 2" xfId="32822" xr:uid="{00000000-0005-0000-0000-0000341E0000}"/>
    <cellStyle name="Comma 2 5 7 4" xfId="31307" xr:uid="{00000000-0005-0000-0000-0000351E0000}"/>
    <cellStyle name="Comma 2 5 8" xfId="6886" xr:uid="{00000000-0005-0000-0000-0000361E0000}"/>
    <cellStyle name="Comma 2 5 8 2" xfId="12373" xr:uid="{00000000-0005-0000-0000-0000371E0000}"/>
    <cellStyle name="Comma 2 5 8 2 2" xfId="34129" xr:uid="{00000000-0005-0000-0000-0000381E0000}"/>
    <cellStyle name="Comma 2 5 8 3" xfId="11136" xr:uid="{00000000-0005-0000-0000-0000391E0000}"/>
    <cellStyle name="Comma 2 5 8 3 2" xfId="32895" xr:uid="{00000000-0005-0000-0000-00003A1E0000}"/>
    <cellStyle name="Comma 2 5 8 4" xfId="31383" xr:uid="{00000000-0005-0000-0000-00003B1E0000}"/>
    <cellStyle name="Comma 2 5 9" xfId="7428" xr:uid="{00000000-0005-0000-0000-00003C1E0000}"/>
    <cellStyle name="Comma 2 5 9 2" xfId="12552" xr:uid="{00000000-0005-0000-0000-00003D1E0000}"/>
    <cellStyle name="Comma 2 5 9 2 2" xfId="34307" xr:uid="{00000000-0005-0000-0000-00003E1E0000}"/>
    <cellStyle name="Comma 2 5 9 3" xfId="11315" xr:uid="{00000000-0005-0000-0000-00003F1E0000}"/>
    <cellStyle name="Comma 2 5 9 3 2" xfId="33073" xr:uid="{00000000-0005-0000-0000-0000401E0000}"/>
    <cellStyle name="Comma 2 5 9 4" xfId="31648" xr:uid="{00000000-0005-0000-0000-0000411E0000}"/>
    <cellStyle name="Comma 2 50" xfId="4160" xr:uid="{00000000-0005-0000-0000-0000421E0000}"/>
    <cellStyle name="Comma 2 50 2" xfId="12077" xr:uid="{00000000-0005-0000-0000-0000431E0000}"/>
    <cellStyle name="Comma 2 50 2 2" xfId="33833" xr:uid="{00000000-0005-0000-0000-0000441E0000}"/>
    <cellStyle name="Comma 2 50 3" xfId="10839" xr:uid="{00000000-0005-0000-0000-0000451E0000}"/>
    <cellStyle name="Comma 2 50 3 2" xfId="32598" xr:uid="{00000000-0005-0000-0000-0000461E0000}"/>
    <cellStyle name="Comma 2 50 4" xfId="31042" xr:uid="{00000000-0005-0000-0000-0000471E0000}"/>
    <cellStyle name="Comma 2 51" xfId="4161" xr:uid="{00000000-0005-0000-0000-0000481E0000}"/>
    <cellStyle name="Comma 2 51 2" xfId="12078" xr:uid="{00000000-0005-0000-0000-0000491E0000}"/>
    <cellStyle name="Comma 2 51 2 2" xfId="33834" xr:uid="{00000000-0005-0000-0000-00004A1E0000}"/>
    <cellStyle name="Comma 2 51 3" xfId="10840" xr:uid="{00000000-0005-0000-0000-00004B1E0000}"/>
    <cellStyle name="Comma 2 51 3 2" xfId="32599" xr:uid="{00000000-0005-0000-0000-00004C1E0000}"/>
    <cellStyle name="Comma 2 51 4" xfId="31043" xr:uid="{00000000-0005-0000-0000-00004D1E0000}"/>
    <cellStyle name="Comma 2 52" xfId="4162" xr:uid="{00000000-0005-0000-0000-00004E1E0000}"/>
    <cellStyle name="Comma 2 52 2" xfId="12079" xr:uid="{00000000-0005-0000-0000-00004F1E0000}"/>
    <cellStyle name="Comma 2 52 2 2" xfId="33835" xr:uid="{00000000-0005-0000-0000-0000501E0000}"/>
    <cellStyle name="Comma 2 52 3" xfId="10841" xr:uid="{00000000-0005-0000-0000-0000511E0000}"/>
    <cellStyle name="Comma 2 52 3 2" xfId="32600" xr:uid="{00000000-0005-0000-0000-0000521E0000}"/>
    <cellStyle name="Comma 2 52 4" xfId="31044" xr:uid="{00000000-0005-0000-0000-0000531E0000}"/>
    <cellStyle name="Comma 2 53" xfId="4163" xr:uid="{00000000-0005-0000-0000-0000541E0000}"/>
    <cellStyle name="Comma 2 53 2" xfId="12080" xr:uid="{00000000-0005-0000-0000-0000551E0000}"/>
    <cellStyle name="Comma 2 53 2 2" xfId="33836" xr:uid="{00000000-0005-0000-0000-0000561E0000}"/>
    <cellStyle name="Comma 2 53 3" xfId="10842" xr:uid="{00000000-0005-0000-0000-0000571E0000}"/>
    <cellStyle name="Comma 2 53 3 2" xfId="32601" xr:uid="{00000000-0005-0000-0000-0000581E0000}"/>
    <cellStyle name="Comma 2 53 4" xfId="31045" xr:uid="{00000000-0005-0000-0000-0000591E0000}"/>
    <cellStyle name="Comma 2 54" xfId="4164" xr:uid="{00000000-0005-0000-0000-00005A1E0000}"/>
    <cellStyle name="Comma 2 54 2" xfId="12081" xr:uid="{00000000-0005-0000-0000-00005B1E0000}"/>
    <cellStyle name="Comma 2 54 2 2" xfId="33837" xr:uid="{00000000-0005-0000-0000-00005C1E0000}"/>
    <cellStyle name="Comma 2 54 3" xfId="10843" xr:uid="{00000000-0005-0000-0000-00005D1E0000}"/>
    <cellStyle name="Comma 2 54 3 2" xfId="32602" xr:uid="{00000000-0005-0000-0000-00005E1E0000}"/>
    <cellStyle name="Comma 2 54 4" xfId="31046" xr:uid="{00000000-0005-0000-0000-00005F1E0000}"/>
    <cellStyle name="Comma 2 55" xfId="4165" xr:uid="{00000000-0005-0000-0000-0000601E0000}"/>
    <cellStyle name="Comma 2 55 2" xfId="12082" xr:uid="{00000000-0005-0000-0000-0000611E0000}"/>
    <cellStyle name="Comma 2 55 2 2" xfId="33838" xr:uid="{00000000-0005-0000-0000-0000621E0000}"/>
    <cellStyle name="Comma 2 55 3" xfId="10844" xr:uid="{00000000-0005-0000-0000-0000631E0000}"/>
    <cellStyle name="Comma 2 55 3 2" xfId="32603" xr:uid="{00000000-0005-0000-0000-0000641E0000}"/>
    <cellStyle name="Comma 2 55 4" xfId="31047" xr:uid="{00000000-0005-0000-0000-0000651E0000}"/>
    <cellStyle name="Comma 2 56" xfId="4166" xr:uid="{00000000-0005-0000-0000-0000661E0000}"/>
    <cellStyle name="Comma 2 56 2" xfId="12083" xr:uid="{00000000-0005-0000-0000-0000671E0000}"/>
    <cellStyle name="Comma 2 56 2 2" xfId="33839" xr:uid="{00000000-0005-0000-0000-0000681E0000}"/>
    <cellStyle name="Comma 2 56 3" xfId="10845" xr:uid="{00000000-0005-0000-0000-0000691E0000}"/>
    <cellStyle name="Comma 2 56 3 2" xfId="32604" xr:uid="{00000000-0005-0000-0000-00006A1E0000}"/>
    <cellStyle name="Comma 2 56 4" xfId="31048" xr:uid="{00000000-0005-0000-0000-00006B1E0000}"/>
    <cellStyle name="Comma 2 57" xfId="4167" xr:uid="{00000000-0005-0000-0000-00006C1E0000}"/>
    <cellStyle name="Comma 2 57 2" xfId="12084" xr:uid="{00000000-0005-0000-0000-00006D1E0000}"/>
    <cellStyle name="Comma 2 57 2 2" xfId="33840" xr:uid="{00000000-0005-0000-0000-00006E1E0000}"/>
    <cellStyle name="Comma 2 57 3" xfId="10846" xr:uid="{00000000-0005-0000-0000-00006F1E0000}"/>
    <cellStyle name="Comma 2 57 3 2" xfId="32605" xr:uid="{00000000-0005-0000-0000-0000701E0000}"/>
    <cellStyle name="Comma 2 57 4" xfId="31049" xr:uid="{00000000-0005-0000-0000-0000711E0000}"/>
    <cellStyle name="Comma 2 58" xfId="4168" xr:uid="{00000000-0005-0000-0000-0000721E0000}"/>
    <cellStyle name="Comma 2 58 2" xfId="12085" xr:uid="{00000000-0005-0000-0000-0000731E0000}"/>
    <cellStyle name="Comma 2 58 2 2" xfId="33841" xr:uid="{00000000-0005-0000-0000-0000741E0000}"/>
    <cellStyle name="Comma 2 58 3" xfId="10847" xr:uid="{00000000-0005-0000-0000-0000751E0000}"/>
    <cellStyle name="Comma 2 58 3 2" xfId="32606" xr:uid="{00000000-0005-0000-0000-0000761E0000}"/>
    <cellStyle name="Comma 2 58 4" xfId="31050" xr:uid="{00000000-0005-0000-0000-0000771E0000}"/>
    <cellStyle name="Comma 2 59" xfId="4169" xr:uid="{00000000-0005-0000-0000-0000781E0000}"/>
    <cellStyle name="Comma 2 59 2" xfId="12086" xr:uid="{00000000-0005-0000-0000-0000791E0000}"/>
    <cellStyle name="Comma 2 59 2 2" xfId="33842" xr:uid="{00000000-0005-0000-0000-00007A1E0000}"/>
    <cellStyle name="Comma 2 59 3" xfId="10848" xr:uid="{00000000-0005-0000-0000-00007B1E0000}"/>
    <cellStyle name="Comma 2 59 3 2" xfId="32607" xr:uid="{00000000-0005-0000-0000-00007C1E0000}"/>
    <cellStyle name="Comma 2 59 4" xfId="31051"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2" xr:uid="{00000000-0005-0000-0000-0000811E0000}"/>
    <cellStyle name="Comma 2 6 12" xfId="10464" xr:uid="{00000000-0005-0000-0000-0000821E0000}"/>
    <cellStyle name="Comma 2 6 12 2" xfId="32225" xr:uid="{00000000-0005-0000-0000-0000831E0000}"/>
    <cellStyle name="Comma 2 6 13" xfId="30667" xr:uid="{00000000-0005-0000-0000-0000841E0000}"/>
    <cellStyle name="Comma 2 6 2" xfId="3442" xr:uid="{00000000-0005-0000-0000-0000851E0000}"/>
    <cellStyle name="Comma 2 6 2 2" xfId="11830" xr:uid="{00000000-0005-0000-0000-0000861E0000}"/>
    <cellStyle name="Comma 2 6 2 2 2" xfId="33588" xr:uid="{00000000-0005-0000-0000-0000871E0000}"/>
    <cellStyle name="Comma 2 6 2 3" xfId="10592" xr:uid="{00000000-0005-0000-0000-0000881E0000}"/>
    <cellStyle name="Comma 2 6 2 3 2" xfId="32353" xr:uid="{00000000-0005-0000-0000-0000891E0000}"/>
    <cellStyle name="Comma 2 6 2 4" xfId="30796" xr:uid="{00000000-0005-0000-0000-00008A1E0000}"/>
    <cellStyle name="Comma 2 6 3" xfId="3899" xr:uid="{00000000-0005-0000-0000-00008B1E0000}"/>
    <cellStyle name="Comma 2 6 3 2" xfId="11902" xr:uid="{00000000-0005-0000-0000-00008C1E0000}"/>
    <cellStyle name="Comma 2 6 3 2 2" xfId="33659" xr:uid="{00000000-0005-0000-0000-00008D1E0000}"/>
    <cellStyle name="Comma 2 6 3 3" xfId="10664" xr:uid="{00000000-0005-0000-0000-00008E1E0000}"/>
    <cellStyle name="Comma 2 6 3 3 2" xfId="32424" xr:uid="{00000000-0005-0000-0000-00008F1E0000}"/>
    <cellStyle name="Comma 2 6 3 4" xfId="30868" xr:uid="{00000000-0005-0000-0000-0000901E0000}"/>
    <cellStyle name="Comma 2 6 4" xfId="4170" xr:uid="{00000000-0005-0000-0000-0000911E0000}"/>
    <cellStyle name="Comma 2 6 4 2" xfId="12087" xr:uid="{00000000-0005-0000-0000-0000921E0000}"/>
    <cellStyle name="Comma 2 6 4 2 2" xfId="33843" xr:uid="{00000000-0005-0000-0000-0000931E0000}"/>
    <cellStyle name="Comma 2 6 4 3" xfId="10849" xr:uid="{00000000-0005-0000-0000-0000941E0000}"/>
    <cellStyle name="Comma 2 6 4 3 2" xfId="32608" xr:uid="{00000000-0005-0000-0000-0000951E0000}"/>
    <cellStyle name="Comma 2 6 4 4" xfId="31052" xr:uid="{00000000-0005-0000-0000-0000961E0000}"/>
    <cellStyle name="Comma 2 6 5" xfId="6422" xr:uid="{00000000-0005-0000-0000-0000971E0000}"/>
    <cellStyle name="Comma 2 6 5 2" xfId="12301" xr:uid="{00000000-0005-0000-0000-0000981E0000}"/>
    <cellStyle name="Comma 2 6 5 2 2" xfId="34057" xr:uid="{00000000-0005-0000-0000-0000991E0000}"/>
    <cellStyle name="Comma 2 6 5 3" xfId="11064" xr:uid="{00000000-0005-0000-0000-00009A1E0000}"/>
    <cellStyle name="Comma 2 6 5 3 2" xfId="32823" xr:uid="{00000000-0005-0000-0000-00009B1E0000}"/>
    <cellStyle name="Comma 2 6 5 4" xfId="31308" xr:uid="{00000000-0005-0000-0000-00009C1E0000}"/>
    <cellStyle name="Comma 2 6 6" xfId="6885" xr:uid="{00000000-0005-0000-0000-00009D1E0000}"/>
    <cellStyle name="Comma 2 6 6 2" xfId="12372" xr:uid="{00000000-0005-0000-0000-00009E1E0000}"/>
    <cellStyle name="Comma 2 6 6 2 2" xfId="34128" xr:uid="{00000000-0005-0000-0000-00009F1E0000}"/>
    <cellStyle name="Comma 2 6 6 3" xfId="11135" xr:uid="{00000000-0005-0000-0000-0000A01E0000}"/>
    <cellStyle name="Comma 2 6 6 3 2" xfId="32894" xr:uid="{00000000-0005-0000-0000-0000A11E0000}"/>
    <cellStyle name="Comma 2 6 6 4" xfId="31382" xr:uid="{00000000-0005-0000-0000-0000A21E0000}"/>
    <cellStyle name="Comma 2 6 7" xfId="7429" xr:uid="{00000000-0005-0000-0000-0000A31E0000}"/>
    <cellStyle name="Comma 2 6 7 2" xfId="12553" xr:uid="{00000000-0005-0000-0000-0000A41E0000}"/>
    <cellStyle name="Comma 2 6 7 2 2" xfId="34308" xr:uid="{00000000-0005-0000-0000-0000A51E0000}"/>
    <cellStyle name="Comma 2 6 7 3" xfId="11316" xr:uid="{00000000-0005-0000-0000-0000A61E0000}"/>
    <cellStyle name="Comma 2 6 7 3 2" xfId="33074" xr:uid="{00000000-0005-0000-0000-0000A71E0000}"/>
    <cellStyle name="Comma 2 6 7 4" xfId="31649" xr:uid="{00000000-0005-0000-0000-0000A81E0000}"/>
    <cellStyle name="Comma 2 6 8" xfId="7792" xr:uid="{00000000-0005-0000-0000-0000A91E0000}"/>
    <cellStyle name="Comma 2 6 8 2" xfId="12630" xr:uid="{00000000-0005-0000-0000-0000AA1E0000}"/>
    <cellStyle name="Comma 2 6 8 2 2" xfId="34385" xr:uid="{00000000-0005-0000-0000-0000AB1E0000}"/>
    <cellStyle name="Comma 2 6 8 3" xfId="11393" xr:uid="{00000000-0005-0000-0000-0000AC1E0000}"/>
    <cellStyle name="Comma 2 6 8 3 2" xfId="33151" xr:uid="{00000000-0005-0000-0000-0000AD1E0000}"/>
    <cellStyle name="Comma 2 6 8 4" xfId="31768" xr:uid="{00000000-0005-0000-0000-0000AE1E0000}"/>
    <cellStyle name="Comma 2 6 9" xfId="8357" xr:uid="{00000000-0005-0000-0000-0000AF1E0000}"/>
    <cellStyle name="Comma 2 6 9 2" xfId="12710" xr:uid="{00000000-0005-0000-0000-0000B01E0000}"/>
    <cellStyle name="Comma 2 6 9 2 2" xfId="34465" xr:uid="{00000000-0005-0000-0000-0000B11E0000}"/>
    <cellStyle name="Comma 2 6 9 3" xfId="11473" xr:uid="{00000000-0005-0000-0000-0000B21E0000}"/>
    <cellStyle name="Comma 2 6 9 3 2" xfId="33231" xr:uid="{00000000-0005-0000-0000-0000B31E0000}"/>
    <cellStyle name="Comma 2 6 9 4" xfId="31932" xr:uid="{00000000-0005-0000-0000-0000B41E0000}"/>
    <cellStyle name="Comma 2 60" xfId="4171" xr:uid="{00000000-0005-0000-0000-0000B51E0000}"/>
    <cellStyle name="Comma 2 60 2" xfId="12088" xr:uid="{00000000-0005-0000-0000-0000B61E0000}"/>
    <cellStyle name="Comma 2 60 2 2" xfId="33844" xr:uid="{00000000-0005-0000-0000-0000B71E0000}"/>
    <cellStyle name="Comma 2 60 3" xfId="10850" xr:uid="{00000000-0005-0000-0000-0000B81E0000}"/>
    <cellStyle name="Comma 2 60 3 2" xfId="32609" xr:uid="{00000000-0005-0000-0000-0000B91E0000}"/>
    <cellStyle name="Comma 2 60 4" xfId="31053" xr:uid="{00000000-0005-0000-0000-0000BA1E0000}"/>
    <cellStyle name="Comma 2 61" xfId="4172" xr:uid="{00000000-0005-0000-0000-0000BB1E0000}"/>
    <cellStyle name="Comma 2 61 2" xfId="12089" xr:uid="{00000000-0005-0000-0000-0000BC1E0000}"/>
    <cellStyle name="Comma 2 61 2 2" xfId="33845" xr:uid="{00000000-0005-0000-0000-0000BD1E0000}"/>
    <cellStyle name="Comma 2 61 3" xfId="10851" xr:uid="{00000000-0005-0000-0000-0000BE1E0000}"/>
    <cellStyle name="Comma 2 61 3 2" xfId="32610" xr:uid="{00000000-0005-0000-0000-0000BF1E0000}"/>
    <cellStyle name="Comma 2 61 4" xfId="31054" xr:uid="{00000000-0005-0000-0000-0000C01E0000}"/>
    <cellStyle name="Comma 2 62" xfId="4173" xr:uid="{00000000-0005-0000-0000-0000C11E0000}"/>
    <cellStyle name="Comma 2 62 2" xfId="12090" xr:uid="{00000000-0005-0000-0000-0000C21E0000}"/>
    <cellStyle name="Comma 2 62 2 2" xfId="33846" xr:uid="{00000000-0005-0000-0000-0000C31E0000}"/>
    <cellStyle name="Comma 2 62 3" xfId="10852" xr:uid="{00000000-0005-0000-0000-0000C41E0000}"/>
    <cellStyle name="Comma 2 62 3 2" xfId="32611" xr:uid="{00000000-0005-0000-0000-0000C51E0000}"/>
    <cellStyle name="Comma 2 62 4" xfId="31055" xr:uid="{00000000-0005-0000-0000-0000C61E0000}"/>
    <cellStyle name="Comma 2 63" xfId="4174" xr:uid="{00000000-0005-0000-0000-0000C71E0000}"/>
    <cellStyle name="Comma 2 63 2" xfId="12091" xr:uid="{00000000-0005-0000-0000-0000C81E0000}"/>
    <cellStyle name="Comma 2 63 2 2" xfId="33847" xr:uid="{00000000-0005-0000-0000-0000C91E0000}"/>
    <cellStyle name="Comma 2 63 3" xfId="10853" xr:uid="{00000000-0005-0000-0000-0000CA1E0000}"/>
    <cellStyle name="Comma 2 63 3 2" xfId="32612" xr:uid="{00000000-0005-0000-0000-0000CB1E0000}"/>
    <cellStyle name="Comma 2 63 4" xfId="31056" xr:uid="{00000000-0005-0000-0000-0000CC1E0000}"/>
    <cellStyle name="Comma 2 64" xfId="4175" xr:uid="{00000000-0005-0000-0000-0000CD1E0000}"/>
    <cellStyle name="Comma 2 64 2" xfId="12092" xr:uid="{00000000-0005-0000-0000-0000CE1E0000}"/>
    <cellStyle name="Comma 2 64 2 2" xfId="33848" xr:uid="{00000000-0005-0000-0000-0000CF1E0000}"/>
    <cellStyle name="Comma 2 64 3" xfId="10854" xr:uid="{00000000-0005-0000-0000-0000D01E0000}"/>
    <cellStyle name="Comma 2 64 3 2" xfId="32613" xr:uid="{00000000-0005-0000-0000-0000D11E0000}"/>
    <cellStyle name="Comma 2 64 4" xfId="31057" xr:uid="{00000000-0005-0000-0000-0000D21E0000}"/>
    <cellStyle name="Comma 2 65" xfId="4176" xr:uid="{00000000-0005-0000-0000-0000D31E0000}"/>
    <cellStyle name="Comma 2 65 2" xfId="12093" xr:uid="{00000000-0005-0000-0000-0000D41E0000}"/>
    <cellStyle name="Comma 2 65 2 2" xfId="33849" xr:uid="{00000000-0005-0000-0000-0000D51E0000}"/>
    <cellStyle name="Comma 2 65 3" xfId="10855" xr:uid="{00000000-0005-0000-0000-0000D61E0000}"/>
    <cellStyle name="Comma 2 65 3 2" xfId="32614" xr:uid="{00000000-0005-0000-0000-0000D71E0000}"/>
    <cellStyle name="Comma 2 65 4" xfId="31058" xr:uid="{00000000-0005-0000-0000-0000D81E0000}"/>
    <cellStyle name="Comma 2 66" xfId="4177" xr:uid="{00000000-0005-0000-0000-0000D91E0000}"/>
    <cellStyle name="Comma 2 66 2" xfId="12094" xr:uid="{00000000-0005-0000-0000-0000DA1E0000}"/>
    <cellStyle name="Comma 2 66 2 2" xfId="33850" xr:uid="{00000000-0005-0000-0000-0000DB1E0000}"/>
    <cellStyle name="Comma 2 66 3" xfId="10856" xr:uid="{00000000-0005-0000-0000-0000DC1E0000}"/>
    <cellStyle name="Comma 2 66 3 2" xfId="32615" xr:uid="{00000000-0005-0000-0000-0000DD1E0000}"/>
    <cellStyle name="Comma 2 66 4" xfId="31059" xr:uid="{00000000-0005-0000-0000-0000DE1E0000}"/>
    <cellStyle name="Comma 2 67" xfId="4178" xr:uid="{00000000-0005-0000-0000-0000DF1E0000}"/>
    <cellStyle name="Comma 2 67 2" xfId="12095" xr:uid="{00000000-0005-0000-0000-0000E01E0000}"/>
    <cellStyle name="Comma 2 67 2 2" xfId="33851" xr:uid="{00000000-0005-0000-0000-0000E11E0000}"/>
    <cellStyle name="Comma 2 67 3" xfId="10857" xr:uid="{00000000-0005-0000-0000-0000E21E0000}"/>
    <cellStyle name="Comma 2 67 3 2" xfId="32616" xr:uid="{00000000-0005-0000-0000-0000E31E0000}"/>
    <cellStyle name="Comma 2 67 4" xfId="31060" xr:uid="{00000000-0005-0000-0000-0000E41E0000}"/>
    <cellStyle name="Comma 2 68" xfId="4179" xr:uid="{00000000-0005-0000-0000-0000E51E0000}"/>
    <cellStyle name="Comma 2 68 2" xfId="12096" xr:uid="{00000000-0005-0000-0000-0000E61E0000}"/>
    <cellStyle name="Comma 2 68 2 2" xfId="33852" xr:uid="{00000000-0005-0000-0000-0000E71E0000}"/>
    <cellStyle name="Comma 2 68 3" xfId="10858" xr:uid="{00000000-0005-0000-0000-0000E81E0000}"/>
    <cellStyle name="Comma 2 68 3 2" xfId="32617" xr:uid="{00000000-0005-0000-0000-0000E91E0000}"/>
    <cellStyle name="Comma 2 68 4" xfId="31061" xr:uid="{00000000-0005-0000-0000-0000EA1E0000}"/>
    <cellStyle name="Comma 2 69" xfId="4180" xr:uid="{00000000-0005-0000-0000-0000EB1E0000}"/>
    <cellStyle name="Comma 2 69 2" xfId="12097" xr:uid="{00000000-0005-0000-0000-0000EC1E0000}"/>
    <cellStyle name="Comma 2 69 2 2" xfId="33853" xr:uid="{00000000-0005-0000-0000-0000ED1E0000}"/>
    <cellStyle name="Comma 2 69 3" xfId="10859" xr:uid="{00000000-0005-0000-0000-0000EE1E0000}"/>
    <cellStyle name="Comma 2 69 3 2" xfId="32618" xr:uid="{00000000-0005-0000-0000-0000EF1E0000}"/>
    <cellStyle name="Comma 2 69 4" xfId="31062"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89" xr:uid="{00000000-0005-0000-0000-0000F51E0000}"/>
    <cellStyle name="Comma 2 7 2 3" xfId="10593" xr:uid="{00000000-0005-0000-0000-0000F61E0000}"/>
    <cellStyle name="Comma 2 7 2 3 2" xfId="32354" xr:uid="{00000000-0005-0000-0000-0000F71E0000}"/>
    <cellStyle name="Comma 2 7 2 4" xfId="30797" xr:uid="{00000000-0005-0000-0000-0000F81E0000}"/>
    <cellStyle name="Comma 2 7 3" xfId="3900" xr:uid="{00000000-0005-0000-0000-0000F91E0000}"/>
    <cellStyle name="Comma 2 7 3 2" xfId="11903" xr:uid="{00000000-0005-0000-0000-0000FA1E0000}"/>
    <cellStyle name="Comma 2 7 3 2 2" xfId="33660" xr:uid="{00000000-0005-0000-0000-0000FB1E0000}"/>
    <cellStyle name="Comma 2 7 3 3" xfId="10665" xr:uid="{00000000-0005-0000-0000-0000FC1E0000}"/>
    <cellStyle name="Comma 2 7 3 3 2" xfId="32425" xr:uid="{00000000-0005-0000-0000-0000FD1E0000}"/>
    <cellStyle name="Comma 2 7 3 4" xfId="30869" xr:uid="{00000000-0005-0000-0000-0000FE1E0000}"/>
    <cellStyle name="Comma 2 7 4" xfId="4181" xr:uid="{00000000-0005-0000-0000-0000FF1E0000}"/>
    <cellStyle name="Comma 2 7 4 2" xfId="12098" xr:uid="{00000000-0005-0000-0000-0000001F0000}"/>
    <cellStyle name="Comma 2 7 4 2 2" xfId="33854" xr:uid="{00000000-0005-0000-0000-0000011F0000}"/>
    <cellStyle name="Comma 2 7 4 3" xfId="10860" xr:uid="{00000000-0005-0000-0000-0000021F0000}"/>
    <cellStyle name="Comma 2 7 4 3 2" xfId="32619" xr:uid="{00000000-0005-0000-0000-0000031F0000}"/>
    <cellStyle name="Comma 2 7 4 4" xfId="31063" xr:uid="{00000000-0005-0000-0000-0000041F0000}"/>
    <cellStyle name="Comma 2 7 5" xfId="6423" xr:uid="{00000000-0005-0000-0000-0000051F0000}"/>
    <cellStyle name="Comma 2 7 5 2" xfId="12302" xr:uid="{00000000-0005-0000-0000-0000061F0000}"/>
    <cellStyle name="Comma 2 7 5 2 2" xfId="34058" xr:uid="{00000000-0005-0000-0000-0000071F0000}"/>
    <cellStyle name="Comma 2 7 5 3" xfId="11065" xr:uid="{00000000-0005-0000-0000-0000081F0000}"/>
    <cellStyle name="Comma 2 7 5 3 2" xfId="32824" xr:uid="{00000000-0005-0000-0000-0000091F0000}"/>
    <cellStyle name="Comma 2 7 5 4" xfId="31309" xr:uid="{00000000-0005-0000-0000-00000A1F0000}"/>
    <cellStyle name="Comma 2 7 6" xfId="6884" xr:uid="{00000000-0005-0000-0000-00000B1F0000}"/>
    <cellStyle name="Comma 2 7 6 2" xfId="12371" xr:uid="{00000000-0005-0000-0000-00000C1F0000}"/>
    <cellStyle name="Comma 2 7 6 2 2" xfId="34127" xr:uid="{00000000-0005-0000-0000-00000D1F0000}"/>
    <cellStyle name="Comma 2 7 6 3" xfId="11134" xr:uid="{00000000-0005-0000-0000-00000E1F0000}"/>
    <cellStyle name="Comma 2 7 6 3 2" xfId="32893" xr:uid="{00000000-0005-0000-0000-00000F1F0000}"/>
    <cellStyle name="Comma 2 7 6 4" xfId="31381" xr:uid="{00000000-0005-0000-0000-0000101F0000}"/>
    <cellStyle name="Comma 2 7 7" xfId="7430" xr:uid="{00000000-0005-0000-0000-0000111F0000}"/>
    <cellStyle name="Comma 2 7 7 2" xfId="12554" xr:uid="{00000000-0005-0000-0000-0000121F0000}"/>
    <cellStyle name="Comma 2 7 7 2 2" xfId="34309" xr:uid="{00000000-0005-0000-0000-0000131F0000}"/>
    <cellStyle name="Comma 2 7 7 3" xfId="11317" xr:uid="{00000000-0005-0000-0000-0000141F0000}"/>
    <cellStyle name="Comma 2 7 7 3 2" xfId="33075" xr:uid="{00000000-0005-0000-0000-0000151F0000}"/>
    <cellStyle name="Comma 2 7 7 4" xfId="31650" xr:uid="{00000000-0005-0000-0000-0000161F0000}"/>
    <cellStyle name="Comma 2 7 8" xfId="7800" xr:uid="{00000000-0005-0000-0000-0000171F0000}"/>
    <cellStyle name="Comma 2 7 8 2" xfId="12631" xr:uid="{00000000-0005-0000-0000-0000181F0000}"/>
    <cellStyle name="Comma 2 7 8 2 2" xfId="34386" xr:uid="{00000000-0005-0000-0000-0000191F0000}"/>
    <cellStyle name="Comma 2 7 8 3" xfId="11394" xr:uid="{00000000-0005-0000-0000-00001A1F0000}"/>
    <cellStyle name="Comma 2 7 8 3 2" xfId="33152" xr:uid="{00000000-0005-0000-0000-00001B1F0000}"/>
    <cellStyle name="Comma 2 7 8 4" xfId="31775" xr:uid="{00000000-0005-0000-0000-00001C1F0000}"/>
    <cellStyle name="Comma 2 7 9" xfId="8356" xr:uid="{00000000-0005-0000-0000-00001D1F0000}"/>
    <cellStyle name="Comma 2 7 9 2" xfId="12709" xr:uid="{00000000-0005-0000-0000-00001E1F0000}"/>
    <cellStyle name="Comma 2 7 9 2 2" xfId="34464" xr:uid="{00000000-0005-0000-0000-00001F1F0000}"/>
    <cellStyle name="Comma 2 7 9 3" xfId="11472" xr:uid="{00000000-0005-0000-0000-0000201F0000}"/>
    <cellStyle name="Comma 2 7 9 3 2" xfId="33230" xr:uid="{00000000-0005-0000-0000-0000211F0000}"/>
    <cellStyle name="Comma 2 7 9 4" xfId="31931" xr:uid="{00000000-0005-0000-0000-0000221F0000}"/>
    <cellStyle name="Comma 2 70" xfId="4182" xr:uid="{00000000-0005-0000-0000-0000231F0000}"/>
    <cellStyle name="Comma 2 70 2" xfId="12099" xr:uid="{00000000-0005-0000-0000-0000241F0000}"/>
    <cellStyle name="Comma 2 70 2 2" xfId="33855" xr:uid="{00000000-0005-0000-0000-0000251F0000}"/>
    <cellStyle name="Comma 2 70 3" xfId="10861" xr:uid="{00000000-0005-0000-0000-0000261F0000}"/>
    <cellStyle name="Comma 2 70 3 2" xfId="32620" xr:uid="{00000000-0005-0000-0000-0000271F0000}"/>
    <cellStyle name="Comma 2 70 4" xfId="31064" xr:uid="{00000000-0005-0000-0000-0000281F0000}"/>
    <cellStyle name="Comma 2 71" xfId="4183" xr:uid="{00000000-0005-0000-0000-0000291F0000}"/>
    <cellStyle name="Comma 2 71 2" xfId="12100" xr:uid="{00000000-0005-0000-0000-00002A1F0000}"/>
    <cellStyle name="Comma 2 71 2 2" xfId="33856" xr:uid="{00000000-0005-0000-0000-00002B1F0000}"/>
    <cellStyle name="Comma 2 71 3" xfId="10862" xr:uid="{00000000-0005-0000-0000-00002C1F0000}"/>
    <cellStyle name="Comma 2 71 3 2" xfId="32621" xr:uid="{00000000-0005-0000-0000-00002D1F0000}"/>
    <cellStyle name="Comma 2 71 4" xfId="31065" xr:uid="{00000000-0005-0000-0000-00002E1F0000}"/>
    <cellStyle name="Comma 2 72" xfId="4184" xr:uid="{00000000-0005-0000-0000-00002F1F0000}"/>
    <cellStyle name="Comma 2 72 2" xfId="12101" xr:uid="{00000000-0005-0000-0000-0000301F0000}"/>
    <cellStyle name="Comma 2 72 2 2" xfId="33857" xr:uid="{00000000-0005-0000-0000-0000311F0000}"/>
    <cellStyle name="Comma 2 72 3" xfId="10863" xr:uid="{00000000-0005-0000-0000-0000321F0000}"/>
    <cellStyle name="Comma 2 72 3 2" xfId="32622" xr:uid="{00000000-0005-0000-0000-0000331F0000}"/>
    <cellStyle name="Comma 2 72 4" xfId="31066" xr:uid="{00000000-0005-0000-0000-0000341F0000}"/>
    <cellStyle name="Comma 2 73" xfId="4185" xr:uid="{00000000-0005-0000-0000-0000351F0000}"/>
    <cellStyle name="Comma 2 73 2" xfId="12102" xr:uid="{00000000-0005-0000-0000-0000361F0000}"/>
    <cellStyle name="Comma 2 73 2 2" xfId="33858" xr:uid="{00000000-0005-0000-0000-0000371F0000}"/>
    <cellStyle name="Comma 2 73 3" xfId="10864" xr:uid="{00000000-0005-0000-0000-0000381F0000}"/>
    <cellStyle name="Comma 2 73 3 2" xfId="32623" xr:uid="{00000000-0005-0000-0000-0000391F0000}"/>
    <cellStyle name="Comma 2 73 4" xfId="31067" xr:uid="{00000000-0005-0000-0000-00003A1F0000}"/>
    <cellStyle name="Comma 2 74" xfId="4186" xr:uid="{00000000-0005-0000-0000-00003B1F0000}"/>
    <cellStyle name="Comma 2 74 2" xfId="12103" xr:uid="{00000000-0005-0000-0000-00003C1F0000}"/>
    <cellStyle name="Comma 2 74 2 2" xfId="33859" xr:uid="{00000000-0005-0000-0000-00003D1F0000}"/>
    <cellStyle name="Comma 2 74 3" xfId="10865" xr:uid="{00000000-0005-0000-0000-00003E1F0000}"/>
    <cellStyle name="Comma 2 74 3 2" xfId="32624" xr:uid="{00000000-0005-0000-0000-00003F1F0000}"/>
    <cellStyle name="Comma 2 74 4" xfId="31068" xr:uid="{00000000-0005-0000-0000-0000401F0000}"/>
    <cellStyle name="Comma 2 75" xfId="4187" xr:uid="{00000000-0005-0000-0000-0000411F0000}"/>
    <cellStyle name="Comma 2 75 2" xfId="12104" xr:uid="{00000000-0005-0000-0000-0000421F0000}"/>
    <cellStyle name="Comma 2 75 2 2" xfId="33860" xr:uid="{00000000-0005-0000-0000-0000431F0000}"/>
    <cellStyle name="Comma 2 75 3" xfId="10866" xr:uid="{00000000-0005-0000-0000-0000441F0000}"/>
    <cellStyle name="Comma 2 75 3 2" xfId="32625" xr:uid="{00000000-0005-0000-0000-0000451F0000}"/>
    <cellStyle name="Comma 2 75 4" xfId="31069" xr:uid="{00000000-0005-0000-0000-0000461F0000}"/>
    <cellStyle name="Comma 2 76" xfId="4188" xr:uid="{00000000-0005-0000-0000-0000471F0000}"/>
    <cellStyle name="Comma 2 76 2" xfId="12105" xr:uid="{00000000-0005-0000-0000-0000481F0000}"/>
    <cellStyle name="Comma 2 76 2 2" xfId="33861" xr:uid="{00000000-0005-0000-0000-0000491F0000}"/>
    <cellStyle name="Comma 2 76 3" xfId="10867" xr:uid="{00000000-0005-0000-0000-00004A1F0000}"/>
    <cellStyle name="Comma 2 76 3 2" xfId="32626" xr:uid="{00000000-0005-0000-0000-00004B1F0000}"/>
    <cellStyle name="Comma 2 76 4" xfId="31070" xr:uid="{00000000-0005-0000-0000-00004C1F0000}"/>
    <cellStyle name="Comma 2 77" xfId="4189" xr:uid="{00000000-0005-0000-0000-00004D1F0000}"/>
    <cellStyle name="Comma 2 77 2" xfId="12106" xr:uid="{00000000-0005-0000-0000-00004E1F0000}"/>
    <cellStyle name="Comma 2 77 2 2" xfId="33862" xr:uid="{00000000-0005-0000-0000-00004F1F0000}"/>
    <cellStyle name="Comma 2 77 3" xfId="10868" xr:uid="{00000000-0005-0000-0000-0000501F0000}"/>
    <cellStyle name="Comma 2 77 3 2" xfId="32627" xr:uid="{00000000-0005-0000-0000-0000511F0000}"/>
    <cellStyle name="Comma 2 77 4" xfId="31071" xr:uid="{00000000-0005-0000-0000-0000521F0000}"/>
    <cellStyle name="Comma 2 78" xfId="4190" xr:uid="{00000000-0005-0000-0000-0000531F0000}"/>
    <cellStyle name="Comma 2 78 2" xfId="12107" xr:uid="{00000000-0005-0000-0000-0000541F0000}"/>
    <cellStyle name="Comma 2 78 2 2" xfId="33863" xr:uid="{00000000-0005-0000-0000-0000551F0000}"/>
    <cellStyle name="Comma 2 78 3" xfId="10869" xr:uid="{00000000-0005-0000-0000-0000561F0000}"/>
    <cellStyle name="Comma 2 78 3 2" xfId="32628" xr:uid="{00000000-0005-0000-0000-0000571F0000}"/>
    <cellStyle name="Comma 2 78 4" xfId="31072" xr:uid="{00000000-0005-0000-0000-0000581F0000}"/>
    <cellStyle name="Comma 2 79" xfId="4191" xr:uid="{00000000-0005-0000-0000-0000591F0000}"/>
    <cellStyle name="Comma 2 79 2" xfId="12108" xr:uid="{00000000-0005-0000-0000-00005A1F0000}"/>
    <cellStyle name="Comma 2 79 2 2" xfId="33864" xr:uid="{00000000-0005-0000-0000-00005B1F0000}"/>
    <cellStyle name="Comma 2 79 3" xfId="10870" xr:uid="{00000000-0005-0000-0000-00005C1F0000}"/>
    <cellStyle name="Comma 2 79 3 2" xfId="32629" xr:uid="{00000000-0005-0000-0000-00005D1F0000}"/>
    <cellStyle name="Comma 2 79 4" xfId="31073"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3" xr:uid="{00000000-0005-0000-0000-0000621F0000}"/>
    <cellStyle name="Comma 2 8 12" xfId="10465" xr:uid="{00000000-0005-0000-0000-0000631F0000}"/>
    <cellStyle name="Comma 2 8 12 2" xfId="32226" xr:uid="{00000000-0005-0000-0000-0000641F0000}"/>
    <cellStyle name="Comma 2 8 13" xfId="30668" xr:uid="{00000000-0005-0000-0000-0000651F0000}"/>
    <cellStyle name="Comma 2 8 2" xfId="3444" xr:uid="{00000000-0005-0000-0000-0000661F0000}"/>
    <cellStyle name="Comma 2 8 2 2" xfId="11832" xr:uid="{00000000-0005-0000-0000-0000671F0000}"/>
    <cellStyle name="Comma 2 8 2 2 2" xfId="33590" xr:uid="{00000000-0005-0000-0000-0000681F0000}"/>
    <cellStyle name="Comma 2 8 2 3" xfId="10594" xr:uid="{00000000-0005-0000-0000-0000691F0000}"/>
    <cellStyle name="Comma 2 8 2 3 2" xfId="32355" xr:uid="{00000000-0005-0000-0000-00006A1F0000}"/>
    <cellStyle name="Comma 2 8 2 4" xfId="30798" xr:uid="{00000000-0005-0000-0000-00006B1F0000}"/>
    <cellStyle name="Comma 2 8 3" xfId="3901" xr:uid="{00000000-0005-0000-0000-00006C1F0000}"/>
    <cellStyle name="Comma 2 8 3 2" xfId="11904" xr:uid="{00000000-0005-0000-0000-00006D1F0000}"/>
    <cellStyle name="Comma 2 8 3 2 2" xfId="33661" xr:uid="{00000000-0005-0000-0000-00006E1F0000}"/>
    <cellStyle name="Comma 2 8 3 3" xfId="10666" xr:uid="{00000000-0005-0000-0000-00006F1F0000}"/>
    <cellStyle name="Comma 2 8 3 3 2" xfId="32426" xr:uid="{00000000-0005-0000-0000-0000701F0000}"/>
    <cellStyle name="Comma 2 8 3 4" xfId="30870" xr:uid="{00000000-0005-0000-0000-0000711F0000}"/>
    <cellStyle name="Comma 2 8 4" xfId="4192" xr:uid="{00000000-0005-0000-0000-0000721F0000}"/>
    <cellStyle name="Comma 2 8 4 2" xfId="12109" xr:uid="{00000000-0005-0000-0000-0000731F0000}"/>
    <cellStyle name="Comma 2 8 4 2 2" xfId="33865" xr:uid="{00000000-0005-0000-0000-0000741F0000}"/>
    <cellStyle name="Comma 2 8 4 3" xfId="10871" xr:uid="{00000000-0005-0000-0000-0000751F0000}"/>
    <cellStyle name="Comma 2 8 4 3 2" xfId="32630" xr:uid="{00000000-0005-0000-0000-0000761F0000}"/>
    <cellStyle name="Comma 2 8 4 4" xfId="31074" xr:uid="{00000000-0005-0000-0000-0000771F0000}"/>
    <cellStyle name="Comma 2 8 5" xfId="6433" xr:uid="{00000000-0005-0000-0000-0000781F0000}"/>
    <cellStyle name="Comma 2 8 5 2" xfId="12303" xr:uid="{00000000-0005-0000-0000-0000791F0000}"/>
    <cellStyle name="Comma 2 8 5 2 2" xfId="34059" xr:uid="{00000000-0005-0000-0000-00007A1F0000}"/>
    <cellStyle name="Comma 2 8 5 3" xfId="11066" xr:uid="{00000000-0005-0000-0000-00007B1F0000}"/>
    <cellStyle name="Comma 2 8 5 3 2" xfId="32825" xr:uid="{00000000-0005-0000-0000-00007C1F0000}"/>
    <cellStyle name="Comma 2 8 5 4" xfId="31310" xr:uid="{00000000-0005-0000-0000-00007D1F0000}"/>
    <cellStyle name="Comma 2 8 6" xfId="6883" xr:uid="{00000000-0005-0000-0000-00007E1F0000}"/>
    <cellStyle name="Comma 2 8 6 2" xfId="12370" xr:uid="{00000000-0005-0000-0000-00007F1F0000}"/>
    <cellStyle name="Comma 2 8 6 2 2" xfId="34126" xr:uid="{00000000-0005-0000-0000-0000801F0000}"/>
    <cellStyle name="Comma 2 8 6 3" xfId="11133" xr:uid="{00000000-0005-0000-0000-0000811F0000}"/>
    <cellStyle name="Comma 2 8 6 3 2" xfId="32892" xr:uid="{00000000-0005-0000-0000-0000821F0000}"/>
    <cellStyle name="Comma 2 8 6 4" xfId="31380" xr:uid="{00000000-0005-0000-0000-0000831F0000}"/>
    <cellStyle name="Comma 2 8 7" xfId="7431" xr:uid="{00000000-0005-0000-0000-0000841F0000}"/>
    <cellStyle name="Comma 2 8 7 2" xfId="12555" xr:uid="{00000000-0005-0000-0000-0000851F0000}"/>
    <cellStyle name="Comma 2 8 7 2 2" xfId="34310" xr:uid="{00000000-0005-0000-0000-0000861F0000}"/>
    <cellStyle name="Comma 2 8 7 3" xfId="11318" xr:uid="{00000000-0005-0000-0000-0000871F0000}"/>
    <cellStyle name="Comma 2 8 7 3 2" xfId="33076" xr:uid="{00000000-0005-0000-0000-0000881F0000}"/>
    <cellStyle name="Comma 2 8 7 4" xfId="31651" xr:uid="{00000000-0005-0000-0000-0000891F0000}"/>
    <cellStyle name="Comma 2 8 8" xfId="7811" xr:uid="{00000000-0005-0000-0000-00008A1F0000}"/>
    <cellStyle name="Comma 2 8 8 2" xfId="12632" xr:uid="{00000000-0005-0000-0000-00008B1F0000}"/>
    <cellStyle name="Comma 2 8 8 2 2" xfId="34387" xr:uid="{00000000-0005-0000-0000-00008C1F0000}"/>
    <cellStyle name="Comma 2 8 8 3" xfId="11395" xr:uid="{00000000-0005-0000-0000-00008D1F0000}"/>
    <cellStyle name="Comma 2 8 8 3 2" xfId="33153" xr:uid="{00000000-0005-0000-0000-00008E1F0000}"/>
    <cellStyle name="Comma 2 8 8 4" xfId="31786" xr:uid="{00000000-0005-0000-0000-00008F1F0000}"/>
    <cellStyle name="Comma 2 8 9" xfId="8354" xr:uid="{00000000-0005-0000-0000-0000901F0000}"/>
    <cellStyle name="Comma 2 8 9 2" xfId="12708" xr:uid="{00000000-0005-0000-0000-0000911F0000}"/>
    <cellStyle name="Comma 2 8 9 2 2" xfId="34463" xr:uid="{00000000-0005-0000-0000-0000921F0000}"/>
    <cellStyle name="Comma 2 8 9 3" xfId="11471" xr:uid="{00000000-0005-0000-0000-0000931F0000}"/>
    <cellStyle name="Comma 2 8 9 3 2" xfId="33229" xr:uid="{00000000-0005-0000-0000-0000941F0000}"/>
    <cellStyle name="Comma 2 8 9 4" xfId="31930" xr:uid="{00000000-0005-0000-0000-0000951F0000}"/>
    <cellStyle name="Comma 2 80" xfId="4193" xr:uid="{00000000-0005-0000-0000-0000961F0000}"/>
    <cellStyle name="Comma 2 80 2" xfId="12110" xr:uid="{00000000-0005-0000-0000-0000971F0000}"/>
    <cellStyle name="Comma 2 80 2 2" xfId="33866" xr:uid="{00000000-0005-0000-0000-0000981F0000}"/>
    <cellStyle name="Comma 2 80 3" xfId="10872" xr:uid="{00000000-0005-0000-0000-0000991F0000}"/>
    <cellStyle name="Comma 2 80 3 2" xfId="32631" xr:uid="{00000000-0005-0000-0000-00009A1F0000}"/>
    <cellStyle name="Comma 2 80 4" xfId="31075" xr:uid="{00000000-0005-0000-0000-00009B1F0000}"/>
    <cellStyle name="Comma 2 81" xfId="4194" xr:uid="{00000000-0005-0000-0000-00009C1F0000}"/>
    <cellStyle name="Comma 2 81 2" xfId="12111" xr:uid="{00000000-0005-0000-0000-00009D1F0000}"/>
    <cellStyle name="Comma 2 81 2 2" xfId="33867" xr:uid="{00000000-0005-0000-0000-00009E1F0000}"/>
    <cellStyle name="Comma 2 81 3" xfId="10873" xr:uid="{00000000-0005-0000-0000-00009F1F0000}"/>
    <cellStyle name="Comma 2 81 3 2" xfId="32632" xr:uid="{00000000-0005-0000-0000-0000A01F0000}"/>
    <cellStyle name="Comma 2 81 4" xfId="31076"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3" xr:uid="{00000000-0005-0000-0000-0000A51F0000}"/>
    <cellStyle name="Comma 2 82 10 3" xfId="11240" xr:uid="{00000000-0005-0000-0000-0000A61F0000}"/>
    <cellStyle name="Comma 2 82 10 3 2" xfId="32999" xr:uid="{00000000-0005-0000-0000-0000A71F0000}"/>
    <cellStyle name="Comma 2 82 10 4" xfId="31532" xr:uid="{00000000-0005-0000-0000-0000A81F0000}"/>
    <cellStyle name="Comma 2 82 11" xfId="7178" xr:uid="{00000000-0005-0000-0000-0000A91F0000}"/>
    <cellStyle name="Comma 2 82 11 2" xfId="12478" xr:uid="{00000000-0005-0000-0000-0000AA1F0000}"/>
    <cellStyle name="Comma 2 82 11 2 2" xfId="34234" xr:uid="{00000000-0005-0000-0000-0000AB1F0000}"/>
    <cellStyle name="Comma 2 82 11 3" xfId="11241" xr:uid="{00000000-0005-0000-0000-0000AC1F0000}"/>
    <cellStyle name="Comma 2 82 11 3 2" xfId="33000" xr:uid="{00000000-0005-0000-0000-0000AD1F0000}"/>
    <cellStyle name="Comma 2 82 11 4" xfId="31533" xr:uid="{00000000-0005-0000-0000-0000AE1F0000}"/>
    <cellStyle name="Comma 2 82 12" xfId="7432" xr:uid="{00000000-0005-0000-0000-0000AF1F0000}"/>
    <cellStyle name="Comma 2 82 12 2" xfId="12556" xr:uid="{00000000-0005-0000-0000-0000B01F0000}"/>
    <cellStyle name="Comma 2 82 12 2 2" xfId="34311" xr:uid="{00000000-0005-0000-0000-0000B11F0000}"/>
    <cellStyle name="Comma 2 82 12 3" xfId="11319" xr:uid="{00000000-0005-0000-0000-0000B21F0000}"/>
    <cellStyle name="Comma 2 82 12 3 2" xfId="33077" xr:uid="{00000000-0005-0000-0000-0000B31F0000}"/>
    <cellStyle name="Comma 2 82 12 4" xfId="31652" xr:uid="{00000000-0005-0000-0000-0000B41F0000}"/>
    <cellStyle name="Comma 2 82 13" xfId="7814" xr:uid="{00000000-0005-0000-0000-0000B51F0000}"/>
    <cellStyle name="Comma 2 82 13 2" xfId="12633" xr:uid="{00000000-0005-0000-0000-0000B61F0000}"/>
    <cellStyle name="Comma 2 82 13 2 2" xfId="34388" xr:uid="{00000000-0005-0000-0000-0000B71F0000}"/>
    <cellStyle name="Comma 2 82 13 3" xfId="11396" xr:uid="{00000000-0005-0000-0000-0000B81F0000}"/>
    <cellStyle name="Comma 2 82 13 3 2" xfId="33154" xr:uid="{00000000-0005-0000-0000-0000B91F0000}"/>
    <cellStyle name="Comma 2 82 13 4" xfId="31789" xr:uid="{00000000-0005-0000-0000-0000BA1F0000}"/>
    <cellStyle name="Comma 2 82 14" xfId="8353" xr:uid="{00000000-0005-0000-0000-0000BB1F0000}"/>
    <cellStyle name="Comma 2 82 14 2" xfId="12707" xr:uid="{00000000-0005-0000-0000-0000BC1F0000}"/>
    <cellStyle name="Comma 2 82 14 2 2" xfId="34462" xr:uid="{00000000-0005-0000-0000-0000BD1F0000}"/>
    <cellStyle name="Comma 2 82 14 3" xfId="11470" xr:uid="{00000000-0005-0000-0000-0000BE1F0000}"/>
    <cellStyle name="Comma 2 82 14 3 2" xfId="33228" xr:uid="{00000000-0005-0000-0000-0000BF1F0000}"/>
    <cellStyle name="Comma 2 82 14 4" xfId="31929" xr:uid="{00000000-0005-0000-0000-0000C01F0000}"/>
    <cellStyle name="Comma 2 82 15" xfId="8498" xr:uid="{00000000-0005-0000-0000-0000C11F0000}"/>
    <cellStyle name="Comma 2 82 15 2" xfId="12742" xr:uid="{00000000-0005-0000-0000-0000C21F0000}"/>
    <cellStyle name="Comma 2 82 15 2 2" xfId="34497" xr:uid="{00000000-0005-0000-0000-0000C31F0000}"/>
    <cellStyle name="Comma 2 82 15 3" xfId="11505" xr:uid="{00000000-0005-0000-0000-0000C41F0000}"/>
    <cellStyle name="Comma 2 82 15 3 2" xfId="33263" xr:uid="{00000000-0005-0000-0000-0000C51F0000}"/>
    <cellStyle name="Comma 2 82 15 4" xfId="31965" xr:uid="{00000000-0005-0000-0000-0000C61F0000}"/>
    <cellStyle name="Comma 2 82 16" xfId="12112" xr:uid="{00000000-0005-0000-0000-0000C71F0000}"/>
    <cellStyle name="Comma 2 82 16 2" xfId="33868" xr:uid="{00000000-0005-0000-0000-0000C81F0000}"/>
    <cellStyle name="Comma 2 82 17" xfId="10874" xr:uid="{00000000-0005-0000-0000-0000C91F0000}"/>
    <cellStyle name="Comma 2 82 17 2" xfId="32633" xr:uid="{00000000-0005-0000-0000-0000CA1F0000}"/>
    <cellStyle name="Comma 2 82 18" xfId="31077" xr:uid="{00000000-0005-0000-0000-0000CB1F0000}"/>
    <cellStyle name="Comma 2 82 2" xfId="6434" xr:uid="{00000000-0005-0000-0000-0000CC1F0000}"/>
    <cellStyle name="Comma 2 82 2 2" xfId="12304" xr:uid="{00000000-0005-0000-0000-0000CD1F0000}"/>
    <cellStyle name="Comma 2 82 2 2 2" xfId="34060" xr:uid="{00000000-0005-0000-0000-0000CE1F0000}"/>
    <cellStyle name="Comma 2 82 2 3" xfId="11067" xr:uid="{00000000-0005-0000-0000-0000CF1F0000}"/>
    <cellStyle name="Comma 2 82 2 3 2" xfId="32826" xr:uid="{00000000-0005-0000-0000-0000D01F0000}"/>
    <cellStyle name="Comma 2 82 2 4" xfId="31311" xr:uid="{00000000-0005-0000-0000-0000D11F0000}"/>
    <cellStyle name="Comma 2 82 3" xfId="6882" xr:uid="{00000000-0005-0000-0000-0000D21F0000}"/>
    <cellStyle name="Comma 2 82 3 2" xfId="12369" xr:uid="{00000000-0005-0000-0000-0000D31F0000}"/>
    <cellStyle name="Comma 2 82 3 2 2" xfId="34125" xr:uid="{00000000-0005-0000-0000-0000D41F0000}"/>
    <cellStyle name="Comma 2 82 3 3" xfId="11132" xr:uid="{00000000-0005-0000-0000-0000D51F0000}"/>
    <cellStyle name="Comma 2 82 3 3 2" xfId="32891" xr:uid="{00000000-0005-0000-0000-0000D61F0000}"/>
    <cellStyle name="Comma 2 82 3 4" xfId="31379" xr:uid="{00000000-0005-0000-0000-0000D71F0000}"/>
    <cellStyle name="Comma 2 82 4" xfId="7179" xr:uid="{00000000-0005-0000-0000-0000D81F0000}"/>
    <cellStyle name="Comma 2 82 4 2" xfId="12479" xr:uid="{00000000-0005-0000-0000-0000D91F0000}"/>
    <cellStyle name="Comma 2 82 4 2 2" xfId="34235" xr:uid="{00000000-0005-0000-0000-0000DA1F0000}"/>
    <cellStyle name="Comma 2 82 4 3" xfId="11242" xr:uid="{00000000-0005-0000-0000-0000DB1F0000}"/>
    <cellStyle name="Comma 2 82 4 3 2" xfId="33001" xr:uid="{00000000-0005-0000-0000-0000DC1F0000}"/>
    <cellStyle name="Comma 2 82 4 4" xfId="31534" xr:uid="{00000000-0005-0000-0000-0000DD1F0000}"/>
    <cellStyle name="Comma 2 82 5" xfId="7180" xr:uid="{00000000-0005-0000-0000-0000DE1F0000}"/>
    <cellStyle name="Comma 2 82 5 2" xfId="12480" xr:uid="{00000000-0005-0000-0000-0000DF1F0000}"/>
    <cellStyle name="Comma 2 82 5 2 2" xfId="34236" xr:uid="{00000000-0005-0000-0000-0000E01F0000}"/>
    <cellStyle name="Comma 2 82 5 3" xfId="11243" xr:uid="{00000000-0005-0000-0000-0000E11F0000}"/>
    <cellStyle name="Comma 2 82 5 3 2" xfId="33002" xr:uid="{00000000-0005-0000-0000-0000E21F0000}"/>
    <cellStyle name="Comma 2 82 5 4" xfId="31535" xr:uid="{00000000-0005-0000-0000-0000E31F0000}"/>
    <cellStyle name="Comma 2 82 6" xfId="7181" xr:uid="{00000000-0005-0000-0000-0000E41F0000}"/>
    <cellStyle name="Comma 2 82 6 2" xfId="12481" xr:uid="{00000000-0005-0000-0000-0000E51F0000}"/>
    <cellStyle name="Comma 2 82 6 2 2" xfId="34237" xr:uid="{00000000-0005-0000-0000-0000E61F0000}"/>
    <cellStyle name="Comma 2 82 6 3" xfId="11244" xr:uid="{00000000-0005-0000-0000-0000E71F0000}"/>
    <cellStyle name="Comma 2 82 6 3 2" xfId="33003" xr:uid="{00000000-0005-0000-0000-0000E81F0000}"/>
    <cellStyle name="Comma 2 82 6 4" xfId="31536" xr:uid="{00000000-0005-0000-0000-0000E91F0000}"/>
    <cellStyle name="Comma 2 82 7" xfId="7182" xr:uid="{00000000-0005-0000-0000-0000EA1F0000}"/>
    <cellStyle name="Comma 2 82 7 2" xfId="12482" xr:uid="{00000000-0005-0000-0000-0000EB1F0000}"/>
    <cellStyle name="Comma 2 82 7 2 2" xfId="34238" xr:uid="{00000000-0005-0000-0000-0000EC1F0000}"/>
    <cellStyle name="Comma 2 82 7 3" xfId="11245" xr:uid="{00000000-0005-0000-0000-0000ED1F0000}"/>
    <cellStyle name="Comma 2 82 7 3 2" xfId="33004" xr:uid="{00000000-0005-0000-0000-0000EE1F0000}"/>
    <cellStyle name="Comma 2 82 7 4" xfId="31537" xr:uid="{00000000-0005-0000-0000-0000EF1F0000}"/>
    <cellStyle name="Comma 2 82 8" xfId="7183" xr:uid="{00000000-0005-0000-0000-0000F01F0000}"/>
    <cellStyle name="Comma 2 82 8 2" xfId="12483" xr:uid="{00000000-0005-0000-0000-0000F11F0000}"/>
    <cellStyle name="Comma 2 82 8 2 2" xfId="34239" xr:uid="{00000000-0005-0000-0000-0000F21F0000}"/>
    <cellStyle name="Comma 2 82 8 3" xfId="11246" xr:uid="{00000000-0005-0000-0000-0000F31F0000}"/>
    <cellStyle name="Comma 2 82 8 3 2" xfId="33005" xr:uid="{00000000-0005-0000-0000-0000F41F0000}"/>
    <cellStyle name="Comma 2 82 8 4" xfId="31538" xr:uid="{00000000-0005-0000-0000-0000F51F0000}"/>
    <cellStyle name="Comma 2 82 9" xfId="7184" xr:uid="{00000000-0005-0000-0000-0000F61F0000}"/>
    <cellStyle name="Comma 2 82 9 2" xfId="12484" xr:uid="{00000000-0005-0000-0000-0000F71F0000}"/>
    <cellStyle name="Comma 2 82 9 2 2" xfId="34240" xr:uid="{00000000-0005-0000-0000-0000F81F0000}"/>
    <cellStyle name="Comma 2 82 9 3" xfId="11247" xr:uid="{00000000-0005-0000-0000-0000F91F0000}"/>
    <cellStyle name="Comma 2 82 9 3 2" xfId="33006" xr:uid="{00000000-0005-0000-0000-0000FA1F0000}"/>
    <cellStyle name="Comma 2 82 9 4" xfId="31539"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1" xr:uid="{00000000-0005-0000-0000-0000FF1F0000}"/>
    <cellStyle name="Comma 2 83 10 3" xfId="11248" xr:uid="{00000000-0005-0000-0000-000000200000}"/>
    <cellStyle name="Comma 2 83 10 3 2" xfId="33007" xr:uid="{00000000-0005-0000-0000-000001200000}"/>
    <cellStyle name="Comma 2 83 10 4" xfId="31540" xr:uid="{00000000-0005-0000-0000-000002200000}"/>
    <cellStyle name="Comma 2 83 11" xfId="7186" xr:uid="{00000000-0005-0000-0000-000003200000}"/>
    <cellStyle name="Comma 2 83 11 2" xfId="12486" xr:uid="{00000000-0005-0000-0000-000004200000}"/>
    <cellStyle name="Comma 2 83 11 2 2" xfId="34242" xr:uid="{00000000-0005-0000-0000-000005200000}"/>
    <cellStyle name="Comma 2 83 11 3" xfId="11249" xr:uid="{00000000-0005-0000-0000-000006200000}"/>
    <cellStyle name="Comma 2 83 11 3 2" xfId="33008" xr:uid="{00000000-0005-0000-0000-000007200000}"/>
    <cellStyle name="Comma 2 83 11 4" xfId="31541" xr:uid="{00000000-0005-0000-0000-000008200000}"/>
    <cellStyle name="Comma 2 83 12" xfId="7433" xr:uid="{00000000-0005-0000-0000-000009200000}"/>
    <cellStyle name="Comma 2 83 12 2" xfId="12557" xr:uid="{00000000-0005-0000-0000-00000A200000}"/>
    <cellStyle name="Comma 2 83 12 2 2" xfId="34312" xr:uid="{00000000-0005-0000-0000-00000B200000}"/>
    <cellStyle name="Comma 2 83 12 3" xfId="11320" xr:uid="{00000000-0005-0000-0000-00000C200000}"/>
    <cellStyle name="Comma 2 83 12 3 2" xfId="33078" xr:uid="{00000000-0005-0000-0000-00000D200000}"/>
    <cellStyle name="Comma 2 83 12 4" xfId="31653" xr:uid="{00000000-0005-0000-0000-00000E200000}"/>
    <cellStyle name="Comma 2 83 13" xfId="7816" xr:uid="{00000000-0005-0000-0000-00000F200000}"/>
    <cellStyle name="Comma 2 83 13 2" xfId="12634" xr:uid="{00000000-0005-0000-0000-000010200000}"/>
    <cellStyle name="Comma 2 83 13 2 2" xfId="34389" xr:uid="{00000000-0005-0000-0000-000011200000}"/>
    <cellStyle name="Comma 2 83 13 3" xfId="11397" xr:uid="{00000000-0005-0000-0000-000012200000}"/>
    <cellStyle name="Comma 2 83 13 3 2" xfId="33155" xr:uid="{00000000-0005-0000-0000-000013200000}"/>
    <cellStyle name="Comma 2 83 13 4" xfId="31791" xr:uid="{00000000-0005-0000-0000-000014200000}"/>
    <cellStyle name="Comma 2 83 14" xfId="8352" xr:uid="{00000000-0005-0000-0000-000015200000}"/>
    <cellStyle name="Comma 2 83 14 2" xfId="12706" xr:uid="{00000000-0005-0000-0000-000016200000}"/>
    <cellStyle name="Comma 2 83 14 2 2" xfId="34461" xr:uid="{00000000-0005-0000-0000-000017200000}"/>
    <cellStyle name="Comma 2 83 14 3" xfId="11469" xr:uid="{00000000-0005-0000-0000-000018200000}"/>
    <cellStyle name="Comma 2 83 14 3 2" xfId="33227" xr:uid="{00000000-0005-0000-0000-000019200000}"/>
    <cellStyle name="Comma 2 83 14 4" xfId="31928" xr:uid="{00000000-0005-0000-0000-00001A200000}"/>
    <cellStyle name="Comma 2 83 15" xfId="8499" xr:uid="{00000000-0005-0000-0000-00001B200000}"/>
    <cellStyle name="Comma 2 83 15 2" xfId="12743" xr:uid="{00000000-0005-0000-0000-00001C200000}"/>
    <cellStyle name="Comma 2 83 15 2 2" xfId="34498" xr:uid="{00000000-0005-0000-0000-00001D200000}"/>
    <cellStyle name="Comma 2 83 15 3" xfId="11506" xr:uid="{00000000-0005-0000-0000-00001E200000}"/>
    <cellStyle name="Comma 2 83 15 3 2" xfId="33264" xr:uid="{00000000-0005-0000-0000-00001F200000}"/>
    <cellStyle name="Comma 2 83 15 4" xfId="31966" xr:uid="{00000000-0005-0000-0000-000020200000}"/>
    <cellStyle name="Comma 2 83 16" xfId="12113" xr:uid="{00000000-0005-0000-0000-000021200000}"/>
    <cellStyle name="Comma 2 83 16 2" xfId="33869" xr:uid="{00000000-0005-0000-0000-000022200000}"/>
    <cellStyle name="Comma 2 83 17" xfId="10875" xr:uid="{00000000-0005-0000-0000-000023200000}"/>
    <cellStyle name="Comma 2 83 17 2" xfId="32634" xr:uid="{00000000-0005-0000-0000-000024200000}"/>
    <cellStyle name="Comma 2 83 18" xfId="31078" xr:uid="{00000000-0005-0000-0000-000025200000}"/>
    <cellStyle name="Comma 2 83 2" xfId="6435" xr:uid="{00000000-0005-0000-0000-000026200000}"/>
    <cellStyle name="Comma 2 83 2 2" xfId="12305" xr:uid="{00000000-0005-0000-0000-000027200000}"/>
    <cellStyle name="Comma 2 83 2 2 2" xfId="34061" xr:uid="{00000000-0005-0000-0000-000028200000}"/>
    <cellStyle name="Comma 2 83 2 3" xfId="11068" xr:uid="{00000000-0005-0000-0000-000029200000}"/>
    <cellStyle name="Comma 2 83 2 3 2" xfId="32827" xr:uid="{00000000-0005-0000-0000-00002A200000}"/>
    <cellStyle name="Comma 2 83 2 4" xfId="31312" xr:uid="{00000000-0005-0000-0000-00002B200000}"/>
    <cellStyle name="Comma 2 83 3" xfId="6881" xr:uid="{00000000-0005-0000-0000-00002C200000}"/>
    <cellStyle name="Comma 2 83 3 2" xfId="12368" xr:uid="{00000000-0005-0000-0000-00002D200000}"/>
    <cellStyle name="Comma 2 83 3 2 2" xfId="34124" xr:uid="{00000000-0005-0000-0000-00002E200000}"/>
    <cellStyle name="Comma 2 83 3 3" xfId="11131" xr:uid="{00000000-0005-0000-0000-00002F200000}"/>
    <cellStyle name="Comma 2 83 3 3 2" xfId="32890" xr:uid="{00000000-0005-0000-0000-000030200000}"/>
    <cellStyle name="Comma 2 83 3 4" xfId="31378" xr:uid="{00000000-0005-0000-0000-000031200000}"/>
    <cellStyle name="Comma 2 83 4" xfId="7187" xr:uid="{00000000-0005-0000-0000-000032200000}"/>
    <cellStyle name="Comma 2 83 4 2" xfId="12487" xr:uid="{00000000-0005-0000-0000-000033200000}"/>
    <cellStyle name="Comma 2 83 4 2 2" xfId="34243" xr:uid="{00000000-0005-0000-0000-000034200000}"/>
    <cellStyle name="Comma 2 83 4 3" xfId="11250" xr:uid="{00000000-0005-0000-0000-000035200000}"/>
    <cellStyle name="Comma 2 83 4 3 2" xfId="33009" xr:uid="{00000000-0005-0000-0000-000036200000}"/>
    <cellStyle name="Comma 2 83 4 4" xfId="31542" xr:uid="{00000000-0005-0000-0000-000037200000}"/>
    <cellStyle name="Comma 2 83 5" xfId="7188" xr:uid="{00000000-0005-0000-0000-000038200000}"/>
    <cellStyle name="Comma 2 83 5 2" xfId="12488" xr:uid="{00000000-0005-0000-0000-000039200000}"/>
    <cellStyle name="Comma 2 83 5 2 2" xfId="34244" xr:uid="{00000000-0005-0000-0000-00003A200000}"/>
    <cellStyle name="Comma 2 83 5 3" xfId="11251" xr:uid="{00000000-0005-0000-0000-00003B200000}"/>
    <cellStyle name="Comma 2 83 5 3 2" xfId="33010" xr:uid="{00000000-0005-0000-0000-00003C200000}"/>
    <cellStyle name="Comma 2 83 5 4" xfId="31543" xr:uid="{00000000-0005-0000-0000-00003D200000}"/>
    <cellStyle name="Comma 2 83 6" xfId="7189" xr:uid="{00000000-0005-0000-0000-00003E200000}"/>
    <cellStyle name="Comma 2 83 6 2" xfId="12489" xr:uid="{00000000-0005-0000-0000-00003F200000}"/>
    <cellStyle name="Comma 2 83 6 2 2" xfId="34245" xr:uid="{00000000-0005-0000-0000-000040200000}"/>
    <cellStyle name="Comma 2 83 6 3" xfId="11252" xr:uid="{00000000-0005-0000-0000-000041200000}"/>
    <cellStyle name="Comma 2 83 6 3 2" xfId="33011" xr:uid="{00000000-0005-0000-0000-000042200000}"/>
    <cellStyle name="Comma 2 83 6 4" xfId="31544" xr:uid="{00000000-0005-0000-0000-000043200000}"/>
    <cellStyle name="Comma 2 83 7" xfId="7190" xr:uid="{00000000-0005-0000-0000-000044200000}"/>
    <cellStyle name="Comma 2 83 7 2" xfId="12490" xr:uid="{00000000-0005-0000-0000-000045200000}"/>
    <cellStyle name="Comma 2 83 7 2 2" xfId="34246" xr:uid="{00000000-0005-0000-0000-000046200000}"/>
    <cellStyle name="Comma 2 83 7 3" xfId="11253" xr:uid="{00000000-0005-0000-0000-000047200000}"/>
    <cellStyle name="Comma 2 83 7 3 2" xfId="33012" xr:uid="{00000000-0005-0000-0000-000048200000}"/>
    <cellStyle name="Comma 2 83 7 4" xfId="31545" xr:uid="{00000000-0005-0000-0000-000049200000}"/>
    <cellStyle name="Comma 2 83 8" xfId="7191" xr:uid="{00000000-0005-0000-0000-00004A200000}"/>
    <cellStyle name="Comma 2 83 8 2" xfId="12491" xr:uid="{00000000-0005-0000-0000-00004B200000}"/>
    <cellStyle name="Comma 2 83 8 2 2" xfId="34247" xr:uid="{00000000-0005-0000-0000-00004C200000}"/>
    <cellStyle name="Comma 2 83 8 3" xfId="11254" xr:uid="{00000000-0005-0000-0000-00004D200000}"/>
    <cellStyle name="Comma 2 83 8 3 2" xfId="33013" xr:uid="{00000000-0005-0000-0000-00004E200000}"/>
    <cellStyle name="Comma 2 83 8 4" xfId="31546" xr:uid="{00000000-0005-0000-0000-00004F200000}"/>
    <cellStyle name="Comma 2 83 9" xfId="7192" xr:uid="{00000000-0005-0000-0000-000050200000}"/>
    <cellStyle name="Comma 2 83 9 2" xfId="12492" xr:uid="{00000000-0005-0000-0000-000051200000}"/>
    <cellStyle name="Comma 2 83 9 2 2" xfId="34248" xr:uid="{00000000-0005-0000-0000-000052200000}"/>
    <cellStyle name="Comma 2 83 9 3" xfId="11255" xr:uid="{00000000-0005-0000-0000-000053200000}"/>
    <cellStyle name="Comma 2 83 9 3 2" xfId="33014" xr:uid="{00000000-0005-0000-0000-000054200000}"/>
    <cellStyle name="Comma 2 83 9 4" xfId="31547"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49" xr:uid="{00000000-0005-0000-0000-000059200000}"/>
    <cellStyle name="Comma 2 84 10 3" xfId="11256" xr:uid="{00000000-0005-0000-0000-00005A200000}"/>
    <cellStyle name="Comma 2 84 10 3 2" xfId="33015" xr:uid="{00000000-0005-0000-0000-00005B200000}"/>
    <cellStyle name="Comma 2 84 10 4" xfId="31548" xr:uid="{00000000-0005-0000-0000-00005C200000}"/>
    <cellStyle name="Comma 2 84 11" xfId="7194" xr:uid="{00000000-0005-0000-0000-00005D200000}"/>
    <cellStyle name="Comma 2 84 11 2" xfId="12494" xr:uid="{00000000-0005-0000-0000-00005E200000}"/>
    <cellStyle name="Comma 2 84 11 2 2" xfId="34250" xr:uid="{00000000-0005-0000-0000-00005F200000}"/>
    <cellStyle name="Comma 2 84 11 3" xfId="11257" xr:uid="{00000000-0005-0000-0000-000060200000}"/>
    <cellStyle name="Comma 2 84 11 3 2" xfId="33016" xr:uid="{00000000-0005-0000-0000-000061200000}"/>
    <cellStyle name="Comma 2 84 11 4" xfId="31549" xr:uid="{00000000-0005-0000-0000-000062200000}"/>
    <cellStyle name="Comma 2 84 12" xfId="7434" xr:uid="{00000000-0005-0000-0000-000063200000}"/>
    <cellStyle name="Comma 2 84 12 2" xfId="12558" xr:uid="{00000000-0005-0000-0000-000064200000}"/>
    <cellStyle name="Comma 2 84 12 2 2" xfId="34313" xr:uid="{00000000-0005-0000-0000-000065200000}"/>
    <cellStyle name="Comma 2 84 12 3" xfId="11321" xr:uid="{00000000-0005-0000-0000-000066200000}"/>
    <cellStyle name="Comma 2 84 12 3 2" xfId="33079" xr:uid="{00000000-0005-0000-0000-000067200000}"/>
    <cellStyle name="Comma 2 84 12 4" xfId="31654" xr:uid="{00000000-0005-0000-0000-000068200000}"/>
    <cellStyle name="Comma 2 84 13" xfId="7818" xr:uid="{00000000-0005-0000-0000-000069200000}"/>
    <cellStyle name="Comma 2 84 13 2" xfId="12635" xr:uid="{00000000-0005-0000-0000-00006A200000}"/>
    <cellStyle name="Comma 2 84 13 2 2" xfId="34390" xr:uid="{00000000-0005-0000-0000-00006B200000}"/>
    <cellStyle name="Comma 2 84 13 3" xfId="11398" xr:uid="{00000000-0005-0000-0000-00006C200000}"/>
    <cellStyle name="Comma 2 84 13 3 2" xfId="33156" xr:uid="{00000000-0005-0000-0000-00006D200000}"/>
    <cellStyle name="Comma 2 84 13 4" xfId="31793" xr:uid="{00000000-0005-0000-0000-00006E200000}"/>
    <cellStyle name="Comma 2 84 14" xfId="8351" xr:uid="{00000000-0005-0000-0000-00006F200000}"/>
    <cellStyle name="Comma 2 84 14 2" xfId="12705" xr:uid="{00000000-0005-0000-0000-000070200000}"/>
    <cellStyle name="Comma 2 84 14 2 2" xfId="34460" xr:uid="{00000000-0005-0000-0000-000071200000}"/>
    <cellStyle name="Comma 2 84 14 3" xfId="11468" xr:uid="{00000000-0005-0000-0000-000072200000}"/>
    <cellStyle name="Comma 2 84 14 3 2" xfId="33226" xr:uid="{00000000-0005-0000-0000-000073200000}"/>
    <cellStyle name="Comma 2 84 14 4" xfId="31927" xr:uid="{00000000-0005-0000-0000-000074200000}"/>
    <cellStyle name="Comma 2 84 15" xfId="8500" xr:uid="{00000000-0005-0000-0000-000075200000}"/>
    <cellStyle name="Comma 2 84 15 2" xfId="12744" xr:uid="{00000000-0005-0000-0000-000076200000}"/>
    <cellStyle name="Comma 2 84 15 2 2" xfId="34499" xr:uid="{00000000-0005-0000-0000-000077200000}"/>
    <cellStyle name="Comma 2 84 15 3" xfId="11507" xr:uid="{00000000-0005-0000-0000-000078200000}"/>
    <cellStyle name="Comma 2 84 15 3 2" xfId="33265" xr:uid="{00000000-0005-0000-0000-000079200000}"/>
    <cellStyle name="Comma 2 84 15 4" xfId="31967" xr:uid="{00000000-0005-0000-0000-00007A200000}"/>
    <cellStyle name="Comma 2 84 16" xfId="12114" xr:uid="{00000000-0005-0000-0000-00007B200000}"/>
    <cellStyle name="Comma 2 84 16 2" xfId="33870" xr:uid="{00000000-0005-0000-0000-00007C200000}"/>
    <cellStyle name="Comma 2 84 17" xfId="10876" xr:uid="{00000000-0005-0000-0000-00007D200000}"/>
    <cellStyle name="Comma 2 84 17 2" xfId="32635" xr:uid="{00000000-0005-0000-0000-00007E200000}"/>
    <cellStyle name="Comma 2 84 18" xfId="31079" xr:uid="{00000000-0005-0000-0000-00007F200000}"/>
    <cellStyle name="Comma 2 84 2" xfId="6436" xr:uid="{00000000-0005-0000-0000-000080200000}"/>
    <cellStyle name="Comma 2 84 2 2" xfId="12306" xr:uid="{00000000-0005-0000-0000-000081200000}"/>
    <cellStyle name="Comma 2 84 2 2 2" xfId="34062" xr:uid="{00000000-0005-0000-0000-000082200000}"/>
    <cellStyle name="Comma 2 84 2 3" xfId="11069" xr:uid="{00000000-0005-0000-0000-000083200000}"/>
    <cellStyle name="Comma 2 84 2 3 2" xfId="32828" xr:uid="{00000000-0005-0000-0000-000084200000}"/>
    <cellStyle name="Comma 2 84 2 4" xfId="31313" xr:uid="{00000000-0005-0000-0000-000085200000}"/>
    <cellStyle name="Comma 2 84 3" xfId="6880" xr:uid="{00000000-0005-0000-0000-000086200000}"/>
    <cellStyle name="Comma 2 84 3 2" xfId="12367" xr:uid="{00000000-0005-0000-0000-000087200000}"/>
    <cellStyle name="Comma 2 84 3 2 2" xfId="34123" xr:uid="{00000000-0005-0000-0000-000088200000}"/>
    <cellStyle name="Comma 2 84 3 3" xfId="11130" xr:uid="{00000000-0005-0000-0000-000089200000}"/>
    <cellStyle name="Comma 2 84 3 3 2" xfId="32889" xr:uid="{00000000-0005-0000-0000-00008A200000}"/>
    <cellStyle name="Comma 2 84 3 4" xfId="31377" xr:uid="{00000000-0005-0000-0000-00008B200000}"/>
    <cellStyle name="Comma 2 84 4" xfId="7195" xr:uid="{00000000-0005-0000-0000-00008C200000}"/>
    <cellStyle name="Comma 2 84 4 2" xfId="12495" xr:uid="{00000000-0005-0000-0000-00008D200000}"/>
    <cellStyle name="Comma 2 84 4 2 2" xfId="34251" xr:uid="{00000000-0005-0000-0000-00008E200000}"/>
    <cellStyle name="Comma 2 84 4 3" xfId="11258" xr:uid="{00000000-0005-0000-0000-00008F200000}"/>
    <cellStyle name="Comma 2 84 4 3 2" xfId="33017" xr:uid="{00000000-0005-0000-0000-000090200000}"/>
    <cellStyle name="Comma 2 84 4 4" xfId="31550" xr:uid="{00000000-0005-0000-0000-000091200000}"/>
    <cellStyle name="Comma 2 84 5" xfId="7196" xr:uid="{00000000-0005-0000-0000-000092200000}"/>
    <cellStyle name="Comma 2 84 5 2" xfId="12496" xr:uid="{00000000-0005-0000-0000-000093200000}"/>
    <cellStyle name="Comma 2 84 5 2 2" xfId="34252" xr:uid="{00000000-0005-0000-0000-000094200000}"/>
    <cellStyle name="Comma 2 84 5 3" xfId="11259" xr:uid="{00000000-0005-0000-0000-000095200000}"/>
    <cellStyle name="Comma 2 84 5 3 2" xfId="33018" xr:uid="{00000000-0005-0000-0000-000096200000}"/>
    <cellStyle name="Comma 2 84 5 4" xfId="31551" xr:uid="{00000000-0005-0000-0000-000097200000}"/>
    <cellStyle name="Comma 2 84 6" xfId="7197" xr:uid="{00000000-0005-0000-0000-000098200000}"/>
    <cellStyle name="Comma 2 84 6 2" xfId="12497" xr:uid="{00000000-0005-0000-0000-000099200000}"/>
    <cellStyle name="Comma 2 84 6 2 2" xfId="34253" xr:uid="{00000000-0005-0000-0000-00009A200000}"/>
    <cellStyle name="Comma 2 84 6 3" xfId="11260" xr:uid="{00000000-0005-0000-0000-00009B200000}"/>
    <cellStyle name="Comma 2 84 6 3 2" xfId="33019" xr:uid="{00000000-0005-0000-0000-00009C200000}"/>
    <cellStyle name="Comma 2 84 6 4" xfId="31552" xr:uid="{00000000-0005-0000-0000-00009D200000}"/>
    <cellStyle name="Comma 2 84 7" xfId="7198" xr:uid="{00000000-0005-0000-0000-00009E200000}"/>
    <cellStyle name="Comma 2 84 7 2" xfId="12498" xr:uid="{00000000-0005-0000-0000-00009F200000}"/>
    <cellStyle name="Comma 2 84 7 2 2" xfId="34254" xr:uid="{00000000-0005-0000-0000-0000A0200000}"/>
    <cellStyle name="Comma 2 84 7 3" xfId="11261" xr:uid="{00000000-0005-0000-0000-0000A1200000}"/>
    <cellStyle name="Comma 2 84 7 3 2" xfId="33020" xr:uid="{00000000-0005-0000-0000-0000A2200000}"/>
    <cellStyle name="Comma 2 84 7 4" xfId="31553" xr:uid="{00000000-0005-0000-0000-0000A3200000}"/>
    <cellStyle name="Comma 2 84 8" xfId="7199" xr:uid="{00000000-0005-0000-0000-0000A4200000}"/>
    <cellStyle name="Comma 2 84 8 2" xfId="12499" xr:uid="{00000000-0005-0000-0000-0000A5200000}"/>
    <cellStyle name="Comma 2 84 8 2 2" xfId="34255" xr:uid="{00000000-0005-0000-0000-0000A6200000}"/>
    <cellStyle name="Comma 2 84 8 3" xfId="11262" xr:uid="{00000000-0005-0000-0000-0000A7200000}"/>
    <cellStyle name="Comma 2 84 8 3 2" xfId="33021" xr:uid="{00000000-0005-0000-0000-0000A8200000}"/>
    <cellStyle name="Comma 2 84 8 4" xfId="31554" xr:uid="{00000000-0005-0000-0000-0000A9200000}"/>
    <cellStyle name="Comma 2 84 9" xfId="7200" xr:uid="{00000000-0005-0000-0000-0000AA200000}"/>
    <cellStyle name="Comma 2 84 9 2" xfId="12500" xr:uid="{00000000-0005-0000-0000-0000AB200000}"/>
    <cellStyle name="Comma 2 84 9 2 2" xfId="34256" xr:uid="{00000000-0005-0000-0000-0000AC200000}"/>
    <cellStyle name="Comma 2 84 9 3" xfId="11263" xr:uid="{00000000-0005-0000-0000-0000AD200000}"/>
    <cellStyle name="Comma 2 84 9 3 2" xfId="33022" xr:uid="{00000000-0005-0000-0000-0000AE200000}"/>
    <cellStyle name="Comma 2 84 9 4" xfId="31555" xr:uid="{00000000-0005-0000-0000-0000AF200000}"/>
    <cellStyle name="Comma 2 85" xfId="4198" xr:uid="{00000000-0005-0000-0000-0000B0200000}"/>
    <cellStyle name="Comma 2 85 2" xfId="12115" xr:uid="{00000000-0005-0000-0000-0000B1200000}"/>
    <cellStyle name="Comma 2 85 2 2" xfId="33871" xr:uid="{00000000-0005-0000-0000-0000B2200000}"/>
    <cellStyle name="Comma 2 85 3" xfId="10877" xr:uid="{00000000-0005-0000-0000-0000B3200000}"/>
    <cellStyle name="Comma 2 85 3 2" xfId="32636" xr:uid="{00000000-0005-0000-0000-0000B4200000}"/>
    <cellStyle name="Comma 2 85 4" xfId="31080" xr:uid="{00000000-0005-0000-0000-0000B5200000}"/>
    <cellStyle name="Comma 2 86" xfId="4199" xr:uid="{00000000-0005-0000-0000-0000B6200000}"/>
    <cellStyle name="Comma 2 86 2" xfId="12116" xr:uid="{00000000-0005-0000-0000-0000B7200000}"/>
    <cellStyle name="Comma 2 86 2 2" xfId="33872" xr:uid="{00000000-0005-0000-0000-0000B8200000}"/>
    <cellStyle name="Comma 2 86 3" xfId="10878" xr:uid="{00000000-0005-0000-0000-0000B9200000}"/>
    <cellStyle name="Comma 2 86 3 2" xfId="32637" xr:uid="{00000000-0005-0000-0000-0000BA200000}"/>
    <cellStyle name="Comma 2 86 4" xfId="31081" xr:uid="{00000000-0005-0000-0000-0000BB200000}"/>
    <cellStyle name="Comma 2 87" xfId="4200" xr:uid="{00000000-0005-0000-0000-0000BC200000}"/>
    <cellStyle name="Comma 2 87 2" xfId="12117" xr:uid="{00000000-0005-0000-0000-0000BD200000}"/>
    <cellStyle name="Comma 2 87 2 2" xfId="33873" xr:uid="{00000000-0005-0000-0000-0000BE200000}"/>
    <cellStyle name="Comma 2 87 3" xfId="10879" xr:uid="{00000000-0005-0000-0000-0000BF200000}"/>
    <cellStyle name="Comma 2 87 3 2" xfId="32638" xr:uid="{00000000-0005-0000-0000-0000C0200000}"/>
    <cellStyle name="Comma 2 87 4" xfId="31082" xr:uid="{00000000-0005-0000-0000-0000C1200000}"/>
    <cellStyle name="Comma 2 88" xfId="4201" xr:uid="{00000000-0005-0000-0000-0000C2200000}"/>
    <cellStyle name="Comma 2 88 2" xfId="12118" xr:uid="{00000000-0005-0000-0000-0000C3200000}"/>
    <cellStyle name="Comma 2 88 2 2" xfId="33874" xr:uid="{00000000-0005-0000-0000-0000C4200000}"/>
    <cellStyle name="Comma 2 88 3" xfId="10880" xr:uid="{00000000-0005-0000-0000-0000C5200000}"/>
    <cellStyle name="Comma 2 88 3 2" xfId="32639" xr:uid="{00000000-0005-0000-0000-0000C6200000}"/>
    <cellStyle name="Comma 2 88 4" xfId="31083" xr:uid="{00000000-0005-0000-0000-0000C7200000}"/>
    <cellStyle name="Comma 2 89" xfId="4202" xr:uid="{00000000-0005-0000-0000-0000C8200000}"/>
    <cellStyle name="Comma 2 89 2" xfId="12119" xr:uid="{00000000-0005-0000-0000-0000C9200000}"/>
    <cellStyle name="Comma 2 89 2 2" xfId="33875" xr:uid="{00000000-0005-0000-0000-0000CA200000}"/>
    <cellStyle name="Comma 2 89 3" xfId="10881" xr:uid="{00000000-0005-0000-0000-0000CB200000}"/>
    <cellStyle name="Comma 2 89 3 2" xfId="32640" xr:uid="{00000000-0005-0000-0000-0000CC200000}"/>
    <cellStyle name="Comma 2 89 4" xfId="31084"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1" xr:uid="{00000000-0005-0000-0000-0000D1200000}"/>
    <cellStyle name="Comma 2 9 2 3" xfId="10595" xr:uid="{00000000-0005-0000-0000-0000D2200000}"/>
    <cellStyle name="Comma 2 9 2 3 2" xfId="32356" xr:uid="{00000000-0005-0000-0000-0000D3200000}"/>
    <cellStyle name="Comma 2 9 2 4" xfId="30799" xr:uid="{00000000-0005-0000-0000-0000D4200000}"/>
    <cellStyle name="Comma 2 9 3" xfId="3902" xr:uid="{00000000-0005-0000-0000-0000D5200000}"/>
    <cellStyle name="Comma 2 9 3 2" xfId="11905" xr:uid="{00000000-0005-0000-0000-0000D6200000}"/>
    <cellStyle name="Comma 2 9 3 2 2" xfId="33662" xr:uid="{00000000-0005-0000-0000-0000D7200000}"/>
    <cellStyle name="Comma 2 9 3 3" xfId="10667" xr:uid="{00000000-0005-0000-0000-0000D8200000}"/>
    <cellStyle name="Comma 2 9 3 3 2" xfId="32427" xr:uid="{00000000-0005-0000-0000-0000D9200000}"/>
    <cellStyle name="Comma 2 9 3 4" xfId="30871" xr:uid="{00000000-0005-0000-0000-0000DA200000}"/>
    <cellStyle name="Comma 2 9 4" xfId="11706" xr:uid="{00000000-0005-0000-0000-0000DB200000}"/>
    <cellStyle name="Comma 2 9 4 2" xfId="33464" xr:uid="{00000000-0005-0000-0000-0000DC200000}"/>
    <cellStyle name="Comma 2 9 5" xfId="10466" xr:uid="{00000000-0005-0000-0000-0000DD200000}"/>
    <cellStyle name="Comma 2 9 5 2" xfId="32227" xr:uid="{00000000-0005-0000-0000-0000DE200000}"/>
    <cellStyle name="Comma 2 9 6" xfId="30669" xr:uid="{00000000-0005-0000-0000-0000DF200000}"/>
    <cellStyle name="Comma 2 90" xfId="4203" xr:uid="{00000000-0005-0000-0000-0000E0200000}"/>
    <cellStyle name="Comma 2 90 2" xfId="12120" xr:uid="{00000000-0005-0000-0000-0000E1200000}"/>
    <cellStyle name="Comma 2 90 2 2" xfId="33876" xr:uid="{00000000-0005-0000-0000-0000E2200000}"/>
    <cellStyle name="Comma 2 90 3" xfId="10882" xr:uid="{00000000-0005-0000-0000-0000E3200000}"/>
    <cellStyle name="Comma 2 90 3 2" xfId="32641" xr:uid="{00000000-0005-0000-0000-0000E4200000}"/>
    <cellStyle name="Comma 2 90 4" xfId="31085" xr:uid="{00000000-0005-0000-0000-0000E5200000}"/>
    <cellStyle name="Comma 2 91" xfId="4204" xr:uid="{00000000-0005-0000-0000-0000E6200000}"/>
    <cellStyle name="Comma 2 91 2" xfId="12121" xr:uid="{00000000-0005-0000-0000-0000E7200000}"/>
    <cellStyle name="Comma 2 91 2 2" xfId="33877" xr:uid="{00000000-0005-0000-0000-0000E8200000}"/>
    <cellStyle name="Comma 2 91 3" xfId="10883" xr:uid="{00000000-0005-0000-0000-0000E9200000}"/>
    <cellStyle name="Comma 2 91 3 2" xfId="32642" xr:uid="{00000000-0005-0000-0000-0000EA200000}"/>
    <cellStyle name="Comma 2 91 4" xfId="31086" xr:uid="{00000000-0005-0000-0000-0000EB200000}"/>
    <cellStyle name="Comma 2 92" xfId="4205" xr:uid="{00000000-0005-0000-0000-0000EC200000}"/>
    <cellStyle name="Comma 2 92 2" xfId="12122" xr:uid="{00000000-0005-0000-0000-0000ED200000}"/>
    <cellStyle name="Comma 2 92 2 2" xfId="33878" xr:uid="{00000000-0005-0000-0000-0000EE200000}"/>
    <cellStyle name="Comma 2 92 3" xfId="10884" xr:uid="{00000000-0005-0000-0000-0000EF200000}"/>
    <cellStyle name="Comma 2 92 3 2" xfId="32643" xr:uid="{00000000-0005-0000-0000-0000F0200000}"/>
    <cellStyle name="Comma 2 92 4" xfId="31087" xr:uid="{00000000-0005-0000-0000-0000F1200000}"/>
    <cellStyle name="Comma 2 93" xfId="4206" xr:uid="{00000000-0005-0000-0000-0000F2200000}"/>
    <cellStyle name="Comma 2 93 2" xfId="12123" xr:uid="{00000000-0005-0000-0000-0000F3200000}"/>
    <cellStyle name="Comma 2 93 2 2" xfId="33879" xr:uid="{00000000-0005-0000-0000-0000F4200000}"/>
    <cellStyle name="Comma 2 93 3" xfId="10885" xr:uid="{00000000-0005-0000-0000-0000F5200000}"/>
    <cellStyle name="Comma 2 93 3 2" xfId="32644" xr:uid="{00000000-0005-0000-0000-0000F6200000}"/>
    <cellStyle name="Comma 2 93 4" xfId="31088" xr:uid="{00000000-0005-0000-0000-0000F7200000}"/>
    <cellStyle name="Comma 2 94" xfId="4207" xr:uid="{00000000-0005-0000-0000-0000F8200000}"/>
    <cellStyle name="Comma 2 94 2" xfId="12124" xr:uid="{00000000-0005-0000-0000-0000F9200000}"/>
    <cellStyle name="Comma 2 94 2 2" xfId="33880" xr:uid="{00000000-0005-0000-0000-0000FA200000}"/>
    <cellStyle name="Comma 2 94 3" xfId="10886" xr:uid="{00000000-0005-0000-0000-0000FB200000}"/>
    <cellStyle name="Comma 2 94 3 2" xfId="32645" xr:uid="{00000000-0005-0000-0000-0000FC200000}"/>
    <cellStyle name="Comma 2 94 4" xfId="31089" xr:uid="{00000000-0005-0000-0000-0000FD200000}"/>
    <cellStyle name="Comma 2 95" xfId="4208" xr:uid="{00000000-0005-0000-0000-0000FE200000}"/>
    <cellStyle name="Comma 2 95 2" xfId="12125" xr:uid="{00000000-0005-0000-0000-0000FF200000}"/>
    <cellStyle name="Comma 2 95 2 2" xfId="33881" xr:uid="{00000000-0005-0000-0000-000000210000}"/>
    <cellStyle name="Comma 2 95 3" xfId="10887" xr:uid="{00000000-0005-0000-0000-000001210000}"/>
    <cellStyle name="Comma 2 95 3 2" xfId="32646" xr:uid="{00000000-0005-0000-0000-000002210000}"/>
    <cellStyle name="Comma 2 95 4" xfId="31090" xr:uid="{00000000-0005-0000-0000-000003210000}"/>
    <cellStyle name="Comma 2 96" xfId="4209" xr:uid="{00000000-0005-0000-0000-000004210000}"/>
    <cellStyle name="Comma 2 96 2" xfId="12126" xr:uid="{00000000-0005-0000-0000-000005210000}"/>
    <cellStyle name="Comma 2 96 2 2" xfId="33882" xr:uid="{00000000-0005-0000-0000-000006210000}"/>
    <cellStyle name="Comma 2 96 3" xfId="10888" xr:uid="{00000000-0005-0000-0000-000007210000}"/>
    <cellStyle name="Comma 2 96 3 2" xfId="32647" xr:uid="{00000000-0005-0000-0000-000008210000}"/>
    <cellStyle name="Comma 2 96 4" xfId="31091" xr:uid="{00000000-0005-0000-0000-000009210000}"/>
    <cellStyle name="Comma 2 97" xfId="4210" xr:uid="{00000000-0005-0000-0000-00000A210000}"/>
    <cellStyle name="Comma 2 97 2" xfId="12127" xr:uid="{00000000-0005-0000-0000-00000B210000}"/>
    <cellStyle name="Comma 2 97 2 2" xfId="33883" xr:uid="{00000000-0005-0000-0000-00000C210000}"/>
    <cellStyle name="Comma 2 97 3" xfId="10889" xr:uid="{00000000-0005-0000-0000-00000D210000}"/>
    <cellStyle name="Comma 2 97 3 2" xfId="32648" xr:uid="{00000000-0005-0000-0000-00000E210000}"/>
    <cellStyle name="Comma 2 97 4" xfId="31092"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7" xr:uid="{00000000-0005-0000-0000-000013210000}"/>
    <cellStyle name="Comma 2 98 10 3" xfId="11264" xr:uid="{00000000-0005-0000-0000-000014210000}"/>
    <cellStyle name="Comma 2 98 10 3 2" xfId="33023" xr:uid="{00000000-0005-0000-0000-000015210000}"/>
    <cellStyle name="Comma 2 98 10 4" xfId="31556" xr:uid="{00000000-0005-0000-0000-000016210000}"/>
    <cellStyle name="Comma 2 98 11" xfId="7202" xr:uid="{00000000-0005-0000-0000-000017210000}"/>
    <cellStyle name="Comma 2 98 11 2" xfId="12502" xr:uid="{00000000-0005-0000-0000-000018210000}"/>
    <cellStyle name="Comma 2 98 11 2 2" xfId="34258" xr:uid="{00000000-0005-0000-0000-000019210000}"/>
    <cellStyle name="Comma 2 98 11 3" xfId="11265" xr:uid="{00000000-0005-0000-0000-00001A210000}"/>
    <cellStyle name="Comma 2 98 11 3 2" xfId="33024" xr:uid="{00000000-0005-0000-0000-00001B210000}"/>
    <cellStyle name="Comma 2 98 11 4" xfId="31557" xr:uid="{00000000-0005-0000-0000-00001C210000}"/>
    <cellStyle name="Comma 2 98 12" xfId="7435" xr:uid="{00000000-0005-0000-0000-00001D210000}"/>
    <cellStyle name="Comma 2 98 12 2" xfId="12559" xr:uid="{00000000-0005-0000-0000-00001E210000}"/>
    <cellStyle name="Comma 2 98 12 2 2" xfId="34314" xr:uid="{00000000-0005-0000-0000-00001F210000}"/>
    <cellStyle name="Comma 2 98 12 3" xfId="11322" xr:uid="{00000000-0005-0000-0000-000020210000}"/>
    <cellStyle name="Comma 2 98 12 3 2" xfId="33080" xr:uid="{00000000-0005-0000-0000-000021210000}"/>
    <cellStyle name="Comma 2 98 12 4" xfId="31655" xr:uid="{00000000-0005-0000-0000-000022210000}"/>
    <cellStyle name="Comma 2 98 13" xfId="7822" xr:uid="{00000000-0005-0000-0000-000023210000}"/>
    <cellStyle name="Comma 2 98 13 2" xfId="12636" xr:uid="{00000000-0005-0000-0000-000024210000}"/>
    <cellStyle name="Comma 2 98 13 2 2" xfId="34391" xr:uid="{00000000-0005-0000-0000-000025210000}"/>
    <cellStyle name="Comma 2 98 13 3" xfId="11399" xr:uid="{00000000-0005-0000-0000-000026210000}"/>
    <cellStyle name="Comma 2 98 13 3 2" xfId="33157" xr:uid="{00000000-0005-0000-0000-000027210000}"/>
    <cellStyle name="Comma 2 98 13 4" xfId="31795" xr:uid="{00000000-0005-0000-0000-000028210000}"/>
    <cellStyle name="Comma 2 98 14" xfId="8348" xr:uid="{00000000-0005-0000-0000-000029210000}"/>
    <cellStyle name="Comma 2 98 14 2" xfId="12704" xr:uid="{00000000-0005-0000-0000-00002A210000}"/>
    <cellStyle name="Comma 2 98 14 2 2" xfId="34459" xr:uid="{00000000-0005-0000-0000-00002B210000}"/>
    <cellStyle name="Comma 2 98 14 3" xfId="11467" xr:uid="{00000000-0005-0000-0000-00002C210000}"/>
    <cellStyle name="Comma 2 98 14 3 2" xfId="33225" xr:uid="{00000000-0005-0000-0000-00002D210000}"/>
    <cellStyle name="Comma 2 98 14 4" xfId="31926" xr:uid="{00000000-0005-0000-0000-00002E210000}"/>
    <cellStyle name="Comma 2 98 15" xfId="8501" xr:uid="{00000000-0005-0000-0000-00002F210000}"/>
    <cellStyle name="Comma 2 98 15 2" xfId="12745" xr:uid="{00000000-0005-0000-0000-000030210000}"/>
    <cellStyle name="Comma 2 98 15 2 2" xfId="34500" xr:uid="{00000000-0005-0000-0000-000031210000}"/>
    <cellStyle name="Comma 2 98 15 3" xfId="11508" xr:uid="{00000000-0005-0000-0000-000032210000}"/>
    <cellStyle name="Comma 2 98 15 3 2" xfId="33266" xr:uid="{00000000-0005-0000-0000-000033210000}"/>
    <cellStyle name="Comma 2 98 15 4" xfId="31968" xr:uid="{00000000-0005-0000-0000-000034210000}"/>
    <cellStyle name="Comma 2 98 16" xfId="12128" xr:uid="{00000000-0005-0000-0000-000035210000}"/>
    <cellStyle name="Comma 2 98 16 2" xfId="33884" xr:uid="{00000000-0005-0000-0000-000036210000}"/>
    <cellStyle name="Comma 2 98 17" xfId="10890" xr:uid="{00000000-0005-0000-0000-000037210000}"/>
    <cellStyle name="Comma 2 98 17 2" xfId="32649" xr:uid="{00000000-0005-0000-0000-000038210000}"/>
    <cellStyle name="Comma 2 98 18" xfId="31093" xr:uid="{00000000-0005-0000-0000-000039210000}"/>
    <cellStyle name="Comma 2 98 2" xfId="6438" xr:uid="{00000000-0005-0000-0000-00003A210000}"/>
    <cellStyle name="Comma 2 98 2 2" xfId="12307" xr:uid="{00000000-0005-0000-0000-00003B210000}"/>
    <cellStyle name="Comma 2 98 2 2 2" xfId="34063" xr:uid="{00000000-0005-0000-0000-00003C210000}"/>
    <cellStyle name="Comma 2 98 2 3" xfId="11070" xr:uid="{00000000-0005-0000-0000-00003D210000}"/>
    <cellStyle name="Comma 2 98 2 3 2" xfId="32829" xr:uid="{00000000-0005-0000-0000-00003E210000}"/>
    <cellStyle name="Comma 2 98 2 4" xfId="31314" xr:uid="{00000000-0005-0000-0000-00003F210000}"/>
    <cellStyle name="Comma 2 98 3" xfId="6879" xr:uid="{00000000-0005-0000-0000-000040210000}"/>
    <cellStyle name="Comma 2 98 3 2" xfId="12366" xr:uid="{00000000-0005-0000-0000-000041210000}"/>
    <cellStyle name="Comma 2 98 3 2 2" xfId="34122" xr:uid="{00000000-0005-0000-0000-000042210000}"/>
    <cellStyle name="Comma 2 98 3 3" xfId="11129" xr:uid="{00000000-0005-0000-0000-000043210000}"/>
    <cellStyle name="Comma 2 98 3 3 2" xfId="32888" xr:uid="{00000000-0005-0000-0000-000044210000}"/>
    <cellStyle name="Comma 2 98 3 4" xfId="31376" xr:uid="{00000000-0005-0000-0000-000045210000}"/>
    <cellStyle name="Comma 2 98 4" xfId="7203" xr:uid="{00000000-0005-0000-0000-000046210000}"/>
    <cellStyle name="Comma 2 98 4 2" xfId="12503" xr:uid="{00000000-0005-0000-0000-000047210000}"/>
    <cellStyle name="Comma 2 98 4 2 2" xfId="34259" xr:uid="{00000000-0005-0000-0000-000048210000}"/>
    <cellStyle name="Comma 2 98 4 3" xfId="11266" xr:uid="{00000000-0005-0000-0000-000049210000}"/>
    <cellStyle name="Comma 2 98 4 3 2" xfId="33025" xr:uid="{00000000-0005-0000-0000-00004A210000}"/>
    <cellStyle name="Comma 2 98 4 4" xfId="31558" xr:uid="{00000000-0005-0000-0000-00004B210000}"/>
    <cellStyle name="Comma 2 98 5" xfId="7204" xr:uid="{00000000-0005-0000-0000-00004C210000}"/>
    <cellStyle name="Comma 2 98 5 2" xfId="12504" xr:uid="{00000000-0005-0000-0000-00004D210000}"/>
    <cellStyle name="Comma 2 98 5 2 2" xfId="34260" xr:uid="{00000000-0005-0000-0000-00004E210000}"/>
    <cellStyle name="Comma 2 98 5 3" xfId="11267" xr:uid="{00000000-0005-0000-0000-00004F210000}"/>
    <cellStyle name="Comma 2 98 5 3 2" xfId="33026" xr:uid="{00000000-0005-0000-0000-000050210000}"/>
    <cellStyle name="Comma 2 98 5 4" xfId="31559" xr:uid="{00000000-0005-0000-0000-000051210000}"/>
    <cellStyle name="Comma 2 98 6" xfId="7205" xr:uid="{00000000-0005-0000-0000-000052210000}"/>
    <cellStyle name="Comma 2 98 6 2" xfId="12505" xr:uid="{00000000-0005-0000-0000-000053210000}"/>
    <cellStyle name="Comma 2 98 6 2 2" xfId="34261" xr:uid="{00000000-0005-0000-0000-000054210000}"/>
    <cellStyle name="Comma 2 98 6 3" xfId="11268" xr:uid="{00000000-0005-0000-0000-000055210000}"/>
    <cellStyle name="Comma 2 98 6 3 2" xfId="33027" xr:uid="{00000000-0005-0000-0000-000056210000}"/>
    <cellStyle name="Comma 2 98 6 4" xfId="31560" xr:uid="{00000000-0005-0000-0000-000057210000}"/>
    <cellStyle name="Comma 2 98 7" xfId="7206" xr:uid="{00000000-0005-0000-0000-000058210000}"/>
    <cellStyle name="Comma 2 98 7 2" xfId="12506" xr:uid="{00000000-0005-0000-0000-000059210000}"/>
    <cellStyle name="Comma 2 98 7 2 2" xfId="34262" xr:uid="{00000000-0005-0000-0000-00005A210000}"/>
    <cellStyle name="Comma 2 98 7 3" xfId="11269" xr:uid="{00000000-0005-0000-0000-00005B210000}"/>
    <cellStyle name="Comma 2 98 7 3 2" xfId="33028" xr:uid="{00000000-0005-0000-0000-00005C210000}"/>
    <cellStyle name="Comma 2 98 7 4" xfId="31561" xr:uid="{00000000-0005-0000-0000-00005D210000}"/>
    <cellStyle name="Comma 2 98 8" xfId="7207" xr:uid="{00000000-0005-0000-0000-00005E210000}"/>
    <cellStyle name="Comma 2 98 8 2" xfId="12507" xr:uid="{00000000-0005-0000-0000-00005F210000}"/>
    <cellStyle name="Comma 2 98 8 2 2" xfId="34263" xr:uid="{00000000-0005-0000-0000-000060210000}"/>
    <cellStyle name="Comma 2 98 8 3" xfId="11270" xr:uid="{00000000-0005-0000-0000-000061210000}"/>
    <cellStyle name="Comma 2 98 8 3 2" xfId="33029" xr:uid="{00000000-0005-0000-0000-000062210000}"/>
    <cellStyle name="Comma 2 98 8 4" xfId="31562" xr:uid="{00000000-0005-0000-0000-000063210000}"/>
    <cellStyle name="Comma 2 98 9" xfId="7208" xr:uid="{00000000-0005-0000-0000-000064210000}"/>
    <cellStyle name="Comma 2 98 9 2" xfId="12508" xr:uid="{00000000-0005-0000-0000-000065210000}"/>
    <cellStyle name="Comma 2 98 9 2 2" xfId="34264" xr:uid="{00000000-0005-0000-0000-000066210000}"/>
    <cellStyle name="Comma 2 98 9 3" xfId="11271" xr:uid="{00000000-0005-0000-0000-000067210000}"/>
    <cellStyle name="Comma 2 98 9 3 2" xfId="33030" xr:uid="{00000000-0005-0000-0000-000068210000}"/>
    <cellStyle name="Comma 2 98 9 4" xfId="31563" xr:uid="{00000000-0005-0000-0000-000069210000}"/>
    <cellStyle name="Comma 2 99" xfId="4212" xr:uid="{00000000-0005-0000-0000-00006A210000}"/>
    <cellStyle name="Comma 2 99 2" xfId="12129" xr:uid="{00000000-0005-0000-0000-00006B210000}"/>
    <cellStyle name="Comma 2 99 2 2" xfId="33885" xr:uid="{00000000-0005-0000-0000-00006C210000}"/>
    <cellStyle name="Comma 2 99 3" xfId="10891" xr:uid="{00000000-0005-0000-0000-00006D210000}"/>
    <cellStyle name="Comma 2 99 3 2" xfId="32650" xr:uid="{00000000-0005-0000-0000-00006E210000}"/>
    <cellStyle name="Comma 2 99 4" xfId="31094"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6" xr:uid="{00000000-0005-0000-0000-000074210000}"/>
    <cellStyle name="Comma 20 2 3" xfId="10468" xr:uid="{00000000-0005-0000-0000-000075210000}"/>
    <cellStyle name="Comma 20 2 3 2" xfId="32229" xr:uid="{00000000-0005-0000-0000-000076210000}"/>
    <cellStyle name="Comma 20 2 4" xfId="30671" xr:uid="{00000000-0005-0000-0000-000077210000}"/>
    <cellStyle name="Comma 20 3" xfId="10034" xr:uid="{00000000-0005-0000-0000-000078210000}"/>
    <cellStyle name="Comma 20 3 2" xfId="12820" xr:uid="{00000000-0005-0000-0000-000079210000}"/>
    <cellStyle name="Comma 20 3 2 2" xfId="34575" xr:uid="{00000000-0005-0000-0000-00007A210000}"/>
    <cellStyle name="Comma 20 3 3" xfId="11583" xr:uid="{00000000-0005-0000-0000-00007B210000}"/>
    <cellStyle name="Comma 20 3 3 2" xfId="33341" xr:uid="{00000000-0005-0000-0000-00007C210000}"/>
    <cellStyle name="Comma 20 3 4" xfId="32088" xr:uid="{00000000-0005-0000-0000-00007D210000}"/>
    <cellStyle name="Comma 20 4" xfId="3903" xr:uid="{00000000-0005-0000-0000-00007E210000}"/>
    <cellStyle name="Comma 20 4 2" xfId="11906" xr:uid="{00000000-0005-0000-0000-00007F210000}"/>
    <cellStyle name="Comma 20 4 2 2" xfId="33663" xr:uid="{00000000-0005-0000-0000-000080210000}"/>
    <cellStyle name="Comma 20 4 3" xfId="10668" xr:uid="{00000000-0005-0000-0000-000081210000}"/>
    <cellStyle name="Comma 20 4 3 2" xfId="32428" xr:uid="{00000000-0005-0000-0000-000082210000}"/>
    <cellStyle name="Comma 20 4 4" xfId="30872" xr:uid="{00000000-0005-0000-0000-000083210000}"/>
    <cellStyle name="Comma 20 5" xfId="11707" xr:uid="{00000000-0005-0000-0000-000084210000}"/>
    <cellStyle name="Comma 20 5 2" xfId="33465" xr:uid="{00000000-0005-0000-0000-000085210000}"/>
    <cellStyle name="Comma 20 6" xfId="10467" xr:uid="{00000000-0005-0000-0000-000086210000}"/>
    <cellStyle name="Comma 20 6 2" xfId="32228" xr:uid="{00000000-0005-0000-0000-000087210000}"/>
    <cellStyle name="Comma 20 7" xfId="30670"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2" xr:uid="{00000000-0005-0000-0000-00008D210000}"/>
    <cellStyle name="Comma 21 2 2 2 2 2" xfId="30591" xr:uid="{00000000-0005-0000-0000-00008E210000}"/>
    <cellStyle name="Comma 21 2 2 2 2 2 2" xfId="52194" xr:uid="{00000000-0005-0000-0000-00008F210000}"/>
    <cellStyle name="Comma 21 2 2 2 2 3" xfId="30609" xr:uid="{00000000-0005-0000-0000-000090210000}"/>
    <cellStyle name="Comma 21 2 2 2 2 4" xfId="40279" xr:uid="{00000000-0005-0000-0000-000091210000}"/>
    <cellStyle name="Comma 21 2 2 2 3" xfId="18648" xr:uid="{00000000-0005-0000-0000-000092210000}"/>
    <cellStyle name="Comma 21 2 2 2 3 2" xfId="40290" xr:uid="{00000000-0005-0000-0000-000093210000}"/>
    <cellStyle name="Comma 21 2 2 2 4" xfId="18652" xr:uid="{00000000-0005-0000-0000-000094210000}"/>
    <cellStyle name="Comma 21 2 2 2 4 2" xfId="40294" xr:uid="{00000000-0005-0000-0000-000095210000}"/>
    <cellStyle name="Comma 21 2 2 2 5" xfId="30590" xr:uid="{00000000-0005-0000-0000-000096210000}"/>
    <cellStyle name="Comma 21 2 2 2 5 2" xfId="52193" xr:uid="{00000000-0005-0000-0000-000097210000}"/>
    <cellStyle name="Comma 21 2 2 2 6" xfId="30599" xr:uid="{00000000-0005-0000-0000-000098210000}"/>
    <cellStyle name="Comma 21 2 2 2 7" xfId="33469" xr:uid="{00000000-0005-0000-0000-000099210000}"/>
    <cellStyle name="Comma 21 2 2 2 8" xfId="52204" xr:uid="{00000000-0005-0000-0000-00009A210000}"/>
    <cellStyle name="Comma 21 2 2 3" xfId="10471" xr:uid="{00000000-0005-0000-0000-00009B210000}"/>
    <cellStyle name="Comma 21 2 2 3 2" xfId="32232" xr:uid="{00000000-0005-0000-0000-00009C210000}"/>
    <cellStyle name="Comma 21 2 3" xfId="11710" xr:uid="{00000000-0005-0000-0000-00009D210000}"/>
    <cellStyle name="Comma 21 2 3 2" xfId="33468" xr:uid="{00000000-0005-0000-0000-00009E210000}"/>
    <cellStyle name="Comma 21 2 4" xfId="10470" xr:uid="{00000000-0005-0000-0000-00009F210000}"/>
    <cellStyle name="Comma 21 2 4 2" xfId="32231" xr:uid="{00000000-0005-0000-0000-0000A0210000}"/>
    <cellStyle name="Comma 21 2 5" xfId="15568" xr:uid="{00000000-0005-0000-0000-0000A1210000}"/>
    <cellStyle name="Comma 21 2 5 2" xfId="37270" xr:uid="{00000000-0005-0000-0000-0000A2210000}"/>
    <cellStyle name="Comma 21 3" xfId="2254" xr:uid="{00000000-0005-0000-0000-0000A3210000}"/>
    <cellStyle name="Comma 21 3 2" xfId="11712" xr:uid="{00000000-0005-0000-0000-0000A4210000}"/>
    <cellStyle name="Comma 21 3 2 2" xfId="33470" xr:uid="{00000000-0005-0000-0000-0000A5210000}"/>
    <cellStyle name="Comma 21 3 3" xfId="10472" xr:uid="{00000000-0005-0000-0000-0000A6210000}"/>
    <cellStyle name="Comma 21 3 3 2" xfId="32233" xr:uid="{00000000-0005-0000-0000-0000A7210000}"/>
    <cellStyle name="Comma 21 3 4" xfId="30672" xr:uid="{00000000-0005-0000-0000-0000A8210000}"/>
    <cellStyle name="Comma 21 4" xfId="3904" xr:uid="{00000000-0005-0000-0000-0000A9210000}"/>
    <cellStyle name="Comma 21 4 2" xfId="11907" xr:uid="{00000000-0005-0000-0000-0000AA210000}"/>
    <cellStyle name="Comma 21 4 2 2" xfId="33664" xr:uid="{00000000-0005-0000-0000-0000AB210000}"/>
    <cellStyle name="Comma 21 4 3" xfId="10669" xr:uid="{00000000-0005-0000-0000-0000AC210000}"/>
    <cellStyle name="Comma 21 4 3 2" xfId="32429" xr:uid="{00000000-0005-0000-0000-0000AD210000}"/>
    <cellStyle name="Comma 21 4 4" xfId="30873" xr:uid="{00000000-0005-0000-0000-0000AE210000}"/>
    <cellStyle name="Comma 21 5" xfId="10035" xr:uid="{00000000-0005-0000-0000-0000AF210000}"/>
    <cellStyle name="Comma 21 5 2" xfId="12821" xr:uid="{00000000-0005-0000-0000-0000B0210000}"/>
    <cellStyle name="Comma 21 5 2 2" xfId="34576" xr:uid="{00000000-0005-0000-0000-0000B1210000}"/>
    <cellStyle name="Comma 21 5 3" xfId="11584" xr:uid="{00000000-0005-0000-0000-0000B2210000}"/>
    <cellStyle name="Comma 21 5 3 2" xfId="33342" xr:uid="{00000000-0005-0000-0000-0000B3210000}"/>
    <cellStyle name="Comma 21 5 4" xfId="32089" xr:uid="{00000000-0005-0000-0000-0000B4210000}"/>
    <cellStyle name="Comma 21 6" xfId="11709" xr:uid="{00000000-0005-0000-0000-0000B5210000}"/>
    <cellStyle name="Comma 21 6 2" xfId="33467" xr:uid="{00000000-0005-0000-0000-0000B6210000}"/>
    <cellStyle name="Comma 21 7" xfId="10469" xr:uid="{00000000-0005-0000-0000-0000B7210000}"/>
    <cellStyle name="Comma 21 7 2" xfId="32230"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2" xr:uid="{00000000-0005-0000-0000-0000BC210000}"/>
    <cellStyle name="Comma 22 18 3" xfId="10474" xr:uid="{00000000-0005-0000-0000-0000BD210000}"/>
    <cellStyle name="Comma 22 18 3 2" xfId="32235" xr:uid="{00000000-0005-0000-0000-0000BE210000}"/>
    <cellStyle name="Comma 22 18 4" xfId="30674" xr:uid="{00000000-0005-0000-0000-0000BF210000}"/>
    <cellStyle name="Comma 22 2" xfId="10036" xr:uid="{00000000-0005-0000-0000-0000C0210000}"/>
    <cellStyle name="Comma 22 3" xfId="11713" xr:uid="{00000000-0005-0000-0000-0000C1210000}"/>
    <cellStyle name="Comma 22 3 2" xfId="33471" xr:uid="{00000000-0005-0000-0000-0000C2210000}"/>
    <cellStyle name="Comma 22 4" xfId="10473" xr:uid="{00000000-0005-0000-0000-0000C3210000}"/>
    <cellStyle name="Comma 22 4 2" xfId="32234" xr:uid="{00000000-0005-0000-0000-0000C4210000}"/>
    <cellStyle name="Comma 22 5" xfId="30673"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7" xr:uid="{00000000-0005-0000-0000-0000C9210000}"/>
    <cellStyle name="Comma 23 2 3" xfId="11585" xr:uid="{00000000-0005-0000-0000-0000CA210000}"/>
    <cellStyle name="Comma 23 2 3 2" xfId="33343" xr:uid="{00000000-0005-0000-0000-0000CB210000}"/>
    <cellStyle name="Comma 23 2 4" xfId="32090" xr:uid="{00000000-0005-0000-0000-0000CC210000}"/>
    <cellStyle name="Comma 23 3" xfId="7136" xr:uid="{00000000-0005-0000-0000-0000CD210000}"/>
    <cellStyle name="Comma 23 3 2" xfId="12436" xr:uid="{00000000-0005-0000-0000-0000CE210000}"/>
    <cellStyle name="Comma 23 3 2 2" xfId="34192" xr:uid="{00000000-0005-0000-0000-0000CF210000}"/>
    <cellStyle name="Comma 23 3 3" xfId="11199" xr:uid="{00000000-0005-0000-0000-0000D0210000}"/>
    <cellStyle name="Comma 23 3 3 2" xfId="32958" xr:uid="{00000000-0005-0000-0000-0000D1210000}"/>
    <cellStyle name="Comma 23 3 4" xfId="31491" xr:uid="{00000000-0005-0000-0000-0000D2210000}"/>
    <cellStyle name="Comma 23 4" xfId="11715" xr:uid="{00000000-0005-0000-0000-0000D3210000}"/>
    <cellStyle name="Comma 23 4 2" xfId="33473" xr:uid="{00000000-0005-0000-0000-0000D4210000}"/>
    <cellStyle name="Comma 23 5" xfId="10475" xr:uid="{00000000-0005-0000-0000-0000D5210000}"/>
    <cellStyle name="Comma 23 5 2" xfId="32236" xr:uid="{00000000-0005-0000-0000-0000D6210000}"/>
    <cellStyle name="Comma 23 6" xfId="30675"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8" xr:uid="{00000000-0005-0000-0000-0000DB210000}"/>
    <cellStyle name="Comma 24 2 3" xfId="11586" xr:uid="{00000000-0005-0000-0000-0000DC210000}"/>
    <cellStyle name="Comma 24 2 3 2" xfId="33344" xr:uid="{00000000-0005-0000-0000-0000DD210000}"/>
    <cellStyle name="Comma 24 2 4" xfId="32091" xr:uid="{00000000-0005-0000-0000-0000DE210000}"/>
    <cellStyle name="Comma 24 3" xfId="7390" xr:uid="{00000000-0005-0000-0000-0000DF210000}"/>
    <cellStyle name="Comma 24 3 2" xfId="12518" xr:uid="{00000000-0005-0000-0000-0000E0210000}"/>
    <cellStyle name="Comma 24 3 2 2" xfId="34273" xr:uid="{00000000-0005-0000-0000-0000E1210000}"/>
    <cellStyle name="Comma 24 3 3" xfId="11281" xr:uid="{00000000-0005-0000-0000-0000E2210000}"/>
    <cellStyle name="Comma 24 3 3 2" xfId="33039" xr:uid="{00000000-0005-0000-0000-0000E3210000}"/>
    <cellStyle name="Comma 24 3 4" xfId="31614" xr:uid="{00000000-0005-0000-0000-0000E4210000}"/>
    <cellStyle name="Comma 24 4" xfId="11716" xr:uid="{00000000-0005-0000-0000-0000E5210000}"/>
    <cellStyle name="Comma 24 4 2" xfId="33474" xr:uid="{00000000-0005-0000-0000-0000E6210000}"/>
    <cellStyle name="Comma 24 5" xfId="10476" xr:uid="{00000000-0005-0000-0000-0000E7210000}"/>
    <cellStyle name="Comma 24 5 2" xfId="32237" xr:uid="{00000000-0005-0000-0000-0000E8210000}"/>
    <cellStyle name="Comma 24 6" xfId="30676"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79" xr:uid="{00000000-0005-0000-0000-0000ED210000}"/>
    <cellStyle name="Comma 25 2 3" xfId="11587" xr:uid="{00000000-0005-0000-0000-0000EE210000}"/>
    <cellStyle name="Comma 25 2 3 2" xfId="33345" xr:uid="{00000000-0005-0000-0000-0000EF210000}"/>
    <cellStyle name="Comma 25 2 4" xfId="32092" xr:uid="{00000000-0005-0000-0000-0000F0210000}"/>
    <cellStyle name="Comma 25 3" xfId="7392" xr:uid="{00000000-0005-0000-0000-0000F1210000}"/>
    <cellStyle name="Comma 25 3 2" xfId="12519" xr:uid="{00000000-0005-0000-0000-0000F2210000}"/>
    <cellStyle name="Comma 25 3 2 2" xfId="34274" xr:uid="{00000000-0005-0000-0000-0000F3210000}"/>
    <cellStyle name="Comma 25 3 3" xfId="11282" xr:uid="{00000000-0005-0000-0000-0000F4210000}"/>
    <cellStyle name="Comma 25 3 3 2" xfId="33040" xr:uid="{00000000-0005-0000-0000-0000F5210000}"/>
    <cellStyle name="Comma 25 3 4" xfId="31615" xr:uid="{00000000-0005-0000-0000-0000F6210000}"/>
    <cellStyle name="Comma 25 4" xfId="11717" xr:uid="{00000000-0005-0000-0000-0000F7210000}"/>
    <cellStyle name="Comma 25 4 2" xfId="33475" xr:uid="{00000000-0005-0000-0000-0000F8210000}"/>
    <cellStyle name="Comma 25 5" xfId="10477" xr:uid="{00000000-0005-0000-0000-0000F9210000}"/>
    <cellStyle name="Comma 25 5 2" xfId="32238" xr:uid="{00000000-0005-0000-0000-0000FA210000}"/>
    <cellStyle name="Comma 25 6" xfId="30677"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7" xr:uid="{00000000-0005-0000-0000-0000FF210000}"/>
    <cellStyle name="Comma 26 2 3" xfId="10479" xr:uid="{00000000-0005-0000-0000-000000220000}"/>
    <cellStyle name="Comma 26 2 3 2" xfId="32240" xr:uid="{00000000-0005-0000-0000-000001220000}"/>
    <cellStyle name="Comma 26 2 4" xfId="30679" xr:uid="{00000000-0005-0000-0000-000002220000}"/>
    <cellStyle name="Comma 26 3" xfId="3905" xr:uid="{00000000-0005-0000-0000-000003220000}"/>
    <cellStyle name="Comma 26 3 2" xfId="11908" xr:uid="{00000000-0005-0000-0000-000004220000}"/>
    <cellStyle name="Comma 26 3 2 2" xfId="33665" xr:uid="{00000000-0005-0000-0000-000005220000}"/>
    <cellStyle name="Comma 26 3 3" xfId="10670" xr:uid="{00000000-0005-0000-0000-000006220000}"/>
    <cellStyle name="Comma 26 3 3 2" xfId="32430" xr:uid="{00000000-0005-0000-0000-000007220000}"/>
    <cellStyle name="Comma 26 3 4" xfId="30874" xr:uid="{00000000-0005-0000-0000-000008220000}"/>
    <cellStyle name="Comma 26 4" xfId="11718" xr:uid="{00000000-0005-0000-0000-000009220000}"/>
    <cellStyle name="Comma 26 4 2" xfId="33476" xr:uid="{00000000-0005-0000-0000-00000A220000}"/>
    <cellStyle name="Comma 26 5" xfId="10478" xr:uid="{00000000-0005-0000-0000-00000B220000}"/>
    <cellStyle name="Comma 26 5 2" xfId="32239" xr:uid="{00000000-0005-0000-0000-00000C220000}"/>
    <cellStyle name="Comma 26 6" xfId="30678"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5" xr:uid="{00000000-0005-0000-0000-000011220000}"/>
    <cellStyle name="Comma 27 2 3" xfId="11283" xr:uid="{00000000-0005-0000-0000-000012220000}"/>
    <cellStyle name="Comma 27 2 3 2" xfId="33041" xr:uid="{00000000-0005-0000-0000-000013220000}"/>
    <cellStyle name="Comma 27 2 4" xfId="31616" xr:uid="{00000000-0005-0000-0000-000014220000}"/>
    <cellStyle name="Comma 27 3" xfId="11720" xr:uid="{00000000-0005-0000-0000-000015220000}"/>
    <cellStyle name="Comma 27 3 2" xfId="33478" xr:uid="{00000000-0005-0000-0000-000016220000}"/>
    <cellStyle name="Comma 27 4" xfId="10480" xr:uid="{00000000-0005-0000-0000-000017220000}"/>
    <cellStyle name="Comma 27 4 2" xfId="13526" xr:uid="{00000000-0005-0000-0000-000018220000}"/>
    <cellStyle name="Comma 27 4 3" xfId="32241" xr:uid="{00000000-0005-0000-0000-000019220000}"/>
    <cellStyle name="Comma 27 5" xfId="15569" xr:uid="{00000000-0005-0000-0000-00001A220000}"/>
    <cellStyle name="Comma 27 5 2" xfId="37271" xr:uid="{00000000-0005-0000-0000-00001B220000}"/>
    <cellStyle name="Comma 27 6" xfId="30680"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6" xr:uid="{00000000-0005-0000-0000-000021220000}"/>
    <cellStyle name="Comma 29 2 3" xfId="10671" xr:uid="{00000000-0005-0000-0000-000022220000}"/>
    <cellStyle name="Comma 29 2 3 2" xfId="32431" xr:uid="{00000000-0005-0000-0000-000023220000}"/>
    <cellStyle name="Comma 29 2 4" xfId="30875" xr:uid="{00000000-0005-0000-0000-000024220000}"/>
    <cellStyle name="Comma 29 3" xfId="11648" xr:uid="{00000000-0005-0000-0000-000025220000}"/>
    <cellStyle name="Comma 29 3 2" xfId="33406" xr:uid="{00000000-0005-0000-0000-000026220000}"/>
    <cellStyle name="Comma 29 4" xfId="10408" xr:uid="{00000000-0005-0000-0000-000027220000}"/>
    <cellStyle name="Comma 29 4 2" xfId="32169" xr:uid="{00000000-0005-0000-0000-000028220000}"/>
    <cellStyle name="Comma 29 5" xfId="30611"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7" xr:uid="{00000000-0005-0000-0000-00002D220000}"/>
    <cellStyle name="Comma 3 10 11" xfId="30800" xr:uid="{00000000-0005-0000-0000-00002E220000}"/>
    <cellStyle name="Comma 3 10 2" xfId="4214" xr:uid="{00000000-0005-0000-0000-00002F220000}"/>
    <cellStyle name="Comma 3 10 2 2" xfId="12131" xr:uid="{00000000-0005-0000-0000-000030220000}"/>
    <cellStyle name="Comma 3 10 2 2 2" xfId="33887" xr:uid="{00000000-0005-0000-0000-000031220000}"/>
    <cellStyle name="Comma 3 10 2 3" xfId="10893" xr:uid="{00000000-0005-0000-0000-000032220000}"/>
    <cellStyle name="Comma 3 10 2 3 2" xfId="32652" xr:uid="{00000000-0005-0000-0000-000033220000}"/>
    <cellStyle name="Comma 3 10 2 4" xfId="31096" xr:uid="{00000000-0005-0000-0000-000034220000}"/>
    <cellStyle name="Comma 3 10 3" xfId="6440" xr:uid="{00000000-0005-0000-0000-000035220000}"/>
    <cellStyle name="Comma 3 10 3 2" xfId="12309" xr:uid="{00000000-0005-0000-0000-000036220000}"/>
    <cellStyle name="Comma 3 10 3 2 2" xfId="34065" xr:uid="{00000000-0005-0000-0000-000037220000}"/>
    <cellStyle name="Comma 3 10 3 3" xfId="11072" xr:uid="{00000000-0005-0000-0000-000038220000}"/>
    <cellStyle name="Comma 3 10 3 3 2" xfId="32831" xr:uid="{00000000-0005-0000-0000-000039220000}"/>
    <cellStyle name="Comma 3 10 3 4" xfId="31316" xr:uid="{00000000-0005-0000-0000-00003A220000}"/>
    <cellStyle name="Comma 3 10 4" xfId="6877" xr:uid="{00000000-0005-0000-0000-00003B220000}"/>
    <cellStyle name="Comma 3 10 4 2" xfId="12364" xr:uid="{00000000-0005-0000-0000-00003C220000}"/>
    <cellStyle name="Comma 3 10 4 2 2" xfId="34120" xr:uid="{00000000-0005-0000-0000-00003D220000}"/>
    <cellStyle name="Comma 3 10 4 3" xfId="11127" xr:uid="{00000000-0005-0000-0000-00003E220000}"/>
    <cellStyle name="Comma 3 10 4 3 2" xfId="32886" xr:uid="{00000000-0005-0000-0000-00003F220000}"/>
    <cellStyle name="Comma 3 10 4 4" xfId="31374" xr:uid="{00000000-0005-0000-0000-000040220000}"/>
    <cellStyle name="Comma 3 10 5" xfId="7436" xr:uid="{00000000-0005-0000-0000-000041220000}"/>
    <cellStyle name="Comma 3 10 5 2" xfId="12560" xr:uid="{00000000-0005-0000-0000-000042220000}"/>
    <cellStyle name="Comma 3 10 5 2 2" xfId="34315" xr:uid="{00000000-0005-0000-0000-000043220000}"/>
    <cellStyle name="Comma 3 10 5 3" xfId="11323" xr:uid="{00000000-0005-0000-0000-000044220000}"/>
    <cellStyle name="Comma 3 10 5 3 2" xfId="33081" xr:uid="{00000000-0005-0000-0000-000045220000}"/>
    <cellStyle name="Comma 3 10 5 4" xfId="31656" xr:uid="{00000000-0005-0000-0000-000046220000}"/>
    <cellStyle name="Comma 3 10 6" xfId="7824" xr:uid="{00000000-0005-0000-0000-000047220000}"/>
    <cellStyle name="Comma 3 10 6 2" xfId="12638" xr:uid="{00000000-0005-0000-0000-000048220000}"/>
    <cellStyle name="Comma 3 10 6 2 2" xfId="34393" xr:uid="{00000000-0005-0000-0000-000049220000}"/>
    <cellStyle name="Comma 3 10 6 3" xfId="11401" xr:uid="{00000000-0005-0000-0000-00004A220000}"/>
    <cellStyle name="Comma 3 10 6 3 2" xfId="33159" xr:uid="{00000000-0005-0000-0000-00004B220000}"/>
    <cellStyle name="Comma 3 10 6 4" xfId="31797" xr:uid="{00000000-0005-0000-0000-00004C220000}"/>
    <cellStyle name="Comma 3 10 7" xfId="8346" xr:uid="{00000000-0005-0000-0000-00004D220000}"/>
    <cellStyle name="Comma 3 10 7 2" xfId="12702" xr:uid="{00000000-0005-0000-0000-00004E220000}"/>
    <cellStyle name="Comma 3 10 7 2 2" xfId="34457" xr:uid="{00000000-0005-0000-0000-00004F220000}"/>
    <cellStyle name="Comma 3 10 7 3" xfId="11465" xr:uid="{00000000-0005-0000-0000-000050220000}"/>
    <cellStyle name="Comma 3 10 7 3 2" xfId="33223" xr:uid="{00000000-0005-0000-0000-000051220000}"/>
    <cellStyle name="Comma 3 10 7 4" xfId="31924" xr:uid="{00000000-0005-0000-0000-000052220000}"/>
    <cellStyle name="Comma 3 10 8" xfId="10040" xr:uid="{00000000-0005-0000-0000-000053220000}"/>
    <cellStyle name="Comma 3 10 8 2" xfId="12825" xr:uid="{00000000-0005-0000-0000-000054220000}"/>
    <cellStyle name="Comma 3 10 8 2 2" xfId="34580" xr:uid="{00000000-0005-0000-0000-000055220000}"/>
    <cellStyle name="Comma 3 10 8 3" xfId="11588" xr:uid="{00000000-0005-0000-0000-000056220000}"/>
    <cellStyle name="Comma 3 10 8 3 2" xfId="33346" xr:uid="{00000000-0005-0000-0000-000057220000}"/>
    <cellStyle name="Comma 3 10 8 4" xfId="32093" xr:uid="{00000000-0005-0000-0000-000058220000}"/>
    <cellStyle name="Comma 3 10 9" xfId="11834" xr:uid="{00000000-0005-0000-0000-000059220000}"/>
    <cellStyle name="Comma 3 10 9 2" xfId="33592" xr:uid="{00000000-0005-0000-0000-00005A220000}"/>
    <cellStyle name="Comma 3 100" xfId="6439" xr:uid="{00000000-0005-0000-0000-00005B220000}"/>
    <cellStyle name="Comma 3 100 2" xfId="12308" xr:uid="{00000000-0005-0000-0000-00005C220000}"/>
    <cellStyle name="Comma 3 100 2 2" xfId="34064" xr:uid="{00000000-0005-0000-0000-00005D220000}"/>
    <cellStyle name="Comma 3 100 3" xfId="11071" xr:uid="{00000000-0005-0000-0000-00005E220000}"/>
    <cellStyle name="Comma 3 100 3 2" xfId="32830" xr:uid="{00000000-0005-0000-0000-00005F220000}"/>
    <cellStyle name="Comma 3 100 4" xfId="31315" xr:uid="{00000000-0005-0000-0000-000060220000}"/>
    <cellStyle name="Comma 3 101" xfId="6878" xr:uid="{00000000-0005-0000-0000-000061220000}"/>
    <cellStyle name="Comma 3 101 2" xfId="12365" xr:uid="{00000000-0005-0000-0000-000062220000}"/>
    <cellStyle name="Comma 3 101 2 2" xfId="34121" xr:uid="{00000000-0005-0000-0000-000063220000}"/>
    <cellStyle name="Comma 3 101 3" xfId="11128" xr:uid="{00000000-0005-0000-0000-000064220000}"/>
    <cellStyle name="Comma 3 101 3 2" xfId="32887" xr:uid="{00000000-0005-0000-0000-000065220000}"/>
    <cellStyle name="Comma 3 101 4" xfId="31375" xr:uid="{00000000-0005-0000-0000-000066220000}"/>
    <cellStyle name="Comma 3 102" xfId="7823" xr:uid="{00000000-0005-0000-0000-000067220000}"/>
    <cellStyle name="Comma 3 102 2" xfId="12637" xr:uid="{00000000-0005-0000-0000-000068220000}"/>
    <cellStyle name="Comma 3 102 2 2" xfId="34392" xr:uid="{00000000-0005-0000-0000-000069220000}"/>
    <cellStyle name="Comma 3 102 3" xfId="11400" xr:uid="{00000000-0005-0000-0000-00006A220000}"/>
    <cellStyle name="Comma 3 102 3 2" xfId="33158" xr:uid="{00000000-0005-0000-0000-00006B220000}"/>
    <cellStyle name="Comma 3 102 4" xfId="31796" xr:uid="{00000000-0005-0000-0000-00006C220000}"/>
    <cellStyle name="Comma 3 103" xfId="8347" xr:uid="{00000000-0005-0000-0000-00006D220000}"/>
    <cellStyle name="Comma 3 103 2" xfId="12703" xr:uid="{00000000-0005-0000-0000-00006E220000}"/>
    <cellStyle name="Comma 3 103 2 2" xfId="34458" xr:uid="{00000000-0005-0000-0000-00006F220000}"/>
    <cellStyle name="Comma 3 103 3" xfId="11466" xr:uid="{00000000-0005-0000-0000-000070220000}"/>
    <cellStyle name="Comma 3 103 3 2" xfId="33224" xr:uid="{00000000-0005-0000-0000-000071220000}"/>
    <cellStyle name="Comma 3 103 4" xfId="31925" xr:uid="{00000000-0005-0000-0000-000072220000}"/>
    <cellStyle name="Comma 3 11" xfId="3447" xr:uid="{00000000-0005-0000-0000-000073220000}"/>
    <cellStyle name="Comma 3 11 10" xfId="10597" xr:uid="{00000000-0005-0000-0000-000074220000}"/>
    <cellStyle name="Comma 3 11 10 2" xfId="32358" xr:uid="{00000000-0005-0000-0000-000075220000}"/>
    <cellStyle name="Comma 3 11 11" xfId="30801" xr:uid="{00000000-0005-0000-0000-000076220000}"/>
    <cellStyle name="Comma 3 11 2" xfId="4215" xr:uid="{00000000-0005-0000-0000-000077220000}"/>
    <cellStyle name="Comma 3 11 2 2" xfId="12132" xr:uid="{00000000-0005-0000-0000-000078220000}"/>
    <cellStyle name="Comma 3 11 2 2 2" xfId="33888" xr:uid="{00000000-0005-0000-0000-000079220000}"/>
    <cellStyle name="Comma 3 11 2 3" xfId="10894" xr:uid="{00000000-0005-0000-0000-00007A220000}"/>
    <cellStyle name="Comma 3 11 2 3 2" xfId="32653" xr:uid="{00000000-0005-0000-0000-00007B220000}"/>
    <cellStyle name="Comma 3 11 2 4" xfId="31097" xr:uid="{00000000-0005-0000-0000-00007C220000}"/>
    <cellStyle name="Comma 3 11 3" xfId="6441" xr:uid="{00000000-0005-0000-0000-00007D220000}"/>
    <cellStyle name="Comma 3 11 3 2" xfId="12310" xr:uid="{00000000-0005-0000-0000-00007E220000}"/>
    <cellStyle name="Comma 3 11 3 2 2" xfId="34066" xr:uid="{00000000-0005-0000-0000-00007F220000}"/>
    <cellStyle name="Comma 3 11 3 3" xfId="11073" xr:uid="{00000000-0005-0000-0000-000080220000}"/>
    <cellStyle name="Comma 3 11 3 3 2" xfId="32832" xr:uid="{00000000-0005-0000-0000-000081220000}"/>
    <cellStyle name="Comma 3 11 3 4" xfId="31317" xr:uid="{00000000-0005-0000-0000-000082220000}"/>
    <cellStyle name="Comma 3 11 4" xfId="6876" xr:uid="{00000000-0005-0000-0000-000083220000}"/>
    <cellStyle name="Comma 3 11 4 2" xfId="12363" xr:uid="{00000000-0005-0000-0000-000084220000}"/>
    <cellStyle name="Comma 3 11 4 2 2" xfId="34119" xr:uid="{00000000-0005-0000-0000-000085220000}"/>
    <cellStyle name="Comma 3 11 4 3" xfId="11126" xr:uid="{00000000-0005-0000-0000-000086220000}"/>
    <cellStyle name="Comma 3 11 4 3 2" xfId="32885" xr:uid="{00000000-0005-0000-0000-000087220000}"/>
    <cellStyle name="Comma 3 11 4 4" xfId="31373" xr:uid="{00000000-0005-0000-0000-000088220000}"/>
    <cellStyle name="Comma 3 11 5" xfId="7437" xr:uid="{00000000-0005-0000-0000-000089220000}"/>
    <cellStyle name="Comma 3 11 5 2" xfId="12561" xr:uid="{00000000-0005-0000-0000-00008A220000}"/>
    <cellStyle name="Comma 3 11 5 2 2" xfId="34316" xr:uid="{00000000-0005-0000-0000-00008B220000}"/>
    <cellStyle name="Comma 3 11 5 3" xfId="11324" xr:uid="{00000000-0005-0000-0000-00008C220000}"/>
    <cellStyle name="Comma 3 11 5 3 2" xfId="33082" xr:uid="{00000000-0005-0000-0000-00008D220000}"/>
    <cellStyle name="Comma 3 11 5 4" xfId="31657" xr:uid="{00000000-0005-0000-0000-00008E220000}"/>
    <cellStyle name="Comma 3 11 6" xfId="7825" xr:uid="{00000000-0005-0000-0000-00008F220000}"/>
    <cellStyle name="Comma 3 11 6 2" xfId="12639" xr:uid="{00000000-0005-0000-0000-000090220000}"/>
    <cellStyle name="Comma 3 11 6 2 2" xfId="34394" xr:uid="{00000000-0005-0000-0000-000091220000}"/>
    <cellStyle name="Comma 3 11 6 3" xfId="11402" xr:uid="{00000000-0005-0000-0000-000092220000}"/>
    <cellStyle name="Comma 3 11 6 3 2" xfId="33160" xr:uid="{00000000-0005-0000-0000-000093220000}"/>
    <cellStyle name="Comma 3 11 6 4" xfId="31798" xr:uid="{00000000-0005-0000-0000-000094220000}"/>
    <cellStyle name="Comma 3 11 7" xfId="8345" xr:uid="{00000000-0005-0000-0000-000095220000}"/>
    <cellStyle name="Comma 3 11 7 2" xfId="12701" xr:uid="{00000000-0005-0000-0000-000096220000}"/>
    <cellStyle name="Comma 3 11 7 2 2" xfId="34456" xr:uid="{00000000-0005-0000-0000-000097220000}"/>
    <cellStyle name="Comma 3 11 7 3" xfId="11464" xr:uid="{00000000-0005-0000-0000-000098220000}"/>
    <cellStyle name="Comma 3 11 7 3 2" xfId="33222" xr:uid="{00000000-0005-0000-0000-000099220000}"/>
    <cellStyle name="Comma 3 11 7 4" xfId="31923" xr:uid="{00000000-0005-0000-0000-00009A220000}"/>
    <cellStyle name="Comma 3 11 8" xfId="10041" xr:uid="{00000000-0005-0000-0000-00009B220000}"/>
    <cellStyle name="Comma 3 11 8 2" xfId="12826" xr:uid="{00000000-0005-0000-0000-00009C220000}"/>
    <cellStyle name="Comma 3 11 8 2 2" xfId="34581" xr:uid="{00000000-0005-0000-0000-00009D220000}"/>
    <cellStyle name="Comma 3 11 8 3" xfId="11589" xr:uid="{00000000-0005-0000-0000-00009E220000}"/>
    <cellStyle name="Comma 3 11 8 3 2" xfId="33347" xr:uid="{00000000-0005-0000-0000-00009F220000}"/>
    <cellStyle name="Comma 3 11 8 4" xfId="32094" xr:uid="{00000000-0005-0000-0000-0000A0220000}"/>
    <cellStyle name="Comma 3 11 9" xfId="11835" xr:uid="{00000000-0005-0000-0000-0000A1220000}"/>
    <cellStyle name="Comma 3 11 9 2" xfId="33593" xr:uid="{00000000-0005-0000-0000-0000A2220000}"/>
    <cellStyle name="Comma 3 12" xfId="3448" xr:uid="{00000000-0005-0000-0000-0000A3220000}"/>
    <cellStyle name="Comma 3 12 10" xfId="30802" xr:uid="{00000000-0005-0000-0000-0000A4220000}"/>
    <cellStyle name="Comma 3 12 2" xfId="4216" xr:uid="{00000000-0005-0000-0000-0000A5220000}"/>
    <cellStyle name="Comma 3 12 2 2" xfId="12133" xr:uid="{00000000-0005-0000-0000-0000A6220000}"/>
    <cellStyle name="Comma 3 12 2 2 2" xfId="33889" xr:uid="{00000000-0005-0000-0000-0000A7220000}"/>
    <cellStyle name="Comma 3 12 2 3" xfId="10895" xr:uid="{00000000-0005-0000-0000-0000A8220000}"/>
    <cellStyle name="Comma 3 12 2 3 2" xfId="32654" xr:uid="{00000000-0005-0000-0000-0000A9220000}"/>
    <cellStyle name="Comma 3 12 2 4" xfId="31098" xr:uid="{00000000-0005-0000-0000-0000AA220000}"/>
    <cellStyle name="Comma 3 12 3" xfId="6442" xr:uid="{00000000-0005-0000-0000-0000AB220000}"/>
    <cellStyle name="Comma 3 12 3 2" xfId="12311" xr:uid="{00000000-0005-0000-0000-0000AC220000}"/>
    <cellStyle name="Comma 3 12 3 2 2" xfId="34067" xr:uid="{00000000-0005-0000-0000-0000AD220000}"/>
    <cellStyle name="Comma 3 12 3 3" xfId="11074" xr:uid="{00000000-0005-0000-0000-0000AE220000}"/>
    <cellStyle name="Comma 3 12 3 3 2" xfId="32833" xr:uid="{00000000-0005-0000-0000-0000AF220000}"/>
    <cellStyle name="Comma 3 12 3 4" xfId="31318" xr:uid="{00000000-0005-0000-0000-0000B0220000}"/>
    <cellStyle name="Comma 3 12 4" xfId="6875" xr:uid="{00000000-0005-0000-0000-0000B1220000}"/>
    <cellStyle name="Comma 3 12 4 2" xfId="12362" xr:uid="{00000000-0005-0000-0000-0000B2220000}"/>
    <cellStyle name="Comma 3 12 4 2 2" xfId="34118" xr:uid="{00000000-0005-0000-0000-0000B3220000}"/>
    <cellStyle name="Comma 3 12 4 3" xfId="11125" xr:uid="{00000000-0005-0000-0000-0000B4220000}"/>
    <cellStyle name="Comma 3 12 4 3 2" xfId="32884" xr:uid="{00000000-0005-0000-0000-0000B5220000}"/>
    <cellStyle name="Comma 3 12 4 4" xfId="31372" xr:uid="{00000000-0005-0000-0000-0000B6220000}"/>
    <cellStyle name="Comma 3 12 5" xfId="7438" xr:uid="{00000000-0005-0000-0000-0000B7220000}"/>
    <cellStyle name="Comma 3 12 5 2" xfId="12562" xr:uid="{00000000-0005-0000-0000-0000B8220000}"/>
    <cellStyle name="Comma 3 12 5 2 2" xfId="34317" xr:uid="{00000000-0005-0000-0000-0000B9220000}"/>
    <cellStyle name="Comma 3 12 5 3" xfId="11325" xr:uid="{00000000-0005-0000-0000-0000BA220000}"/>
    <cellStyle name="Comma 3 12 5 3 2" xfId="33083" xr:uid="{00000000-0005-0000-0000-0000BB220000}"/>
    <cellStyle name="Comma 3 12 5 4" xfId="31658" xr:uid="{00000000-0005-0000-0000-0000BC220000}"/>
    <cellStyle name="Comma 3 12 6" xfId="7826" xr:uid="{00000000-0005-0000-0000-0000BD220000}"/>
    <cellStyle name="Comma 3 12 6 2" xfId="12640" xr:uid="{00000000-0005-0000-0000-0000BE220000}"/>
    <cellStyle name="Comma 3 12 6 2 2" xfId="34395" xr:uid="{00000000-0005-0000-0000-0000BF220000}"/>
    <cellStyle name="Comma 3 12 6 3" xfId="11403" xr:uid="{00000000-0005-0000-0000-0000C0220000}"/>
    <cellStyle name="Comma 3 12 6 3 2" xfId="33161" xr:uid="{00000000-0005-0000-0000-0000C1220000}"/>
    <cellStyle name="Comma 3 12 6 4" xfId="31799" xr:uid="{00000000-0005-0000-0000-0000C2220000}"/>
    <cellStyle name="Comma 3 12 7" xfId="8344" xr:uid="{00000000-0005-0000-0000-0000C3220000}"/>
    <cellStyle name="Comma 3 12 7 2" xfId="12700" xr:uid="{00000000-0005-0000-0000-0000C4220000}"/>
    <cellStyle name="Comma 3 12 7 2 2" xfId="34455" xr:uid="{00000000-0005-0000-0000-0000C5220000}"/>
    <cellStyle name="Comma 3 12 7 3" xfId="11463" xr:uid="{00000000-0005-0000-0000-0000C6220000}"/>
    <cellStyle name="Comma 3 12 7 3 2" xfId="33221" xr:uid="{00000000-0005-0000-0000-0000C7220000}"/>
    <cellStyle name="Comma 3 12 7 4" xfId="31922" xr:uid="{00000000-0005-0000-0000-0000C8220000}"/>
    <cellStyle name="Comma 3 12 8" xfId="11836" xr:uid="{00000000-0005-0000-0000-0000C9220000}"/>
    <cellStyle name="Comma 3 12 8 2" xfId="33594" xr:uid="{00000000-0005-0000-0000-0000CA220000}"/>
    <cellStyle name="Comma 3 12 9" xfId="10598" xr:uid="{00000000-0005-0000-0000-0000CB220000}"/>
    <cellStyle name="Comma 3 12 9 2" xfId="32359" xr:uid="{00000000-0005-0000-0000-0000CC220000}"/>
    <cellStyle name="Comma 3 13" xfId="3449" xr:uid="{00000000-0005-0000-0000-0000CD220000}"/>
    <cellStyle name="Comma 3 13 10" xfId="30803" xr:uid="{00000000-0005-0000-0000-0000CE220000}"/>
    <cellStyle name="Comma 3 13 2" xfId="4217" xr:uid="{00000000-0005-0000-0000-0000CF220000}"/>
    <cellStyle name="Comma 3 13 2 2" xfId="12134" xr:uid="{00000000-0005-0000-0000-0000D0220000}"/>
    <cellStyle name="Comma 3 13 2 2 2" xfId="33890" xr:uid="{00000000-0005-0000-0000-0000D1220000}"/>
    <cellStyle name="Comma 3 13 2 3" xfId="10896" xr:uid="{00000000-0005-0000-0000-0000D2220000}"/>
    <cellStyle name="Comma 3 13 2 3 2" xfId="32655" xr:uid="{00000000-0005-0000-0000-0000D3220000}"/>
    <cellStyle name="Comma 3 13 2 4" xfId="31099" xr:uid="{00000000-0005-0000-0000-0000D4220000}"/>
    <cellStyle name="Comma 3 13 3" xfId="6443" xr:uid="{00000000-0005-0000-0000-0000D5220000}"/>
    <cellStyle name="Comma 3 13 3 2" xfId="12312" xr:uid="{00000000-0005-0000-0000-0000D6220000}"/>
    <cellStyle name="Comma 3 13 3 2 2" xfId="34068" xr:uid="{00000000-0005-0000-0000-0000D7220000}"/>
    <cellStyle name="Comma 3 13 3 3" xfId="11075" xr:uid="{00000000-0005-0000-0000-0000D8220000}"/>
    <cellStyle name="Comma 3 13 3 3 2" xfId="32834" xr:uid="{00000000-0005-0000-0000-0000D9220000}"/>
    <cellStyle name="Comma 3 13 3 4" xfId="31319" xr:uid="{00000000-0005-0000-0000-0000DA220000}"/>
    <cellStyle name="Comma 3 13 4" xfId="6874" xr:uid="{00000000-0005-0000-0000-0000DB220000}"/>
    <cellStyle name="Comma 3 13 4 2" xfId="12361" xr:uid="{00000000-0005-0000-0000-0000DC220000}"/>
    <cellStyle name="Comma 3 13 4 2 2" xfId="34117" xr:uid="{00000000-0005-0000-0000-0000DD220000}"/>
    <cellStyle name="Comma 3 13 4 3" xfId="11124" xr:uid="{00000000-0005-0000-0000-0000DE220000}"/>
    <cellStyle name="Comma 3 13 4 3 2" xfId="32883" xr:uid="{00000000-0005-0000-0000-0000DF220000}"/>
    <cellStyle name="Comma 3 13 4 4" xfId="31371" xr:uid="{00000000-0005-0000-0000-0000E0220000}"/>
    <cellStyle name="Comma 3 13 5" xfId="7439" xr:uid="{00000000-0005-0000-0000-0000E1220000}"/>
    <cellStyle name="Comma 3 13 5 2" xfId="12563" xr:uid="{00000000-0005-0000-0000-0000E2220000}"/>
    <cellStyle name="Comma 3 13 5 2 2" xfId="34318" xr:uid="{00000000-0005-0000-0000-0000E3220000}"/>
    <cellStyle name="Comma 3 13 5 3" xfId="11326" xr:uid="{00000000-0005-0000-0000-0000E4220000}"/>
    <cellStyle name="Comma 3 13 5 3 2" xfId="33084" xr:uid="{00000000-0005-0000-0000-0000E5220000}"/>
    <cellStyle name="Comma 3 13 5 4" xfId="31659" xr:uid="{00000000-0005-0000-0000-0000E6220000}"/>
    <cellStyle name="Comma 3 13 6" xfId="7827" xr:uid="{00000000-0005-0000-0000-0000E7220000}"/>
    <cellStyle name="Comma 3 13 6 2" xfId="12641" xr:uid="{00000000-0005-0000-0000-0000E8220000}"/>
    <cellStyle name="Comma 3 13 6 2 2" xfId="34396" xr:uid="{00000000-0005-0000-0000-0000E9220000}"/>
    <cellStyle name="Comma 3 13 6 3" xfId="11404" xr:uid="{00000000-0005-0000-0000-0000EA220000}"/>
    <cellStyle name="Comma 3 13 6 3 2" xfId="33162" xr:uid="{00000000-0005-0000-0000-0000EB220000}"/>
    <cellStyle name="Comma 3 13 6 4" xfId="31800" xr:uid="{00000000-0005-0000-0000-0000EC220000}"/>
    <cellStyle name="Comma 3 13 7" xfId="8343" xr:uid="{00000000-0005-0000-0000-0000ED220000}"/>
    <cellStyle name="Comma 3 13 7 2" xfId="12699" xr:uid="{00000000-0005-0000-0000-0000EE220000}"/>
    <cellStyle name="Comma 3 13 7 2 2" xfId="34454" xr:uid="{00000000-0005-0000-0000-0000EF220000}"/>
    <cellStyle name="Comma 3 13 7 3" xfId="11462" xr:uid="{00000000-0005-0000-0000-0000F0220000}"/>
    <cellStyle name="Comma 3 13 7 3 2" xfId="33220" xr:uid="{00000000-0005-0000-0000-0000F1220000}"/>
    <cellStyle name="Comma 3 13 7 4" xfId="31921" xr:uid="{00000000-0005-0000-0000-0000F2220000}"/>
    <cellStyle name="Comma 3 13 8" xfId="11837" xr:uid="{00000000-0005-0000-0000-0000F3220000}"/>
    <cellStyle name="Comma 3 13 8 2" xfId="33595" xr:uid="{00000000-0005-0000-0000-0000F4220000}"/>
    <cellStyle name="Comma 3 13 9" xfId="10599" xr:uid="{00000000-0005-0000-0000-0000F5220000}"/>
    <cellStyle name="Comma 3 13 9 2" xfId="32360" xr:uid="{00000000-0005-0000-0000-0000F6220000}"/>
    <cellStyle name="Comma 3 14" xfId="3450" xr:uid="{00000000-0005-0000-0000-0000F7220000}"/>
    <cellStyle name="Comma 3 14 10" xfId="30804" xr:uid="{00000000-0005-0000-0000-0000F8220000}"/>
    <cellStyle name="Comma 3 14 2" xfId="4218" xr:uid="{00000000-0005-0000-0000-0000F9220000}"/>
    <cellStyle name="Comma 3 14 2 2" xfId="12135" xr:uid="{00000000-0005-0000-0000-0000FA220000}"/>
    <cellStyle name="Comma 3 14 2 2 2" xfId="33891" xr:uid="{00000000-0005-0000-0000-0000FB220000}"/>
    <cellStyle name="Comma 3 14 2 3" xfId="10897" xr:uid="{00000000-0005-0000-0000-0000FC220000}"/>
    <cellStyle name="Comma 3 14 2 3 2" xfId="32656" xr:uid="{00000000-0005-0000-0000-0000FD220000}"/>
    <cellStyle name="Comma 3 14 2 4" xfId="31100" xr:uid="{00000000-0005-0000-0000-0000FE220000}"/>
    <cellStyle name="Comma 3 14 3" xfId="6444" xr:uid="{00000000-0005-0000-0000-0000FF220000}"/>
    <cellStyle name="Comma 3 14 3 2" xfId="12313" xr:uid="{00000000-0005-0000-0000-000000230000}"/>
    <cellStyle name="Comma 3 14 3 2 2" xfId="34069" xr:uid="{00000000-0005-0000-0000-000001230000}"/>
    <cellStyle name="Comma 3 14 3 3" xfId="11076" xr:uid="{00000000-0005-0000-0000-000002230000}"/>
    <cellStyle name="Comma 3 14 3 3 2" xfId="32835" xr:uid="{00000000-0005-0000-0000-000003230000}"/>
    <cellStyle name="Comma 3 14 3 4" xfId="31320" xr:uid="{00000000-0005-0000-0000-000004230000}"/>
    <cellStyle name="Comma 3 14 4" xfId="6873" xr:uid="{00000000-0005-0000-0000-000005230000}"/>
    <cellStyle name="Comma 3 14 4 2" xfId="12360" xr:uid="{00000000-0005-0000-0000-000006230000}"/>
    <cellStyle name="Comma 3 14 4 2 2" xfId="34116" xr:uid="{00000000-0005-0000-0000-000007230000}"/>
    <cellStyle name="Comma 3 14 4 3" xfId="11123" xr:uid="{00000000-0005-0000-0000-000008230000}"/>
    <cellStyle name="Comma 3 14 4 3 2" xfId="32882" xr:uid="{00000000-0005-0000-0000-000009230000}"/>
    <cellStyle name="Comma 3 14 4 4" xfId="31370" xr:uid="{00000000-0005-0000-0000-00000A230000}"/>
    <cellStyle name="Comma 3 14 5" xfId="7440" xr:uid="{00000000-0005-0000-0000-00000B230000}"/>
    <cellStyle name="Comma 3 14 5 2" xfId="12564" xr:uid="{00000000-0005-0000-0000-00000C230000}"/>
    <cellStyle name="Comma 3 14 5 2 2" xfId="34319" xr:uid="{00000000-0005-0000-0000-00000D230000}"/>
    <cellStyle name="Comma 3 14 5 3" xfId="11327" xr:uid="{00000000-0005-0000-0000-00000E230000}"/>
    <cellStyle name="Comma 3 14 5 3 2" xfId="33085" xr:uid="{00000000-0005-0000-0000-00000F230000}"/>
    <cellStyle name="Comma 3 14 5 4" xfId="31660" xr:uid="{00000000-0005-0000-0000-000010230000}"/>
    <cellStyle name="Comma 3 14 6" xfId="7828" xr:uid="{00000000-0005-0000-0000-000011230000}"/>
    <cellStyle name="Comma 3 14 6 2" xfId="12642" xr:uid="{00000000-0005-0000-0000-000012230000}"/>
    <cellStyle name="Comma 3 14 6 2 2" xfId="34397" xr:uid="{00000000-0005-0000-0000-000013230000}"/>
    <cellStyle name="Comma 3 14 6 3" xfId="11405" xr:uid="{00000000-0005-0000-0000-000014230000}"/>
    <cellStyle name="Comma 3 14 6 3 2" xfId="33163" xr:uid="{00000000-0005-0000-0000-000015230000}"/>
    <cellStyle name="Comma 3 14 6 4" xfId="31801" xr:uid="{00000000-0005-0000-0000-000016230000}"/>
    <cellStyle name="Comma 3 14 7" xfId="8342" xr:uid="{00000000-0005-0000-0000-000017230000}"/>
    <cellStyle name="Comma 3 14 7 2" xfId="12698" xr:uid="{00000000-0005-0000-0000-000018230000}"/>
    <cellStyle name="Comma 3 14 7 2 2" xfId="34453" xr:uid="{00000000-0005-0000-0000-000019230000}"/>
    <cellStyle name="Comma 3 14 7 3" xfId="11461" xr:uid="{00000000-0005-0000-0000-00001A230000}"/>
    <cellStyle name="Comma 3 14 7 3 2" xfId="33219" xr:uid="{00000000-0005-0000-0000-00001B230000}"/>
    <cellStyle name="Comma 3 14 7 4" xfId="31920" xr:uid="{00000000-0005-0000-0000-00001C230000}"/>
    <cellStyle name="Comma 3 14 8" xfId="11838" xr:uid="{00000000-0005-0000-0000-00001D230000}"/>
    <cellStyle name="Comma 3 14 8 2" xfId="33596" xr:uid="{00000000-0005-0000-0000-00001E230000}"/>
    <cellStyle name="Comma 3 14 9" xfId="10600" xr:uid="{00000000-0005-0000-0000-00001F230000}"/>
    <cellStyle name="Comma 3 14 9 2" xfId="32361" xr:uid="{00000000-0005-0000-0000-000020230000}"/>
    <cellStyle name="Comma 3 15" xfId="3451" xr:uid="{00000000-0005-0000-0000-000021230000}"/>
    <cellStyle name="Comma 3 15 10" xfId="30805" xr:uid="{00000000-0005-0000-0000-000022230000}"/>
    <cellStyle name="Comma 3 15 2" xfId="4219" xr:uid="{00000000-0005-0000-0000-000023230000}"/>
    <cellStyle name="Comma 3 15 2 2" xfId="12136" xr:uid="{00000000-0005-0000-0000-000024230000}"/>
    <cellStyle name="Comma 3 15 2 2 2" xfId="33892" xr:uid="{00000000-0005-0000-0000-000025230000}"/>
    <cellStyle name="Comma 3 15 2 3" xfId="10898" xr:uid="{00000000-0005-0000-0000-000026230000}"/>
    <cellStyle name="Comma 3 15 2 3 2" xfId="32657" xr:uid="{00000000-0005-0000-0000-000027230000}"/>
    <cellStyle name="Comma 3 15 2 4" xfId="31101" xr:uid="{00000000-0005-0000-0000-000028230000}"/>
    <cellStyle name="Comma 3 15 3" xfId="6445" xr:uid="{00000000-0005-0000-0000-000029230000}"/>
    <cellStyle name="Comma 3 15 3 2" xfId="12314" xr:uid="{00000000-0005-0000-0000-00002A230000}"/>
    <cellStyle name="Comma 3 15 3 2 2" xfId="34070" xr:uid="{00000000-0005-0000-0000-00002B230000}"/>
    <cellStyle name="Comma 3 15 3 3" xfId="11077" xr:uid="{00000000-0005-0000-0000-00002C230000}"/>
    <cellStyle name="Comma 3 15 3 3 2" xfId="32836" xr:uid="{00000000-0005-0000-0000-00002D230000}"/>
    <cellStyle name="Comma 3 15 3 4" xfId="31321" xr:uid="{00000000-0005-0000-0000-00002E230000}"/>
    <cellStyle name="Comma 3 15 4" xfId="6872" xr:uid="{00000000-0005-0000-0000-00002F230000}"/>
    <cellStyle name="Comma 3 15 4 2" xfId="12359" xr:uid="{00000000-0005-0000-0000-000030230000}"/>
    <cellStyle name="Comma 3 15 4 2 2" xfId="34115" xr:uid="{00000000-0005-0000-0000-000031230000}"/>
    <cellStyle name="Comma 3 15 4 3" xfId="11122" xr:uid="{00000000-0005-0000-0000-000032230000}"/>
    <cellStyle name="Comma 3 15 4 3 2" xfId="32881" xr:uid="{00000000-0005-0000-0000-000033230000}"/>
    <cellStyle name="Comma 3 15 4 4" xfId="31369" xr:uid="{00000000-0005-0000-0000-000034230000}"/>
    <cellStyle name="Comma 3 15 5" xfId="7441" xr:uid="{00000000-0005-0000-0000-000035230000}"/>
    <cellStyle name="Comma 3 15 5 2" xfId="12565" xr:uid="{00000000-0005-0000-0000-000036230000}"/>
    <cellStyle name="Comma 3 15 5 2 2" xfId="34320" xr:uid="{00000000-0005-0000-0000-000037230000}"/>
    <cellStyle name="Comma 3 15 5 3" xfId="11328" xr:uid="{00000000-0005-0000-0000-000038230000}"/>
    <cellStyle name="Comma 3 15 5 3 2" xfId="33086" xr:uid="{00000000-0005-0000-0000-000039230000}"/>
    <cellStyle name="Comma 3 15 5 4" xfId="31661" xr:uid="{00000000-0005-0000-0000-00003A230000}"/>
    <cellStyle name="Comma 3 15 6" xfId="7829" xr:uid="{00000000-0005-0000-0000-00003B230000}"/>
    <cellStyle name="Comma 3 15 6 2" xfId="12643" xr:uid="{00000000-0005-0000-0000-00003C230000}"/>
    <cellStyle name="Comma 3 15 6 2 2" xfId="34398" xr:uid="{00000000-0005-0000-0000-00003D230000}"/>
    <cellStyle name="Comma 3 15 6 3" xfId="11406" xr:uid="{00000000-0005-0000-0000-00003E230000}"/>
    <cellStyle name="Comma 3 15 6 3 2" xfId="33164" xr:uid="{00000000-0005-0000-0000-00003F230000}"/>
    <cellStyle name="Comma 3 15 6 4" xfId="31802" xr:uid="{00000000-0005-0000-0000-000040230000}"/>
    <cellStyle name="Comma 3 15 7" xfId="8341" xr:uid="{00000000-0005-0000-0000-000041230000}"/>
    <cellStyle name="Comma 3 15 7 2" xfId="12697" xr:uid="{00000000-0005-0000-0000-000042230000}"/>
    <cellStyle name="Comma 3 15 7 2 2" xfId="34452" xr:uid="{00000000-0005-0000-0000-000043230000}"/>
    <cellStyle name="Comma 3 15 7 3" xfId="11460" xr:uid="{00000000-0005-0000-0000-000044230000}"/>
    <cellStyle name="Comma 3 15 7 3 2" xfId="33218" xr:uid="{00000000-0005-0000-0000-000045230000}"/>
    <cellStyle name="Comma 3 15 7 4" xfId="31919" xr:uid="{00000000-0005-0000-0000-000046230000}"/>
    <cellStyle name="Comma 3 15 8" xfId="11839" xr:uid="{00000000-0005-0000-0000-000047230000}"/>
    <cellStyle name="Comma 3 15 8 2" xfId="33597" xr:uid="{00000000-0005-0000-0000-000048230000}"/>
    <cellStyle name="Comma 3 15 9" xfId="10601" xr:uid="{00000000-0005-0000-0000-000049230000}"/>
    <cellStyle name="Comma 3 15 9 2" xfId="32362" xr:uid="{00000000-0005-0000-0000-00004A230000}"/>
    <cellStyle name="Comma 3 16" xfId="3452" xr:uid="{00000000-0005-0000-0000-00004B230000}"/>
    <cellStyle name="Comma 3 16 10" xfId="30806" xr:uid="{00000000-0005-0000-0000-00004C230000}"/>
    <cellStyle name="Comma 3 16 2" xfId="4220" xr:uid="{00000000-0005-0000-0000-00004D230000}"/>
    <cellStyle name="Comma 3 16 2 2" xfId="12137" xr:uid="{00000000-0005-0000-0000-00004E230000}"/>
    <cellStyle name="Comma 3 16 2 2 2" xfId="33893" xr:uid="{00000000-0005-0000-0000-00004F230000}"/>
    <cellStyle name="Comma 3 16 2 3" xfId="10899" xr:uid="{00000000-0005-0000-0000-000050230000}"/>
    <cellStyle name="Comma 3 16 2 3 2" xfId="32658" xr:uid="{00000000-0005-0000-0000-000051230000}"/>
    <cellStyle name="Comma 3 16 2 4" xfId="31102" xr:uid="{00000000-0005-0000-0000-000052230000}"/>
    <cellStyle name="Comma 3 16 3" xfId="6446" xr:uid="{00000000-0005-0000-0000-000053230000}"/>
    <cellStyle name="Comma 3 16 3 2" xfId="12315" xr:uid="{00000000-0005-0000-0000-000054230000}"/>
    <cellStyle name="Comma 3 16 3 2 2" xfId="34071" xr:uid="{00000000-0005-0000-0000-000055230000}"/>
    <cellStyle name="Comma 3 16 3 3" xfId="11078" xr:uid="{00000000-0005-0000-0000-000056230000}"/>
    <cellStyle name="Comma 3 16 3 3 2" xfId="32837" xr:uid="{00000000-0005-0000-0000-000057230000}"/>
    <cellStyle name="Comma 3 16 3 4" xfId="31322" xr:uid="{00000000-0005-0000-0000-000058230000}"/>
    <cellStyle name="Comma 3 16 4" xfId="6871" xr:uid="{00000000-0005-0000-0000-000059230000}"/>
    <cellStyle name="Comma 3 16 4 2" xfId="12358" xr:uid="{00000000-0005-0000-0000-00005A230000}"/>
    <cellStyle name="Comma 3 16 4 2 2" xfId="34114" xr:uid="{00000000-0005-0000-0000-00005B230000}"/>
    <cellStyle name="Comma 3 16 4 3" xfId="11121" xr:uid="{00000000-0005-0000-0000-00005C230000}"/>
    <cellStyle name="Comma 3 16 4 3 2" xfId="32880" xr:uid="{00000000-0005-0000-0000-00005D230000}"/>
    <cellStyle name="Comma 3 16 4 4" xfId="31368" xr:uid="{00000000-0005-0000-0000-00005E230000}"/>
    <cellStyle name="Comma 3 16 5" xfId="7442" xr:uid="{00000000-0005-0000-0000-00005F230000}"/>
    <cellStyle name="Comma 3 16 5 2" xfId="12566" xr:uid="{00000000-0005-0000-0000-000060230000}"/>
    <cellStyle name="Comma 3 16 5 2 2" xfId="34321" xr:uid="{00000000-0005-0000-0000-000061230000}"/>
    <cellStyle name="Comma 3 16 5 3" xfId="11329" xr:uid="{00000000-0005-0000-0000-000062230000}"/>
    <cellStyle name="Comma 3 16 5 3 2" xfId="33087" xr:uid="{00000000-0005-0000-0000-000063230000}"/>
    <cellStyle name="Comma 3 16 5 4" xfId="31662" xr:uid="{00000000-0005-0000-0000-000064230000}"/>
    <cellStyle name="Comma 3 16 6" xfId="7830" xr:uid="{00000000-0005-0000-0000-000065230000}"/>
    <cellStyle name="Comma 3 16 6 2" xfId="12644" xr:uid="{00000000-0005-0000-0000-000066230000}"/>
    <cellStyle name="Comma 3 16 6 2 2" xfId="34399" xr:uid="{00000000-0005-0000-0000-000067230000}"/>
    <cellStyle name="Comma 3 16 6 3" xfId="11407" xr:uid="{00000000-0005-0000-0000-000068230000}"/>
    <cellStyle name="Comma 3 16 6 3 2" xfId="33165" xr:uid="{00000000-0005-0000-0000-000069230000}"/>
    <cellStyle name="Comma 3 16 6 4" xfId="31803" xr:uid="{00000000-0005-0000-0000-00006A230000}"/>
    <cellStyle name="Comma 3 16 7" xfId="8340" xr:uid="{00000000-0005-0000-0000-00006B230000}"/>
    <cellStyle name="Comma 3 16 7 2" xfId="12696" xr:uid="{00000000-0005-0000-0000-00006C230000}"/>
    <cellStyle name="Comma 3 16 7 2 2" xfId="34451" xr:uid="{00000000-0005-0000-0000-00006D230000}"/>
    <cellStyle name="Comma 3 16 7 3" xfId="11459" xr:uid="{00000000-0005-0000-0000-00006E230000}"/>
    <cellStyle name="Comma 3 16 7 3 2" xfId="33217" xr:uid="{00000000-0005-0000-0000-00006F230000}"/>
    <cellStyle name="Comma 3 16 7 4" xfId="31918" xr:uid="{00000000-0005-0000-0000-000070230000}"/>
    <cellStyle name="Comma 3 16 8" xfId="11840" xr:uid="{00000000-0005-0000-0000-000071230000}"/>
    <cellStyle name="Comma 3 16 8 2" xfId="33598" xr:uid="{00000000-0005-0000-0000-000072230000}"/>
    <cellStyle name="Comma 3 16 9" xfId="10602" xr:uid="{00000000-0005-0000-0000-000073230000}"/>
    <cellStyle name="Comma 3 16 9 2" xfId="32363" xr:uid="{00000000-0005-0000-0000-000074230000}"/>
    <cellStyle name="Comma 3 17" xfId="3453" xr:uid="{00000000-0005-0000-0000-000075230000}"/>
    <cellStyle name="Comma 3 17 10" xfId="30807" xr:uid="{00000000-0005-0000-0000-000076230000}"/>
    <cellStyle name="Comma 3 17 2" xfId="4221" xr:uid="{00000000-0005-0000-0000-000077230000}"/>
    <cellStyle name="Comma 3 17 2 2" xfId="12138" xr:uid="{00000000-0005-0000-0000-000078230000}"/>
    <cellStyle name="Comma 3 17 2 2 2" xfId="33894" xr:uid="{00000000-0005-0000-0000-000079230000}"/>
    <cellStyle name="Comma 3 17 2 3" xfId="10900" xr:uid="{00000000-0005-0000-0000-00007A230000}"/>
    <cellStyle name="Comma 3 17 2 3 2" xfId="32659" xr:uid="{00000000-0005-0000-0000-00007B230000}"/>
    <cellStyle name="Comma 3 17 2 4" xfId="31103" xr:uid="{00000000-0005-0000-0000-00007C230000}"/>
    <cellStyle name="Comma 3 17 3" xfId="6447" xr:uid="{00000000-0005-0000-0000-00007D230000}"/>
    <cellStyle name="Comma 3 17 3 2" xfId="12316" xr:uid="{00000000-0005-0000-0000-00007E230000}"/>
    <cellStyle name="Comma 3 17 3 2 2" xfId="34072" xr:uid="{00000000-0005-0000-0000-00007F230000}"/>
    <cellStyle name="Comma 3 17 3 3" xfId="11079" xr:uid="{00000000-0005-0000-0000-000080230000}"/>
    <cellStyle name="Comma 3 17 3 3 2" xfId="32838" xr:uid="{00000000-0005-0000-0000-000081230000}"/>
    <cellStyle name="Comma 3 17 3 4" xfId="31323" xr:uid="{00000000-0005-0000-0000-000082230000}"/>
    <cellStyle name="Comma 3 17 4" xfId="6870" xr:uid="{00000000-0005-0000-0000-000083230000}"/>
    <cellStyle name="Comma 3 17 4 2" xfId="12357" xr:uid="{00000000-0005-0000-0000-000084230000}"/>
    <cellStyle name="Comma 3 17 4 2 2" xfId="34113" xr:uid="{00000000-0005-0000-0000-000085230000}"/>
    <cellStyle name="Comma 3 17 4 3" xfId="11120" xr:uid="{00000000-0005-0000-0000-000086230000}"/>
    <cellStyle name="Comma 3 17 4 3 2" xfId="32879" xr:uid="{00000000-0005-0000-0000-000087230000}"/>
    <cellStyle name="Comma 3 17 4 4" xfId="31367" xr:uid="{00000000-0005-0000-0000-000088230000}"/>
    <cellStyle name="Comma 3 17 5" xfId="7443" xr:uid="{00000000-0005-0000-0000-000089230000}"/>
    <cellStyle name="Comma 3 17 5 2" xfId="12567" xr:uid="{00000000-0005-0000-0000-00008A230000}"/>
    <cellStyle name="Comma 3 17 5 2 2" xfId="34322" xr:uid="{00000000-0005-0000-0000-00008B230000}"/>
    <cellStyle name="Comma 3 17 5 3" xfId="11330" xr:uid="{00000000-0005-0000-0000-00008C230000}"/>
    <cellStyle name="Comma 3 17 5 3 2" xfId="33088" xr:uid="{00000000-0005-0000-0000-00008D230000}"/>
    <cellStyle name="Comma 3 17 5 4" xfId="31663" xr:uid="{00000000-0005-0000-0000-00008E230000}"/>
    <cellStyle name="Comma 3 17 6" xfId="7831" xr:uid="{00000000-0005-0000-0000-00008F230000}"/>
    <cellStyle name="Comma 3 17 6 2" xfId="12645" xr:uid="{00000000-0005-0000-0000-000090230000}"/>
    <cellStyle name="Comma 3 17 6 2 2" xfId="34400" xr:uid="{00000000-0005-0000-0000-000091230000}"/>
    <cellStyle name="Comma 3 17 6 3" xfId="11408" xr:uid="{00000000-0005-0000-0000-000092230000}"/>
    <cellStyle name="Comma 3 17 6 3 2" xfId="33166" xr:uid="{00000000-0005-0000-0000-000093230000}"/>
    <cellStyle name="Comma 3 17 6 4" xfId="31804" xr:uid="{00000000-0005-0000-0000-000094230000}"/>
    <cellStyle name="Comma 3 17 7" xfId="8339" xr:uid="{00000000-0005-0000-0000-000095230000}"/>
    <cellStyle name="Comma 3 17 7 2" xfId="12695" xr:uid="{00000000-0005-0000-0000-000096230000}"/>
    <cellStyle name="Comma 3 17 7 2 2" xfId="34450" xr:uid="{00000000-0005-0000-0000-000097230000}"/>
    <cellStyle name="Comma 3 17 7 3" xfId="11458" xr:uid="{00000000-0005-0000-0000-000098230000}"/>
    <cellStyle name="Comma 3 17 7 3 2" xfId="33216" xr:uid="{00000000-0005-0000-0000-000099230000}"/>
    <cellStyle name="Comma 3 17 7 4" xfId="31917" xr:uid="{00000000-0005-0000-0000-00009A230000}"/>
    <cellStyle name="Comma 3 17 8" xfId="11841" xr:uid="{00000000-0005-0000-0000-00009B230000}"/>
    <cellStyle name="Comma 3 17 8 2" xfId="33599" xr:uid="{00000000-0005-0000-0000-00009C230000}"/>
    <cellStyle name="Comma 3 17 9" xfId="10603" xr:uid="{00000000-0005-0000-0000-00009D230000}"/>
    <cellStyle name="Comma 3 17 9 2" xfId="32364" xr:uid="{00000000-0005-0000-0000-00009E230000}"/>
    <cellStyle name="Comma 3 18" xfId="3454" xr:uid="{00000000-0005-0000-0000-00009F230000}"/>
    <cellStyle name="Comma 3 18 10" xfId="30808" xr:uid="{00000000-0005-0000-0000-0000A0230000}"/>
    <cellStyle name="Comma 3 18 2" xfId="4222" xr:uid="{00000000-0005-0000-0000-0000A1230000}"/>
    <cellStyle name="Comma 3 18 2 2" xfId="12139" xr:uid="{00000000-0005-0000-0000-0000A2230000}"/>
    <cellStyle name="Comma 3 18 2 2 2" xfId="33895" xr:uid="{00000000-0005-0000-0000-0000A3230000}"/>
    <cellStyle name="Comma 3 18 2 3" xfId="10901" xr:uid="{00000000-0005-0000-0000-0000A4230000}"/>
    <cellStyle name="Comma 3 18 2 3 2" xfId="32660" xr:uid="{00000000-0005-0000-0000-0000A5230000}"/>
    <cellStyle name="Comma 3 18 2 4" xfId="31104" xr:uid="{00000000-0005-0000-0000-0000A6230000}"/>
    <cellStyle name="Comma 3 18 3" xfId="6448" xr:uid="{00000000-0005-0000-0000-0000A7230000}"/>
    <cellStyle name="Comma 3 18 3 2" xfId="12317" xr:uid="{00000000-0005-0000-0000-0000A8230000}"/>
    <cellStyle name="Comma 3 18 3 2 2" xfId="34073" xr:uid="{00000000-0005-0000-0000-0000A9230000}"/>
    <cellStyle name="Comma 3 18 3 3" xfId="11080" xr:uid="{00000000-0005-0000-0000-0000AA230000}"/>
    <cellStyle name="Comma 3 18 3 3 2" xfId="32839" xr:uid="{00000000-0005-0000-0000-0000AB230000}"/>
    <cellStyle name="Comma 3 18 3 4" xfId="31324" xr:uid="{00000000-0005-0000-0000-0000AC230000}"/>
    <cellStyle name="Comma 3 18 4" xfId="6869" xr:uid="{00000000-0005-0000-0000-0000AD230000}"/>
    <cellStyle name="Comma 3 18 4 2" xfId="12356" xr:uid="{00000000-0005-0000-0000-0000AE230000}"/>
    <cellStyle name="Comma 3 18 4 2 2" xfId="34112" xr:uid="{00000000-0005-0000-0000-0000AF230000}"/>
    <cellStyle name="Comma 3 18 4 3" xfId="11119" xr:uid="{00000000-0005-0000-0000-0000B0230000}"/>
    <cellStyle name="Comma 3 18 4 3 2" xfId="32878" xr:uid="{00000000-0005-0000-0000-0000B1230000}"/>
    <cellStyle name="Comma 3 18 4 4" xfId="31366" xr:uid="{00000000-0005-0000-0000-0000B2230000}"/>
    <cellStyle name="Comma 3 18 5" xfId="7444" xr:uid="{00000000-0005-0000-0000-0000B3230000}"/>
    <cellStyle name="Comma 3 18 5 2" xfId="12568" xr:uid="{00000000-0005-0000-0000-0000B4230000}"/>
    <cellStyle name="Comma 3 18 5 2 2" xfId="34323" xr:uid="{00000000-0005-0000-0000-0000B5230000}"/>
    <cellStyle name="Comma 3 18 5 3" xfId="11331" xr:uid="{00000000-0005-0000-0000-0000B6230000}"/>
    <cellStyle name="Comma 3 18 5 3 2" xfId="33089" xr:uid="{00000000-0005-0000-0000-0000B7230000}"/>
    <cellStyle name="Comma 3 18 5 4" xfId="31664" xr:uid="{00000000-0005-0000-0000-0000B8230000}"/>
    <cellStyle name="Comma 3 18 6" xfId="7832" xr:uid="{00000000-0005-0000-0000-0000B9230000}"/>
    <cellStyle name="Comma 3 18 6 2" xfId="12646" xr:uid="{00000000-0005-0000-0000-0000BA230000}"/>
    <cellStyle name="Comma 3 18 6 2 2" xfId="34401" xr:uid="{00000000-0005-0000-0000-0000BB230000}"/>
    <cellStyle name="Comma 3 18 6 3" xfId="11409" xr:uid="{00000000-0005-0000-0000-0000BC230000}"/>
    <cellStyle name="Comma 3 18 6 3 2" xfId="33167" xr:uid="{00000000-0005-0000-0000-0000BD230000}"/>
    <cellStyle name="Comma 3 18 6 4" xfId="31805" xr:uid="{00000000-0005-0000-0000-0000BE230000}"/>
    <cellStyle name="Comma 3 18 7" xfId="8338" xr:uid="{00000000-0005-0000-0000-0000BF230000}"/>
    <cellStyle name="Comma 3 18 7 2" xfId="12694" xr:uid="{00000000-0005-0000-0000-0000C0230000}"/>
    <cellStyle name="Comma 3 18 7 2 2" xfId="34449" xr:uid="{00000000-0005-0000-0000-0000C1230000}"/>
    <cellStyle name="Comma 3 18 7 3" xfId="11457" xr:uid="{00000000-0005-0000-0000-0000C2230000}"/>
    <cellStyle name="Comma 3 18 7 3 2" xfId="33215" xr:uid="{00000000-0005-0000-0000-0000C3230000}"/>
    <cellStyle name="Comma 3 18 7 4" xfId="31916" xr:uid="{00000000-0005-0000-0000-0000C4230000}"/>
    <cellStyle name="Comma 3 18 8" xfId="11842" xr:uid="{00000000-0005-0000-0000-0000C5230000}"/>
    <cellStyle name="Comma 3 18 8 2" xfId="33600" xr:uid="{00000000-0005-0000-0000-0000C6230000}"/>
    <cellStyle name="Comma 3 18 9" xfId="10604" xr:uid="{00000000-0005-0000-0000-0000C7230000}"/>
    <cellStyle name="Comma 3 18 9 2" xfId="32365" xr:uid="{00000000-0005-0000-0000-0000C8230000}"/>
    <cellStyle name="Comma 3 19" xfId="3455" xr:uid="{00000000-0005-0000-0000-0000C9230000}"/>
    <cellStyle name="Comma 3 19 10" xfId="30809" xr:uid="{00000000-0005-0000-0000-0000CA230000}"/>
    <cellStyle name="Comma 3 19 2" xfId="4223" xr:uid="{00000000-0005-0000-0000-0000CB230000}"/>
    <cellStyle name="Comma 3 19 2 2" xfId="12140" xr:uid="{00000000-0005-0000-0000-0000CC230000}"/>
    <cellStyle name="Comma 3 19 2 2 2" xfId="33896" xr:uid="{00000000-0005-0000-0000-0000CD230000}"/>
    <cellStyle name="Comma 3 19 2 3" xfId="10902" xr:uid="{00000000-0005-0000-0000-0000CE230000}"/>
    <cellStyle name="Comma 3 19 2 3 2" xfId="32661" xr:uid="{00000000-0005-0000-0000-0000CF230000}"/>
    <cellStyle name="Comma 3 19 2 4" xfId="31105" xr:uid="{00000000-0005-0000-0000-0000D0230000}"/>
    <cellStyle name="Comma 3 19 3" xfId="6449" xr:uid="{00000000-0005-0000-0000-0000D1230000}"/>
    <cellStyle name="Comma 3 19 3 2" xfId="12318" xr:uid="{00000000-0005-0000-0000-0000D2230000}"/>
    <cellStyle name="Comma 3 19 3 2 2" xfId="34074" xr:uid="{00000000-0005-0000-0000-0000D3230000}"/>
    <cellStyle name="Comma 3 19 3 3" xfId="11081" xr:uid="{00000000-0005-0000-0000-0000D4230000}"/>
    <cellStyle name="Comma 3 19 3 3 2" xfId="32840" xr:uid="{00000000-0005-0000-0000-0000D5230000}"/>
    <cellStyle name="Comma 3 19 3 4" xfId="31325" xr:uid="{00000000-0005-0000-0000-0000D6230000}"/>
    <cellStyle name="Comma 3 19 4" xfId="6868" xr:uid="{00000000-0005-0000-0000-0000D7230000}"/>
    <cellStyle name="Comma 3 19 4 2" xfId="12355" xr:uid="{00000000-0005-0000-0000-0000D8230000}"/>
    <cellStyle name="Comma 3 19 4 2 2" xfId="34111" xr:uid="{00000000-0005-0000-0000-0000D9230000}"/>
    <cellStyle name="Comma 3 19 4 3" xfId="11118" xr:uid="{00000000-0005-0000-0000-0000DA230000}"/>
    <cellStyle name="Comma 3 19 4 3 2" xfId="32877" xr:uid="{00000000-0005-0000-0000-0000DB230000}"/>
    <cellStyle name="Comma 3 19 4 4" xfId="31365" xr:uid="{00000000-0005-0000-0000-0000DC230000}"/>
    <cellStyle name="Comma 3 19 5" xfId="7445" xr:uid="{00000000-0005-0000-0000-0000DD230000}"/>
    <cellStyle name="Comma 3 19 5 2" xfId="12569" xr:uid="{00000000-0005-0000-0000-0000DE230000}"/>
    <cellStyle name="Comma 3 19 5 2 2" xfId="34324" xr:uid="{00000000-0005-0000-0000-0000DF230000}"/>
    <cellStyle name="Comma 3 19 5 3" xfId="11332" xr:uid="{00000000-0005-0000-0000-0000E0230000}"/>
    <cellStyle name="Comma 3 19 5 3 2" xfId="33090" xr:uid="{00000000-0005-0000-0000-0000E1230000}"/>
    <cellStyle name="Comma 3 19 5 4" xfId="31665" xr:uid="{00000000-0005-0000-0000-0000E2230000}"/>
    <cellStyle name="Comma 3 19 6" xfId="7833" xr:uid="{00000000-0005-0000-0000-0000E3230000}"/>
    <cellStyle name="Comma 3 19 6 2" xfId="12647" xr:uid="{00000000-0005-0000-0000-0000E4230000}"/>
    <cellStyle name="Comma 3 19 6 2 2" xfId="34402" xr:uid="{00000000-0005-0000-0000-0000E5230000}"/>
    <cellStyle name="Comma 3 19 6 3" xfId="11410" xr:uid="{00000000-0005-0000-0000-0000E6230000}"/>
    <cellStyle name="Comma 3 19 6 3 2" xfId="33168" xr:uid="{00000000-0005-0000-0000-0000E7230000}"/>
    <cellStyle name="Comma 3 19 6 4" xfId="31806" xr:uid="{00000000-0005-0000-0000-0000E8230000}"/>
    <cellStyle name="Comma 3 19 7" xfId="8334" xr:uid="{00000000-0005-0000-0000-0000E9230000}"/>
    <cellStyle name="Comma 3 19 7 2" xfId="12693" xr:uid="{00000000-0005-0000-0000-0000EA230000}"/>
    <cellStyle name="Comma 3 19 7 2 2" xfId="34448" xr:uid="{00000000-0005-0000-0000-0000EB230000}"/>
    <cellStyle name="Comma 3 19 7 3" xfId="11456" xr:uid="{00000000-0005-0000-0000-0000EC230000}"/>
    <cellStyle name="Comma 3 19 7 3 2" xfId="33214" xr:uid="{00000000-0005-0000-0000-0000ED230000}"/>
    <cellStyle name="Comma 3 19 7 4" xfId="31915" xr:uid="{00000000-0005-0000-0000-0000EE230000}"/>
    <cellStyle name="Comma 3 19 8" xfId="11843" xr:uid="{00000000-0005-0000-0000-0000EF230000}"/>
    <cellStyle name="Comma 3 19 8 2" xfId="33601" xr:uid="{00000000-0005-0000-0000-0000F0230000}"/>
    <cellStyle name="Comma 3 19 9" xfId="10605" xr:uid="{00000000-0005-0000-0000-0000F1230000}"/>
    <cellStyle name="Comma 3 19 9 2" xfId="32366"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3" xr:uid="{00000000-0005-0000-0000-0000F7230000}"/>
    <cellStyle name="Comma 3 2 2 2 3" xfId="11591" xr:uid="{00000000-0005-0000-0000-0000F8230000}"/>
    <cellStyle name="Comma 3 2 2 2 3 2" xfId="33349" xr:uid="{00000000-0005-0000-0000-0000F9230000}"/>
    <cellStyle name="Comma 3 2 2 2 4" xfId="32096"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4" xr:uid="{00000000-0005-0000-0000-0000FE230000}"/>
    <cellStyle name="Comma 3 2 3 2 3" xfId="11592" xr:uid="{00000000-0005-0000-0000-0000FF230000}"/>
    <cellStyle name="Comma 3 2 3 2 3 2" xfId="33350" xr:uid="{00000000-0005-0000-0000-000000240000}"/>
    <cellStyle name="Comma 3 2 3 2 4" xfId="32097" xr:uid="{00000000-0005-0000-0000-000001240000}"/>
    <cellStyle name="Comma 3 2 3 3" xfId="11844" xr:uid="{00000000-0005-0000-0000-000002240000}"/>
    <cellStyle name="Comma 3 2 3 3 2" xfId="33602" xr:uid="{00000000-0005-0000-0000-000003240000}"/>
    <cellStyle name="Comma 3 2 3 4" xfId="10606" xr:uid="{00000000-0005-0000-0000-000004240000}"/>
    <cellStyle name="Comma 3 2 3 4 2" xfId="32367" xr:uid="{00000000-0005-0000-0000-000005240000}"/>
    <cellStyle name="Comma 3 2 3 5" xfId="30810"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5" xr:uid="{00000000-0005-0000-0000-00000A240000}"/>
    <cellStyle name="Comma 3 2 4 2 3" xfId="11593" xr:uid="{00000000-0005-0000-0000-00000B240000}"/>
    <cellStyle name="Comma 3 2 4 2 3 2" xfId="33351" xr:uid="{00000000-0005-0000-0000-00000C240000}"/>
    <cellStyle name="Comma 3 2 4 2 4" xfId="32098" xr:uid="{00000000-0005-0000-0000-00000D240000}"/>
    <cellStyle name="Comma 3 2 4 3" xfId="11911" xr:uid="{00000000-0005-0000-0000-00000E240000}"/>
    <cellStyle name="Comma 3 2 4 3 2" xfId="33668" xr:uid="{00000000-0005-0000-0000-00000F240000}"/>
    <cellStyle name="Comma 3 2 4 4" xfId="10673" xr:uid="{00000000-0005-0000-0000-000010240000}"/>
    <cellStyle name="Comma 3 2 4 4 2" xfId="32433" xr:uid="{00000000-0005-0000-0000-000011240000}"/>
    <cellStyle name="Comma 3 2 4 5" xfId="30877" xr:uid="{00000000-0005-0000-0000-000012240000}"/>
    <cellStyle name="Comma 3 2 5" xfId="10042" xr:uid="{00000000-0005-0000-0000-000013240000}"/>
    <cellStyle name="Comma 3 2 5 2" xfId="12827" xr:uid="{00000000-0005-0000-0000-000014240000}"/>
    <cellStyle name="Comma 3 2 5 2 2" xfId="34582" xr:uid="{00000000-0005-0000-0000-000015240000}"/>
    <cellStyle name="Comma 3 2 5 3" xfId="11590" xr:uid="{00000000-0005-0000-0000-000016240000}"/>
    <cellStyle name="Comma 3 2 5 3 2" xfId="33348" xr:uid="{00000000-0005-0000-0000-000017240000}"/>
    <cellStyle name="Comma 3 2 5 4" xfId="32095" xr:uid="{00000000-0005-0000-0000-000018240000}"/>
    <cellStyle name="Comma 3 2 6" xfId="11721" xr:uid="{00000000-0005-0000-0000-000019240000}"/>
    <cellStyle name="Comma 3 2 6 2" xfId="33479" xr:uid="{00000000-0005-0000-0000-00001A240000}"/>
    <cellStyle name="Comma 3 2 7" xfId="10481" xr:uid="{00000000-0005-0000-0000-00001B240000}"/>
    <cellStyle name="Comma 3 2 7 2" xfId="32242" xr:uid="{00000000-0005-0000-0000-00001C240000}"/>
    <cellStyle name="Comma 3 2 8" xfId="30681" xr:uid="{00000000-0005-0000-0000-00001D240000}"/>
    <cellStyle name="Comma 3 20" xfId="3457" xr:uid="{00000000-0005-0000-0000-00001E240000}"/>
    <cellStyle name="Comma 3 20 10" xfId="30811" xr:uid="{00000000-0005-0000-0000-00001F240000}"/>
    <cellStyle name="Comma 3 20 2" xfId="4224" xr:uid="{00000000-0005-0000-0000-000020240000}"/>
    <cellStyle name="Comma 3 20 2 2" xfId="12141" xr:uid="{00000000-0005-0000-0000-000021240000}"/>
    <cellStyle name="Comma 3 20 2 2 2" xfId="33897" xr:uid="{00000000-0005-0000-0000-000022240000}"/>
    <cellStyle name="Comma 3 20 2 3" xfId="10903" xr:uid="{00000000-0005-0000-0000-000023240000}"/>
    <cellStyle name="Comma 3 20 2 3 2" xfId="32662" xr:uid="{00000000-0005-0000-0000-000024240000}"/>
    <cellStyle name="Comma 3 20 2 4" xfId="31106" xr:uid="{00000000-0005-0000-0000-000025240000}"/>
    <cellStyle name="Comma 3 20 3" xfId="6450" xr:uid="{00000000-0005-0000-0000-000026240000}"/>
    <cellStyle name="Comma 3 20 3 2" xfId="12319" xr:uid="{00000000-0005-0000-0000-000027240000}"/>
    <cellStyle name="Comma 3 20 3 2 2" xfId="34075" xr:uid="{00000000-0005-0000-0000-000028240000}"/>
    <cellStyle name="Comma 3 20 3 3" xfId="11082" xr:uid="{00000000-0005-0000-0000-000029240000}"/>
    <cellStyle name="Comma 3 20 3 3 2" xfId="32841" xr:uid="{00000000-0005-0000-0000-00002A240000}"/>
    <cellStyle name="Comma 3 20 3 4" xfId="31326" xr:uid="{00000000-0005-0000-0000-00002B240000}"/>
    <cellStyle name="Comma 3 20 4" xfId="6867" xr:uid="{00000000-0005-0000-0000-00002C240000}"/>
    <cellStyle name="Comma 3 20 4 2" xfId="12354" xr:uid="{00000000-0005-0000-0000-00002D240000}"/>
    <cellStyle name="Comma 3 20 4 2 2" xfId="34110" xr:uid="{00000000-0005-0000-0000-00002E240000}"/>
    <cellStyle name="Comma 3 20 4 3" xfId="11117" xr:uid="{00000000-0005-0000-0000-00002F240000}"/>
    <cellStyle name="Comma 3 20 4 3 2" xfId="32876" xr:uid="{00000000-0005-0000-0000-000030240000}"/>
    <cellStyle name="Comma 3 20 4 4" xfId="31364" xr:uid="{00000000-0005-0000-0000-000031240000}"/>
    <cellStyle name="Comma 3 20 5" xfId="7446" xr:uid="{00000000-0005-0000-0000-000032240000}"/>
    <cellStyle name="Comma 3 20 5 2" xfId="12570" xr:uid="{00000000-0005-0000-0000-000033240000}"/>
    <cellStyle name="Comma 3 20 5 2 2" xfId="34325" xr:uid="{00000000-0005-0000-0000-000034240000}"/>
    <cellStyle name="Comma 3 20 5 3" xfId="11333" xr:uid="{00000000-0005-0000-0000-000035240000}"/>
    <cellStyle name="Comma 3 20 5 3 2" xfId="33091" xr:uid="{00000000-0005-0000-0000-000036240000}"/>
    <cellStyle name="Comma 3 20 5 4" xfId="31666" xr:uid="{00000000-0005-0000-0000-000037240000}"/>
    <cellStyle name="Comma 3 20 6" xfId="7834" xr:uid="{00000000-0005-0000-0000-000038240000}"/>
    <cellStyle name="Comma 3 20 6 2" xfId="12648" xr:uid="{00000000-0005-0000-0000-000039240000}"/>
    <cellStyle name="Comma 3 20 6 2 2" xfId="34403" xr:uid="{00000000-0005-0000-0000-00003A240000}"/>
    <cellStyle name="Comma 3 20 6 3" xfId="11411" xr:uid="{00000000-0005-0000-0000-00003B240000}"/>
    <cellStyle name="Comma 3 20 6 3 2" xfId="33169" xr:uid="{00000000-0005-0000-0000-00003C240000}"/>
    <cellStyle name="Comma 3 20 6 4" xfId="31807" xr:uid="{00000000-0005-0000-0000-00003D240000}"/>
    <cellStyle name="Comma 3 20 7" xfId="8333" xr:uid="{00000000-0005-0000-0000-00003E240000}"/>
    <cellStyle name="Comma 3 20 7 2" xfId="12692" xr:uid="{00000000-0005-0000-0000-00003F240000}"/>
    <cellStyle name="Comma 3 20 7 2 2" xfId="34447" xr:uid="{00000000-0005-0000-0000-000040240000}"/>
    <cellStyle name="Comma 3 20 7 3" xfId="11455" xr:uid="{00000000-0005-0000-0000-000041240000}"/>
    <cellStyle name="Comma 3 20 7 3 2" xfId="33213" xr:uid="{00000000-0005-0000-0000-000042240000}"/>
    <cellStyle name="Comma 3 20 7 4" xfId="31914" xr:uid="{00000000-0005-0000-0000-000043240000}"/>
    <cellStyle name="Comma 3 20 8" xfId="11845" xr:uid="{00000000-0005-0000-0000-000044240000}"/>
    <cellStyle name="Comma 3 20 8 2" xfId="33603" xr:uid="{00000000-0005-0000-0000-000045240000}"/>
    <cellStyle name="Comma 3 20 9" xfId="10607" xr:uid="{00000000-0005-0000-0000-000046240000}"/>
    <cellStyle name="Comma 3 20 9 2" xfId="32368" xr:uid="{00000000-0005-0000-0000-000047240000}"/>
    <cellStyle name="Comma 3 21" xfId="3458" xr:uid="{00000000-0005-0000-0000-000048240000}"/>
    <cellStyle name="Comma 3 21 10" xfId="30812" xr:uid="{00000000-0005-0000-0000-000049240000}"/>
    <cellStyle name="Comma 3 21 2" xfId="4225" xr:uid="{00000000-0005-0000-0000-00004A240000}"/>
    <cellStyle name="Comma 3 21 2 2" xfId="12142" xr:uid="{00000000-0005-0000-0000-00004B240000}"/>
    <cellStyle name="Comma 3 21 2 2 2" xfId="33898" xr:uid="{00000000-0005-0000-0000-00004C240000}"/>
    <cellStyle name="Comma 3 21 2 3" xfId="10904" xr:uid="{00000000-0005-0000-0000-00004D240000}"/>
    <cellStyle name="Comma 3 21 2 3 2" xfId="32663" xr:uid="{00000000-0005-0000-0000-00004E240000}"/>
    <cellStyle name="Comma 3 21 2 4" xfId="31107" xr:uid="{00000000-0005-0000-0000-00004F240000}"/>
    <cellStyle name="Comma 3 21 3" xfId="6451" xr:uid="{00000000-0005-0000-0000-000050240000}"/>
    <cellStyle name="Comma 3 21 3 2" xfId="12320" xr:uid="{00000000-0005-0000-0000-000051240000}"/>
    <cellStyle name="Comma 3 21 3 2 2" xfId="34076" xr:uid="{00000000-0005-0000-0000-000052240000}"/>
    <cellStyle name="Comma 3 21 3 3" xfId="11083" xr:uid="{00000000-0005-0000-0000-000053240000}"/>
    <cellStyle name="Comma 3 21 3 3 2" xfId="32842" xr:uid="{00000000-0005-0000-0000-000054240000}"/>
    <cellStyle name="Comma 3 21 3 4" xfId="31327" xr:uid="{00000000-0005-0000-0000-000055240000}"/>
    <cellStyle name="Comma 3 21 4" xfId="6866" xr:uid="{00000000-0005-0000-0000-000056240000}"/>
    <cellStyle name="Comma 3 21 4 2" xfId="12353" xr:uid="{00000000-0005-0000-0000-000057240000}"/>
    <cellStyle name="Comma 3 21 4 2 2" xfId="34109" xr:uid="{00000000-0005-0000-0000-000058240000}"/>
    <cellStyle name="Comma 3 21 4 3" xfId="11116" xr:uid="{00000000-0005-0000-0000-000059240000}"/>
    <cellStyle name="Comma 3 21 4 3 2" xfId="32875" xr:uid="{00000000-0005-0000-0000-00005A240000}"/>
    <cellStyle name="Comma 3 21 4 4" xfId="31363" xr:uid="{00000000-0005-0000-0000-00005B240000}"/>
    <cellStyle name="Comma 3 21 5" xfId="7447" xr:uid="{00000000-0005-0000-0000-00005C240000}"/>
    <cellStyle name="Comma 3 21 5 2" xfId="12571" xr:uid="{00000000-0005-0000-0000-00005D240000}"/>
    <cellStyle name="Comma 3 21 5 2 2" xfId="34326" xr:uid="{00000000-0005-0000-0000-00005E240000}"/>
    <cellStyle name="Comma 3 21 5 3" xfId="11334" xr:uid="{00000000-0005-0000-0000-00005F240000}"/>
    <cellStyle name="Comma 3 21 5 3 2" xfId="33092" xr:uid="{00000000-0005-0000-0000-000060240000}"/>
    <cellStyle name="Comma 3 21 5 4" xfId="31667" xr:uid="{00000000-0005-0000-0000-000061240000}"/>
    <cellStyle name="Comma 3 21 6" xfId="7835" xr:uid="{00000000-0005-0000-0000-000062240000}"/>
    <cellStyle name="Comma 3 21 6 2" xfId="12649" xr:uid="{00000000-0005-0000-0000-000063240000}"/>
    <cellStyle name="Comma 3 21 6 2 2" xfId="34404" xr:uid="{00000000-0005-0000-0000-000064240000}"/>
    <cellStyle name="Comma 3 21 6 3" xfId="11412" xr:uid="{00000000-0005-0000-0000-000065240000}"/>
    <cellStyle name="Comma 3 21 6 3 2" xfId="33170" xr:uid="{00000000-0005-0000-0000-000066240000}"/>
    <cellStyle name="Comma 3 21 6 4" xfId="31808" xr:uid="{00000000-0005-0000-0000-000067240000}"/>
    <cellStyle name="Comma 3 21 7" xfId="8326" xr:uid="{00000000-0005-0000-0000-000068240000}"/>
    <cellStyle name="Comma 3 21 7 2" xfId="12691" xr:uid="{00000000-0005-0000-0000-000069240000}"/>
    <cellStyle name="Comma 3 21 7 2 2" xfId="34446" xr:uid="{00000000-0005-0000-0000-00006A240000}"/>
    <cellStyle name="Comma 3 21 7 3" xfId="11454" xr:uid="{00000000-0005-0000-0000-00006B240000}"/>
    <cellStyle name="Comma 3 21 7 3 2" xfId="33212" xr:uid="{00000000-0005-0000-0000-00006C240000}"/>
    <cellStyle name="Comma 3 21 7 4" xfId="31913" xr:uid="{00000000-0005-0000-0000-00006D240000}"/>
    <cellStyle name="Comma 3 21 8" xfId="11846" xr:uid="{00000000-0005-0000-0000-00006E240000}"/>
    <cellStyle name="Comma 3 21 8 2" xfId="33604" xr:uid="{00000000-0005-0000-0000-00006F240000}"/>
    <cellStyle name="Comma 3 21 9" xfId="10608" xr:uid="{00000000-0005-0000-0000-000070240000}"/>
    <cellStyle name="Comma 3 21 9 2" xfId="32369" xr:uid="{00000000-0005-0000-0000-000071240000}"/>
    <cellStyle name="Comma 3 22" xfId="3459" xr:uid="{00000000-0005-0000-0000-000072240000}"/>
    <cellStyle name="Comma 3 22 10" xfId="30813" xr:uid="{00000000-0005-0000-0000-000073240000}"/>
    <cellStyle name="Comma 3 22 2" xfId="4226" xr:uid="{00000000-0005-0000-0000-000074240000}"/>
    <cellStyle name="Comma 3 22 2 2" xfId="12143" xr:uid="{00000000-0005-0000-0000-000075240000}"/>
    <cellStyle name="Comma 3 22 2 2 2" xfId="33899" xr:uid="{00000000-0005-0000-0000-000076240000}"/>
    <cellStyle name="Comma 3 22 2 3" xfId="10905" xr:uid="{00000000-0005-0000-0000-000077240000}"/>
    <cellStyle name="Comma 3 22 2 3 2" xfId="32664" xr:uid="{00000000-0005-0000-0000-000078240000}"/>
    <cellStyle name="Comma 3 22 2 4" xfId="31108" xr:uid="{00000000-0005-0000-0000-000079240000}"/>
    <cellStyle name="Comma 3 22 3" xfId="6452" xr:uid="{00000000-0005-0000-0000-00007A240000}"/>
    <cellStyle name="Comma 3 22 3 2" xfId="12321" xr:uid="{00000000-0005-0000-0000-00007B240000}"/>
    <cellStyle name="Comma 3 22 3 2 2" xfId="34077" xr:uid="{00000000-0005-0000-0000-00007C240000}"/>
    <cellStyle name="Comma 3 22 3 3" xfId="11084" xr:uid="{00000000-0005-0000-0000-00007D240000}"/>
    <cellStyle name="Comma 3 22 3 3 2" xfId="32843" xr:uid="{00000000-0005-0000-0000-00007E240000}"/>
    <cellStyle name="Comma 3 22 3 4" xfId="31328" xr:uid="{00000000-0005-0000-0000-00007F240000}"/>
    <cellStyle name="Comma 3 22 4" xfId="6865" xr:uid="{00000000-0005-0000-0000-000080240000}"/>
    <cellStyle name="Comma 3 22 4 2" xfId="12352" xr:uid="{00000000-0005-0000-0000-000081240000}"/>
    <cellStyle name="Comma 3 22 4 2 2" xfId="34108" xr:uid="{00000000-0005-0000-0000-000082240000}"/>
    <cellStyle name="Comma 3 22 4 3" xfId="11115" xr:uid="{00000000-0005-0000-0000-000083240000}"/>
    <cellStyle name="Comma 3 22 4 3 2" xfId="32874" xr:uid="{00000000-0005-0000-0000-000084240000}"/>
    <cellStyle name="Comma 3 22 4 4" xfId="31362" xr:uid="{00000000-0005-0000-0000-000085240000}"/>
    <cellStyle name="Comma 3 22 5" xfId="7448" xr:uid="{00000000-0005-0000-0000-000086240000}"/>
    <cellStyle name="Comma 3 22 5 2" xfId="12572" xr:uid="{00000000-0005-0000-0000-000087240000}"/>
    <cellStyle name="Comma 3 22 5 2 2" xfId="34327" xr:uid="{00000000-0005-0000-0000-000088240000}"/>
    <cellStyle name="Comma 3 22 5 3" xfId="11335" xr:uid="{00000000-0005-0000-0000-000089240000}"/>
    <cellStyle name="Comma 3 22 5 3 2" xfId="33093" xr:uid="{00000000-0005-0000-0000-00008A240000}"/>
    <cellStyle name="Comma 3 22 5 4" xfId="31668" xr:uid="{00000000-0005-0000-0000-00008B240000}"/>
    <cellStyle name="Comma 3 22 6" xfId="7836" xr:uid="{00000000-0005-0000-0000-00008C240000}"/>
    <cellStyle name="Comma 3 22 6 2" xfId="12650" xr:uid="{00000000-0005-0000-0000-00008D240000}"/>
    <cellStyle name="Comma 3 22 6 2 2" xfId="34405" xr:uid="{00000000-0005-0000-0000-00008E240000}"/>
    <cellStyle name="Comma 3 22 6 3" xfId="11413" xr:uid="{00000000-0005-0000-0000-00008F240000}"/>
    <cellStyle name="Comma 3 22 6 3 2" xfId="33171" xr:uid="{00000000-0005-0000-0000-000090240000}"/>
    <cellStyle name="Comma 3 22 6 4" xfId="31809" xr:uid="{00000000-0005-0000-0000-000091240000}"/>
    <cellStyle name="Comma 3 22 7" xfId="8325" xr:uid="{00000000-0005-0000-0000-000092240000}"/>
    <cellStyle name="Comma 3 22 7 2" xfId="12690" xr:uid="{00000000-0005-0000-0000-000093240000}"/>
    <cellStyle name="Comma 3 22 7 2 2" xfId="34445" xr:uid="{00000000-0005-0000-0000-000094240000}"/>
    <cellStyle name="Comma 3 22 7 3" xfId="11453" xr:uid="{00000000-0005-0000-0000-000095240000}"/>
    <cellStyle name="Comma 3 22 7 3 2" xfId="33211" xr:uid="{00000000-0005-0000-0000-000096240000}"/>
    <cellStyle name="Comma 3 22 7 4" xfId="31912" xr:uid="{00000000-0005-0000-0000-000097240000}"/>
    <cellStyle name="Comma 3 22 8" xfId="11847" xr:uid="{00000000-0005-0000-0000-000098240000}"/>
    <cellStyle name="Comma 3 22 8 2" xfId="33605" xr:uid="{00000000-0005-0000-0000-000099240000}"/>
    <cellStyle name="Comma 3 22 9" xfId="10609" xr:uid="{00000000-0005-0000-0000-00009A240000}"/>
    <cellStyle name="Comma 3 22 9 2" xfId="32370" xr:uid="{00000000-0005-0000-0000-00009B240000}"/>
    <cellStyle name="Comma 3 23" xfId="3460" xr:uid="{00000000-0005-0000-0000-00009C240000}"/>
    <cellStyle name="Comma 3 23 10" xfId="30814" xr:uid="{00000000-0005-0000-0000-00009D240000}"/>
    <cellStyle name="Comma 3 23 2" xfId="4227" xr:uid="{00000000-0005-0000-0000-00009E240000}"/>
    <cellStyle name="Comma 3 23 2 2" xfId="12144" xr:uid="{00000000-0005-0000-0000-00009F240000}"/>
    <cellStyle name="Comma 3 23 2 2 2" xfId="33900" xr:uid="{00000000-0005-0000-0000-0000A0240000}"/>
    <cellStyle name="Comma 3 23 2 3" xfId="10906" xr:uid="{00000000-0005-0000-0000-0000A1240000}"/>
    <cellStyle name="Comma 3 23 2 3 2" xfId="32665" xr:uid="{00000000-0005-0000-0000-0000A2240000}"/>
    <cellStyle name="Comma 3 23 2 4" xfId="31109" xr:uid="{00000000-0005-0000-0000-0000A3240000}"/>
    <cellStyle name="Comma 3 23 3" xfId="6453" xr:uid="{00000000-0005-0000-0000-0000A4240000}"/>
    <cellStyle name="Comma 3 23 3 2" xfId="12322" xr:uid="{00000000-0005-0000-0000-0000A5240000}"/>
    <cellStyle name="Comma 3 23 3 2 2" xfId="34078" xr:uid="{00000000-0005-0000-0000-0000A6240000}"/>
    <cellStyle name="Comma 3 23 3 3" xfId="11085" xr:uid="{00000000-0005-0000-0000-0000A7240000}"/>
    <cellStyle name="Comma 3 23 3 3 2" xfId="32844" xr:uid="{00000000-0005-0000-0000-0000A8240000}"/>
    <cellStyle name="Comma 3 23 3 4" xfId="31329" xr:uid="{00000000-0005-0000-0000-0000A9240000}"/>
    <cellStyle name="Comma 3 23 4" xfId="6864" xr:uid="{00000000-0005-0000-0000-0000AA240000}"/>
    <cellStyle name="Comma 3 23 4 2" xfId="12351" xr:uid="{00000000-0005-0000-0000-0000AB240000}"/>
    <cellStyle name="Comma 3 23 4 2 2" xfId="34107" xr:uid="{00000000-0005-0000-0000-0000AC240000}"/>
    <cellStyle name="Comma 3 23 4 3" xfId="11114" xr:uid="{00000000-0005-0000-0000-0000AD240000}"/>
    <cellStyle name="Comma 3 23 4 3 2" xfId="32873" xr:uid="{00000000-0005-0000-0000-0000AE240000}"/>
    <cellStyle name="Comma 3 23 4 4" xfId="31361" xr:uid="{00000000-0005-0000-0000-0000AF240000}"/>
    <cellStyle name="Comma 3 23 5" xfId="7449" xr:uid="{00000000-0005-0000-0000-0000B0240000}"/>
    <cellStyle name="Comma 3 23 5 2" xfId="12573" xr:uid="{00000000-0005-0000-0000-0000B1240000}"/>
    <cellStyle name="Comma 3 23 5 2 2" xfId="34328" xr:uid="{00000000-0005-0000-0000-0000B2240000}"/>
    <cellStyle name="Comma 3 23 5 3" xfId="11336" xr:uid="{00000000-0005-0000-0000-0000B3240000}"/>
    <cellStyle name="Comma 3 23 5 3 2" xfId="33094" xr:uid="{00000000-0005-0000-0000-0000B4240000}"/>
    <cellStyle name="Comma 3 23 5 4" xfId="31669" xr:uid="{00000000-0005-0000-0000-0000B5240000}"/>
    <cellStyle name="Comma 3 23 6" xfId="7837" xr:uid="{00000000-0005-0000-0000-0000B6240000}"/>
    <cellStyle name="Comma 3 23 6 2" xfId="12651" xr:uid="{00000000-0005-0000-0000-0000B7240000}"/>
    <cellStyle name="Comma 3 23 6 2 2" xfId="34406" xr:uid="{00000000-0005-0000-0000-0000B8240000}"/>
    <cellStyle name="Comma 3 23 6 3" xfId="11414" xr:uid="{00000000-0005-0000-0000-0000B9240000}"/>
    <cellStyle name="Comma 3 23 6 3 2" xfId="33172" xr:uid="{00000000-0005-0000-0000-0000BA240000}"/>
    <cellStyle name="Comma 3 23 6 4" xfId="31810" xr:uid="{00000000-0005-0000-0000-0000BB240000}"/>
    <cellStyle name="Comma 3 23 7" xfId="8324" xr:uid="{00000000-0005-0000-0000-0000BC240000}"/>
    <cellStyle name="Comma 3 23 7 2" xfId="12689" xr:uid="{00000000-0005-0000-0000-0000BD240000}"/>
    <cellStyle name="Comma 3 23 7 2 2" xfId="34444" xr:uid="{00000000-0005-0000-0000-0000BE240000}"/>
    <cellStyle name="Comma 3 23 7 3" xfId="11452" xr:uid="{00000000-0005-0000-0000-0000BF240000}"/>
    <cellStyle name="Comma 3 23 7 3 2" xfId="33210" xr:uid="{00000000-0005-0000-0000-0000C0240000}"/>
    <cellStyle name="Comma 3 23 7 4" xfId="31911" xr:uid="{00000000-0005-0000-0000-0000C1240000}"/>
    <cellStyle name="Comma 3 23 8" xfId="11848" xr:uid="{00000000-0005-0000-0000-0000C2240000}"/>
    <cellStyle name="Comma 3 23 8 2" xfId="33606" xr:uid="{00000000-0005-0000-0000-0000C3240000}"/>
    <cellStyle name="Comma 3 23 9" xfId="10610" xr:uid="{00000000-0005-0000-0000-0000C4240000}"/>
    <cellStyle name="Comma 3 23 9 2" xfId="32371" xr:uid="{00000000-0005-0000-0000-0000C5240000}"/>
    <cellStyle name="Comma 3 24" xfId="3461" xr:uid="{00000000-0005-0000-0000-0000C6240000}"/>
    <cellStyle name="Comma 3 24 10" xfId="30815" xr:uid="{00000000-0005-0000-0000-0000C7240000}"/>
    <cellStyle name="Comma 3 24 2" xfId="4228" xr:uid="{00000000-0005-0000-0000-0000C8240000}"/>
    <cellStyle name="Comma 3 24 2 2" xfId="12145" xr:uid="{00000000-0005-0000-0000-0000C9240000}"/>
    <cellStyle name="Comma 3 24 2 2 2" xfId="33901" xr:uid="{00000000-0005-0000-0000-0000CA240000}"/>
    <cellStyle name="Comma 3 24 2 3" xfId="10907" xr:uid="{00000000-0005-0000-0000-0000CB240000}"/>
    <cellStyle name="Comma 3 24 2 3 2" xfId="32666" xr:uid="{00000000-0005-0000-0000-0000CC240000}"/>
    <cellStyle name="Comma 3 24 2 4" xfId="31110" xr:uid="{00000000-0005-0000-0000-0000CD240000}"/>
    <cellStyle name="Comma 3 24 3" xfId="6454" xr:uid="{00000000-0005-0000-0000-0000CE240000}"/>
    <cellStyle name="Comma 3 24 3 2" xfId="12323" xr:uid="{00000000-0005-0000-0000-0000CF240000}"/>
    <cellStyle name="Comma 3 24 3 2 2" xfId="34079" xr:uid="{00000000-0005-0000-0000-0000D0240000}"/>
    <cellStyle name="Comma 3 24 3 3" xfId="11086" xr:uid="{00000000-0005-0000-0000-0000D1240000}"/>
    <cellStyle name="Comma 3 24 3 3 2" xfId="32845" xr:uid="{00000000-0005-0000-0000-0000D2240000}"/>
    <cellStyle name="Comma 3 24 3 4" xfId="31330" xr:uid="{00000000-0005-0000-0000-0000D3240000}"/>
    <cellStyle name="Comma 3 24 4" xfId="6863" xr:uid="{00000000-0005-0000-0000-0000D4240000}"/>
    <cellStyle name="Comma 3 24 4 2" xfId="12350" xr:uid="{00000000-0005-0000-0000-0000D5240000}"/>
    <cellStyle name="Comma 3 24 4 2 2" xfId="34106" xr:uid="{00000000-0005-0000-0000-0000D6240000}"/>
    <cellStyle name="Comma 3 24 4 3" xfId="11113" xr:uid="{00000000-0005-0000-0000-0000D7240000}"/>
    <cellStyle name="Comma 3 24 4 3 2" xfId="32872" xr:uid="{00000000-0005-0000-0000-0000D8240000}"/>
    <cellStyle name="Comma 3 24 4 4" xfId="31360" xr:uid="{00000000-0005-0000-0000-0000D9240000}"/>
    <cellStyle name="Comma 3 24 5" xfId="7450" xr:uid="{00000000-0005-0000-0000-0000DA240000}"/>
    <cellStyle name="Comma 3 24 5 2" xfId="12574" xr:uid="{00000000-0005-0000-0000-0000DB240000}"/>
    <cellStyle name="Comma 3 24 5 2 2" xfId="34329" xr:uid="{00000000-0005-0000-0000-0000DC240000}"/>
    <cellStyle name="Comma 3 24 5 3" xfId="11337" xr:uid="{00000000-0005-0000-0000-0000DD240000}"/>
    <cellStyle name="Comma 3 24 5 3 2" xfId="33095" xr:uid="{00000000-0005-0000-0000-0000DE240000}"/>
    <cellStyle name="Comma 3 24 5 4" xfId="31670" xr:uid="{00000000-0005-0000-0000-0000DF240000}"/>
    <cellStyle name="Comma 3 24 6" xfId="7838" xr:uid="{00000000-0005-0000-0000-0000E0240000}"/>
    <cellStyle name="Comma 3 24 6 2" xfId="12652" xr:uid="{00000000-0005-0000-0000-0000E1240000}"/>
    <cellStyle name="Comma 3 24 6 2 2" xfId="34407" xr:uid="{00000000-0005-0000-0000-0000E2240000}"/>
    <cellStyle name="Comma 3 24 6 3" xfId="11415" xr:uid="{00000000-0005-0000-0000-0000E3240000}"/>
    <cellStyle name="Comma 3 24 6 3 2" xfId="33173" xr:uid="{00000000-0005-0000-0000-0000E4240000}"/>
    <cellStyle name="Comma 3 24 6 4" xfId="31811" xr:uid="{00000000-0005-0000-0000-0000E5240000}"/>
    <cellStyle name="Comma 3 24 7" xfId="8323" xr:uid="{00000000-0005-0000-0000-0000E6240000}"/>
    <cellStyle name="Comma 3 24 7 2" xfId="12688" xr:uid="{00000000-0005-0000-0000-0000E7240000}"/>
    <cellStyle name="Comma 3 24 7 2 2" xfId="34443" xr:uid="{00000000-0005-0000-0000-0000E8240000}"/>
    <cellStyle name="Comma 3 24 7 3" xfId="11451" xr:uid="{00000000-0005-0000-0000-0000E9240000}"/>
    <cellStyle name="Comma 3 24 7 3 2" xfId="33209" xr:uid="{00000000-0005-0000-0000-0000EA240000}"/>
    <cellStyle name="Comma 3 24 7 4" xfId="31910" xr:uid="{00000000-0005-0000-0000-0000EB240000}"/>
    <cellStyle name="Comma 3 24 8" xfId="11849" xr:uid="{00000000-0005-0000-0000-0000EC240000}"/>
    <cellStyle name="Comma 3 24 8 2" xfId="33607" xr:uid="{00000000-0005-0000-0000-0000ED240000}"/>
    <cellStyle name="Comma 3 24 9" xfId="10611" xr:uid="{00000000-0005-0000-0000-0000EE240000}"/>
    <cellStyle name="Comma 3 24 9 2" xfId="32372" xr:uid="{00000000-0005-0000-0000-0000EF240000}"/>
    <cellStyle name="Comma 3 25" xfId="3462" xr:uid="{00000000-0005-0000-0000-0000F0240000}"/>
    <cellStyle name="Comma 3 25 10" xfId="30816" xr:uid="{00000000-0005-0000-0000-0000F1240000}"/>
    <cellStyle name="Comma 3 25 2" xfId="4229" xr:uid="{00000000-0005-0000-0000-0000F2240000}"/>
    <cellStyle name="Comma 3 25 2 2" xfId="12146" xr:uid="{00000000-0005-0000-0000-0000F3240000}"/>
    <cellStyle name="Comma 3 25 2 2 2" xfId="33902" xr:uid="{00000000-0005-0000-0000-0000F4240000}"/>
    <cellStyle name="Comma 3 25 2 3" xfId="10908" xr:uid="{00000000-0005-0000-0000-0000F5240000}"/>
    <cellStyle name="Comma 3 25 2 3 2" xfId="32667" xr:uid="{00000000-0005-0000-0000-0000F6240000}"/>
    <cellStyle name="Comma 3 25 2 4" xfId="31111" xr:uid="{00000000-0005-0000-0000-0000F7240000}"/>
    <cellStyle name="Comma 3 25 3" xfId="6455" xr:uid="{00000000-0005-0000-0000-0000F8240000}"/>
    <cellStyle name="Comma 3 25 3 2" xfId="12324" xr:uid="{00000000-0005-0000-0000-0000F9240000}"/>
    <cellStyle name="Comma 3 25 3 2 2" xfId="34080" xr:uid="{00000000-0005-0000-0000-0000FA240000}"/>
    <cellStyle name="Comma 3 25 3 3" xfId="11087" xr:uid="{00000000-0005-0000-0000-0000FB240000}"/>
    <cellStyle name="Comma 3 25 3 3 2" xfId="32846" xr:uid="{00000000-0005-0000-0000-0000FC240000}"/>
    <cellStyle name="Comma 3 25 3 4" xfId="31331" xr:uid="{00000000-0005-0000-0000-0000FD240000}"/>
    <cellStyle name="Comma 3 25 4" xfId="6862" xr:uid="{00000000-0005-0000-0000-0000FE240000}"/>
    <cellStyle name="Comma 3 25 4 2" xfId="12349" xr:uid="{00000000-0005-0000-0000-0000FF240000}"/>
    <cellStyle name="Comma 3 25 4 2 2" xfId="34105" xr:uid="{00000000-0005-0000-0000-000000250000}"/>
    <cellStyle name="Comma 3 25 4 3" xfId="11112" xr:uid="{00000000-0005-0000-0000-000001250000}"/>
    <cellStyle name="Comma 3 25 4 3 2" xfId="32871" xr:uid="{00000000-0005-0000-0000-000002250000}"/>
    <cellStyle name="Comma 3 25 4 4" xfId="31359" xr:uid="{00000000-0005-0000-0000-000003250000}"/>
    <cellStyle name="Comma 3 25 5" xfId="7451" xr:uid="{00000000-0005-0000-0000-000004250000}"/>
    <cellStyle name="Comma 3 25 5 2" xfId="12575" xr:uid="{00000000-0005-0000-0000-000005250000}"/>
    <cellStyle name="Comma 3 25 5 2 2" xfId="34330" xr:uid="{00000000-0005-0000-0000-000006250000}"/>
    <cellStyle name="Comma 3 25 5 3" xfId="11338" xr:uid="{00000000-0005-0000-0000-000007250000}"/>
    <cellStyle name="Comma 3 25 5 3 2" xfId="33096" xr:uid="{00000000-0005-0000-0000-000008250000}"/>
    <cellStyle name="Comma 3 25 5 4" xfId="31671" xr:uid="{00000000-0005-0000-0000-000009250000}"/>
    <cellStyle name="Comma 3 25 6" xfId="7839" xr:uid="{00000000-0005-0000-0000-00000A250000}"/>
    <cellStyle name="Comma 3 25 6 2" xfId="12653" xr:uid="{00000000-0005-0000-0000-00000B250000}"/>
    <cellStyle name="Comma 3 25 6 2 2" xfId="34408" xr:uid="{00000000-0005-0000-0000-00000C250000}"/>
    <cellStyle name="Comma 3 25 6 3" xfId="11416" xr:uid="{00000000-0005-0000-0000-00000D250000}"/>
    <cellStyle name="Comma 3 25 6 3 2" xfId="33174" xr:uid="{00000000-0005-0000-0000-00000E250000}"/>
    <cellStyle name="Comma 3 25 6 4" xfId="31812" xr:uid="{00000000-0005-0000-0000-00000F250000}"/>
    <cellStyle name="Comma 3 25 7" xfId="8322" xr:uid="{00000000-0005-0000-0000-000010250000}"/>
    <cellStyle name="Comma 3 25 7 2" xfId="12687" xr:uid="{00000000-0005-0000-0000-000011250000}"/>
    <cellStyle name="Comma 3 25 7 2 2" xfId="34442" xr:uid="{00000000-0005-0000-0000-000012250000}"/>
    <cellStyle name="Comma 3 25 7 3" xfId="11450" xr:uid="{00000000-0005-0000-0000-000013250000}"/>
    <cellStyle name="Comma 3 25 7 3 2" xfId="33208" xr:uid="{00000000-0005-0000-0000-000014250000}"/>
    <cellStyle name="Comma 3 25 7 4" xfId="31909" xr:uid="{00000000-0005-0000-0000-000015250000}"/>
    <cellStyle name="Comma 3 25 8" xfId="11850" xr:uid="{00000000-0005-0000-0000-000016250000}"/>
    <cellStyle name="Comma 3 25 8 2" xfId="33608" xr:uid="{00000000-0005-0000-0000-000017250000}"/>
    <cellStyle name="Comma 3 25 9" xfId="10612" xr:uid="{00000000-0005-0000-0000-000018250000}"/>
    <cellStyle name="Comma 3 25 9 2" xfId="32373" xr:uid="{00000000-0005-0000-0000-000019250000}"/>
    <cellStyle name="Comma 3 26" xfId="3463" xr:uid="{00000000-0005-0000-0000-00001A250000}"/>
    <cellStyle name="Comma 3 26 10" xfId="30817" xr:uid="{00000000-0005-0000-0000-00001B250000}"/>
    <cellStyle name="Comma 3 26 2" xfId="4230" xr:uid="{00000000-0005-0000-0000-00001C250000}"/>
    <cellStyle name="Comma 3 26 2 2" xfId="12147" xr:uid="{00000000-0005-0000-0000-00001D250000}"/>
    <cellStyle name="Comma 3 26 2 2 2" xfId="33903" xr:uid="{00000000-0005-0000-0000-00001E250000}"/>
    <cellStyle name="Comma 3 26 2 3" xfId="10909" xr:uid="{00000000-0005-0000-0000-00001F250000}"/>
    <cellStyle name="Comma 3 26 2 3 2" xfId="32668" xr:uid="{00000000-0005-0000-0000-000020250000}"/>
    <cellStyle name="Comma 3 26 2 4" xfId="31112" xr:uid="{00000000-0005-0000-0000-000021250000}"/>
    <cellStyle name="Comma 3 26 3" xfId="6456" xr:uid="{00000000-0005-0000-0000-000022250000}"/>
    <cellStyle name="Comma 3 26 3 2" xfId="12325" xr:uid="{00000000-0005-0000-0000-000023250000}"/>
    <cellStyle name="Comma 3 26 3 2 2" xfId="34081" xr:uid="{00000000-0005-0000-0000-000024250000}"/>
    <cellStyle name="Comma 3 26 3 3" xfId="11088" xr:uid="{00000000-0005-0000-0000-000025250000}"/>
    <cellStyle name="Comma 3 26 3 3 2" xfId="32847" xr:uid="{00000000-0005-0000-0000-000026250000}"/>
    <cellStyle name="Comma 3 26 3 4" xfId="31332" xr:uid="{00000000-0005-0000-0000-000027250000}"/>
    <cellStyle name="Comma 3 26 4" xfId="6861" xr:uid="{00000000-0005-0000-0000-000028250000}"/>
    <cellStyle name="Comma 3 26 4 2" xfId="12348" xr:uid="{00000000-0005-0000-0000-000029250000}"/>
    <cellStyle name="Comma 3 26 4 2 2" xfId="34104" xr:uid="{00000000-0005-0000-0000-00002A250000}"/>
    <cellStyle name="Comma 3 26 4 3" xfId="11111" xr:uid="{00000000-0005-0000-0000-00002B250000}"/>
    <cellStyle name="Comma 3 26 4 3 2" xfId="32870" xr:uid="{00000000-0005-0000-0000-00002C250000}"/>
    <cellStyle name="Comma 3 26 4 4" xfId="31358" xr:uid="{00000000-0005-0000-0000-00002D250000}"/>
    <cellStyle name="Comma 3 26 5" xfId="7452" xr:uid="{00000000-0005-0000-0000-00002E250000}"/>
    <cellStyle name="Comma 3 26 5 2" xfId="12576" xr:uid="{00000000-0005-0000-0000-00002F250000}"/>
    <cellStyle name="Comma 3 26 5 2 2" xfId="34331" xr:uid="{00000000-0005-0000-0000-000030250000}"/>
    <cellStyle name="Comma 3 26 5 3" xfId="11339" xr:uid="{00000000-0005-0000-0000-000031250000}"/>
    <cellStyle name="Comma 3 26 5 3 2" xfId="33097" xr:uid="{00000000-0005-0000-0000-000032250000}"/>
    <cellStyle name="Comma 3 26 5 4" xfId="31672" xr:uid="{00000000-0005-0000-0000-000033250000}"/>
    <cellStyle name="Comma 3 26 6" xfId="7840" xr:uid="{00000000-0005-0000-0000-000034250000}"/>
    <cellStyle name="Comma 3 26 6 2" xfId="12654" xr:uid="{00000000-0005-0000-0000-000035250000}"/>
    <cellStyle name="Comma 3 26 6 2 2" xfId="34409" xr:uid="{00000000-0005-0000-0000-000036250000}"/>
    <cellStyle name="Comma 3 26 6 3" xfId="11417" xr:uid="{00000000-0005-0000-0000-000037250000}"/>
    <cellStyle name="Comma 3 26 6 3 2" xfId="33175" xr:uid="{00000000-0005-0000-0000-000038250000}"/>
    <cellStyle name="Comma 3 26 6 4" xfId="31813" xr:uid="{00000000-0005-0000-0000-000039250000}"/>
    <cellStyle name="Comma 3 26 7" xfId="8321" xr:uid="{00000000-0005-0000-0000-00003A250000}"/>
    <cellStyle name="Comma 3 26 7 2" xfId="12686" xr:uid="{00000000-0005-0000-0000-00003B250000}"/>
    <cellStyle name="Comma 3 26 7 2 2" xfId="34441" xr:uid="{00000000-0005-0000-0000-00003C250000}"/>
    <cellStyle name="Comma 3 26 7 3" xfId="11449" xr:uid="{00000000-0005-0000-0000-00003D250000}"/>
    <cellStyle name="Comma 3 26 7 3 2" xfId="33207" xr:uid="{00000000-0005-0000-0000-00003E250000}"/>
    <cellStyle name="Comma 3 26 7 4" xfId="31908" xr:uid="{00000000-0005-0000-0000-00003F250000}"/>
    <cellStyle name="Comma 3 26 8" xfId="11851" xr:uid="{00000000-0005-0000-0000-000040250000}"/>
    <cellStyle name="Comma 3 26 8 2" xfId="33609" xr:uid="{00000000-0005-0000-0000-000041250000}"/>
    <cellStyle name="Comma 3 26 9" xfId="10613" xr:uid="{00000000-0005-0000-0000-000042250000}"/>
    <cellStyle name="Comma 3 26 9 2" xfId="32374" xr:uid="{00000000-0005-0000-0000-000043250000}"/>
    <cellStyle name="Comma 3 27" xfId="3464" xr:uid="{00000000-0005-0000-0000-000044250000}"/>
    <cellStyle name="Comma 3 27 10" xfId="30818" xr:uid="{00000000-0005-0000-0000-000045250000}"/>
    <cellStyle name="Comma 3 27 2" xfId="4231" xr:uid="{00000000-0005-0000-0000-000046250000}"/>
    <cellStyle name="Comma 3 27 2 2" xfId="12148" xr:uid="{00000000-0005-0000-0000-000047250000}"/>
    <cellStyle name="Comma 3 27 2 2 2" xfId="33904" xr:uid="{00000000-0005-0000-0000-000048250000}"/>
    <cellStyle name="Comma 3 27 2 3" xfId="10910" xr:uid="{00000000-0005-0000-0000-000049250000}"/>
    <cellStyle name="Comma 3 27 2 3 2" xfId="32669" xr:uid="{00000000-0005-0000-0000-00004A250000}"/>
    <cellStyle name="Comma 3 27 2 4" xfId="31113" xr:uid="{00000000-0005-0000-0000-00004B250000}"/>
    <cellStyle name="Comma 3 27 3" xfId="6457" xr:uid="{00000000-0005-0000-0000-00004C250000}"/>
    <cellStyle name="Comma 3 27 3 2" xfId="12326" xr:uid="{00000000-0005-0000-0000-00004D250000}"/>
    <cellStyle name="Comma 3 27 3 2 2" xfId="34082" xr:uid="{00000000-0005-0000-0000-00004E250000}"/>
    <cellStyle name="Comma 3 27 3 3" xfId="11089" xr:uid="{00000000-0005-0000-0000-00004F250000}"/>
    <cellStyle name="Comma 3 27 3 3 2" xfId="32848" xr:uid="{00000000-0005-0000-0000-000050250000}"/>
    <cellStyle name="Comma 3 27 3 4" xfId="31333" xr:uid="{00000000-0005-0000-0000-000051250000}"/>
    <cellStyle name="Comma 3 27 4" xfId="6860" xr:uid="{00000000-0005-0000-0000-000052250000}"/>
    <cellStyle name="Comma 3 27 4 2" xfId="12347" xr:uid="{00000000-0005-0000-0000-000053250000}"/>
    <cellStyle name="Comma 3 27 4 2 2" xfId="34103" xr:uid="{00000000-0005-0000-0000-000054250000}"/>
    <cellStyle name="Comma 3 27 4 3" xfId="11110" xr:uid="{00000000-0005-0000-0000-000055250000}"/>
    <cellStyle name="Comma 3 27 4 3 2" xfId="32869" xr:uid="{00000000-0005-0000-0000-000056250000}"/>
    <cellStyle name="Comma 3 27 4 4" xfId="31357" xr:uid="{00000000-0005-0000-0000-000057250000}"/>
    <cellStyle name="Comma 3 27 5" xfId="7453" xr:uid="{00000000-0005-0000-0000-000058250000}"/>
    <cellStyle name="Comma 3 27 5 2" xfId="12577" xr:uid="{00000000-0005-0000-0000-000059250000}"/>
    <cellStyle name="Comma 3 27 5 2 2" xfId="34332" xr:uid="{00000000-0005-0000-0000-00005A250000}"/>
    <cellStyle name="Comma 3 27 5 3" xfId="11340" xr:uid="{00000000-0005-0000-0000-00005B250000}"/>
    <cellStyle name="Comma 3 27 5 3 2" xfId="33098" xr:uid="{00000000-0005-0000-0000-00005C250000}"/>
    <cellStyle name="Comma 3 27 5 4" xfId="31673" xr:uid="{00000000-0005-0000-0000-00005D250000}"/>
    <cellStyle name="Comma 3 27 6" xfId="7841" xr:uid="{00000000-0005-0000-0000-00005E250000}"/>
    <cellStyle name="Comma 3 27 6 2" xfId="12655" xr:uid="{00000000-0005-0000-0000-00005F250000}"/>
    <cellStyle name="Comma 3 27 6 2 2" xfId="34410" xr:uid="{00000000-0005-0000-0000-000060250000}"/>
    <cellStyle name="Comma 3 27 6 3" xfId="11418" xr:uid="{00000000-0005-0000-0000-000061250000}"/>
    <cellStyle name="Comma 3 27 6 3 2" xfId="33176" xr:uid="{00000000-0005-0000-0000-000062250000}"/>
    <cellStyle name="Comma 3 27 6 4" xfId="31814" xr:uid="{00000000-0005-0000-0000-000063250000}"/>
    <cellStyle name="Comma 3 27 7" xfId="8320" xr:uid="{00000000-0005-0000-0000-000064250000}"/>
    <cellStyle name="Comma 3 27 7 2" xfId="12685" xr:uid="{00000000-0005-0000-0000-000065250000}"/>
    <cellStyle name="Comma 3 27 7 2 2" xfId="34440" xr:uid="{00000000-0005-0000-0000-000066250000}"/>
    <cellStyle name="Comma 3 27 7 3" xfId="11448" xr:uid="{00000000-0005-0000-0000-000067250000}"/>
    <cellStyle name="Comma 3 27 7 3 2" xfId="33206" xr:uid="{00000000-0005-0000-0000-000068250000}"/>
    <cellStyle name="Comma 3 27 7 4" xfId="31907" xr:uid="{00000000-0005-0000-0000-000069250000}"/>
    <cellStyle name="Comma 3 27 8" xfId="11852" xr:uid="{00000000-0005-0000-0000-00006A250000}"/>
    <cellStyle name="Comma 3 27 8 2" xfId="33610" xr:uid="{00000000-0005-0000-0000-00006B250000}"/>
    <cellStyle name="Comma 3 27 9" xfId="10614" xr:uid="{00000000-0005-0000-0000-00006C250000}"/>
    <cellStyle name="Comma 3 27 9 2" xfId="32375" xr:uid="{00000000-0005-0000-0000-00006D250000}"/>
    <cellStyle name="Comma 3 28" xfId="3465" xr:uid="{00000000-0005-0000-0000-00006E250000}"/>
    <cellStyle name="Comma 3 28 10" xfId="30819" xr:uid="{00000000-0005-0000-0000-00006F250000}"/>
    <cellStyle name="Comma 3 28 2" xfId="4232" xr:uid="{00000000-0005-0000-0000-000070250000}"/>
    <cellStyle name="Comma 3 28 2 2" xfId="12149" xr:uid="{00000000-0005-0000-0000-000071250000}"/>
    <cellStyle name="Comma 3 28 2 2 2" xfId="33905" xr:uid="{00000000-0005-0000-0000-000072250000}"/>
    <cellStyle name="Comma 3 28 2 3" xfId="10911" xr:uid="{00000000-0005-0000-0000-000073250000}"/>
    <cellStyle name="Comma 3 28 2 3 2" xfId="32670" xr:uid="{00000000-0005-0000-0000-000074250000}"/>
    <cellStyle name="Comma 3 28 2 4" xfId="31114" xr:uid="{00000000-0005-0000-0000-000075250000}"/>
    <cellStyle name="Comma 3 28 3" xfId="6458" xr:uid="{00000000-0005-0000-0000-000076250000}"/>
    <cellStyle name="Comma 3 28 3 2" xfId="12327" xr:uid="{00000000-0005-0000-0000-000077250000}"/>
    <cellStyle name="Comma 3 28 3 2 2" xfId="34083" xr:uid="{00000000-0005-0000-0000-000078250000}"/>
    <cellStyle name="Comma 3 28 3 3" xfId="11090" xr:uid="{00000000-0005-0000-0000-000079250000}"/>
    <cellStyle name="Comma 3 28 3 3 2" xfId="32849" xr:uid="{00000000-0005-0000-0000-00007A250000}"/>
    <cellStyle name="Comma 3 28 3 4" xfId="31334" xr:uid="{00000000-0005-0000-0000-00007B250000}"/>
    <cellStyle name="Comma 3 28 4" xfId="6859" xr:uid="{00000000-0005-0000-0000-00007C250000}"/>
    <cellStyle name="Comma 3 28 4 2" xfId="12346" xr:uid="{00000000-0005-0000-0000-00007D250000}"/>
    <cellStyle name="Comma 3 28 4 2 2" xfId="34102" xr:uid="{00000000-0005-0000-0000-00007E250000}"/>
    <cellStyle name="Comma 3 28 4 3" xfId="11109" xr:uid="{00000000-0005-0000-0000-00007F250000}"/>
    <cellStyle name="Comma 3 28 4 3 2" xfId="32868" xr:uid="{00000000-0005-0000-0000-000080250000}"/>
    <cellStyle name="Comma 3 28 4 4" xfId="31356" xr:uid="{00000000-0005-0000-0000-000081250000}"/>
    <cellStyle name="Comma 3 28 5" xfId="7454" xr:uid="{00000000-0005-0000-0000-000082250000}"/>
    <cellStyle name="Comma 3 28 5 2" xfId="12578" xr:uid="{00000000-0005-0000-0000-000083250000}"/>
    <cellStyle name="Comma 3 28 5 2 2" xfId="34333" xr:uid="{00000000-0005-0000-0000-000084250000}"/>
    <cellStyle name="Comma 3 28 5 3" xfId="11341" xr:uid="{00000000-0005-0000-0000-000085250000}"/>
    <cellStyle name="Comma 3 28 5 3 2" xfId="33099" xr:uid="{00000000-0005-0000-0000-000086250000}"/>
    <cellStyle name="Comma 3 28 5 4" xfId="31674" xr:uid="{00000000-0005-0000-0000-000087250000}"/>
    <cellStyle name="Comma 3 28 6" xfId="7842" xr:uid="{00000000-0005-0000-0000-000088250000}"/>
    <cellStyle name="Comma 3 28 6 2" xfId="12656" xr:uid="{00000000-0005-0000-0000-000089250000}"/>
    <cellStyle name="Comma 3 28 6 2 2" xfId="34411" xr:uid="{00000000-0005-0000-0000-00008A250000}"/>
    <cellStyle name="Comma 3 28 6 3" xfId="11419" xr:uid="{00000000-0005-0000-0000-00008B250000}"/>
    <cellStyle name="Comma 3 28 6 3 2" xfId="33177" xr:uid="{00000000-0005-0000-0000-00008C250000}"/>
    <cellStyle name="Comma 3 28 6 4" xfId="31815" xr:uid="{00000000-0005-0000-0000-00008D250000}"/>
    <cellStyle name="Comma 3 28 7" xfId="8319" xr:uid="{00000000-0005-0000-0000-00008E250000}"/>
    <cellStyle name="Comma 3 28 7 2" xfId="12684" xr:uid="{00000000-0005-0000-0000-00008F250000}"/>
    <cellStyle name="Comma 3 28 7 2 2" xfId="34439" xr:uid="{00000000-0005-0000-0000-000090250000}"/>
    <cellStyle name="Comma 3 28 7 3" xfId="11447" xr:uid="{00000000-0005-0000-0000-000091250000}"/>
    <cellStyle name="Comma 3 28 7 3 2" xfId="33205" xr:uid="{00000000-0005-0000-0000-000092250000}"/>
    <cellStyle name="Comma 3 28 7 4" xfId="31906" xr:uid="{00000000-0005-0000-0000-000093250000}"/>
    <cellStyle name="Comma 3 28 8" xfId="11853" xr:uid="{00000000-0005-0000-0000-000094250000}"/>
    <cellStyle name="Comma 3 28 8 2" xfId="33611" xr:uid="{00000000-0005-0000-0000-000095250000}"/>
    <cellStyle name="Comma 3 28 9" xfId="10615" xr:uid="{00000000-0005-0000-0000-000096250000}"/>
    <cellStyle name="Comma 3 28 9 2" xfId="32376" xr:uid="{00000000-0005-0000-0000-000097250000}"/>
    <cellStyle name="Comma 3 29" xfId="3466" xr:uid="{00000000-0005-0000-0000-000098250000}"/>
    <cellStyle name="Comma 3 29 10" xfId="30820" xr:uid="{00000000-0005-0000-0000-000099250000}"/>
    <cellStyle name="Comma 3 29 2" xfId="4233" xr:uid="{00000000-0005-0000-0000-00009A250000}"/>
    <cellStyle name="Comma 3 29 2 2" xfId="12150" xr:uid="{00000000-0005-0000-0000-00009B250000}"/>
    <cellStyle name="Comma 3 29 2 2 2" xfId="33906" xr:uid="{00000000-0005-0000-0000-00009C250000}"/>
    <cellStyle name="Comma 3 29 2 3" xfId="10912" xr:uid="{00000000-0005-0000-0000-00009D250000}"/>
    <cellStyle name="Comma 3 29 2 3 2" xfId="32671" xr:uid="{00000000-0005-0000-0000-00009E250000}"/>
    <cellStyle name="Comma 3 29 2 4" xfId="31115" xr:uid="{00000000-0005-0000-0000-00009F250000}"/>
    <cellStyle name="Comma 3 29 3" xfId="6459" xr:uid="{00000000-0005-0000-0000-0000A0250000}"/>
    <cellStyle name="Comma 3 29 3 2" xfId="12328" xr:uid="{00000000-0005-0000-0000-0000A1250000}"/>
    <cellStyle name="Comma 3 29 3 2 2" xfId="34084" xr:uid="{00000000-0005-0000-0000-0000A2250000}"/>
    <cellStyle name="Comma 3 29 3 3" xfId="11091" xr:uid="{00000000-0005-0000-0000-0000A3250000}"/>
    <cellStyle name="Comma 3 29 3 3 2" xfId="32850" xr:uid="{00000000-0005-0000-0000-0000A4250000}"/>
    <cellStyle name="Comma 3 29 3 4" xfId="31335" xr:uid="{00000000-0005-0000-0000-0000A5250000}"/>
    <cellStyle name="Comma 3 29 4" xfId="6858" xr:uid="{00000000-0005-0000-0000-0000A6250000}"/>
    <cellStyle name="Comma 3 29 4 2" xfId="12345" xr:uid="{00000000-0005-0000-0000-0000A7250000}"/>
    <cellStyle name="Comma 3 29 4 2 2" xfId="34101" xr:uid="{00000000-0005-0000-0000-0000A8250000}"/>
    <cellStyle name="Comma 3 29 4 3" xfId="11108" xr:uid="{00000000-0005-0000-0000-0000A9250000}"/>
    <cellStyle name="Comma 3 29 4 3 2" xfId="32867" xr:uid="{00000000-0005-0000-0000-0000AA250000}"/>
    <cellStyle name="Comma 3 29 4 4" xfId="31355" xr:uid="{00000000-0005-0000-0000-0000AB250000}"/>
    <cellStyle name="Comma 3 29 5" xfId="7455" xr:uid="{00000000-0005-0000-0000-0000AC250000}"/>
    <cellStyle name="Comma 3 29 5 2" xfId="12579" xr:uid="{00000000-0005-0000-0000-0000AD250000}"/>
    <cellStyle name="Comma 3 29 5 2 2" xfId="34334" xr:uid="{00000000-0005-0000-0000-0000AE250000}"/>
    <cellStyle name="Comma 3 29 5 3" xfId="11342" xr:uid="{00000000-0005-0000-0000-0000AF250000}"/>
    <cellStyle name="Comma 3 29 5 3 2" xfId="33100" xr:uid="{00000000-0005-0000-0000-0000B0250000}"/>
    <cellStyle name="Comma 3 29 5 4" xfId="31675" xr:uid="{00000000-0005-0000-0000-0000B1250000}"/>
    <cellStyle name="Comma 3 29 6" xfId="7843" xr:uid="{00000000-0005-0000-0000-0000B2250000}"/>
    <cellStyle name="Comma 3 29 6 2" xfId="12657" xr:uid="{00000000-0005-0000-0000-0000B3250000}"/>
    <cellStyle name="Comma 3 29 6 2 2" xfId="34412" xr:uid="{00000000-0005-0000-0000-0000B4250000}"/>
    <cellStyle name="Comma 3 29 6 3" xfId="11420" xr:uid="{00000000-0005-0000-0000-0000B5250000}"/>
    <cellStyle name="Comma 3 29 6 3 2" xfId="33178" xr:uid="{00000000-0005-0000-0000-0000B6250000}"/>
    <cellStyle name="Comma 3 29 6 4" xfId="31816" xr:uid="{00000000-0005-0000-0000-0000B7250000}"/>
    <cellStyle name="Comma 3 29 7" xfId="8318" xr:uid="{00000000-0005-0000-0000-0000B8250000}"/>
    <cellStyle name="Comma 3 29 7 2" xfId="12683" xr:uid="{00000000-0005-0000-0000-0000B9250000}"/>
    <cellStyle name="Comma 3 29 7 2 2" xfId="34438" xr:uid="{00000000-0005-0000-0000-0000BA250000}"/>
    <cellStyle name="Comma 3 29 7 3" xfId="11446" xr:uid="{00000000-0005-0000-0000-0000BB250000}"/>
    <cellStyle name="Comma 3 29 7 3 2" xfId="33204" xr:uid="{00000000-0005-0000-0000-0000BC250000}"/>
    <cellStyle name="Comma 3 29 7 4" xfId="31905" xr:uid="{00000000-0005-0000-0000-0000BD250000}"/>
    <cellStyle name="Comma 3 29 8" xfId="11854" xr:uid="{00000000-0005-0000-0000-0000BE250000}"/>
    <cellStyle name="Comma 3 29 8 2" xfId="33612" xr:uid="{00000000-0005-0000-0000-0000BF250000}"/>
    <cellStyle name="Comma 3 29 9" xfId="10616" xr:uid="{00000000-0005-0000-0000-0000C0250000}"/>
    <cellStyle name="Comma 3 29 9 2" xfId="32377"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3" xr:uid="{00000000-0005-0000-0000-0000C5250000}"/>
    <cellStyle name="Comma 3 3 2 3" xfId="10617" xr:uid="{00000000-0005-0000-0000-0000C6250000}"/>
    <cellStyle name="Comma 3 3 2 3 2" xfId="13535" xr:uid="{00000000-0005-0000-0000-0000C7250000}"/>
    <cellStyle name="Comma 3 3 2 3 2 2" xfId="35283" xr:uid="{00000000-0005-0000-0000-0000C8250000}"/>
    <cellStyle name="Comma 3 3 2 3 3" xfId="32378" xr:uid="{00000000-0005-0000-0000-0000C9250000}"/>
    <cellStyle name="Comma 3 3 2 4" xfId="15570" xr:uid="{00000000-0005-0000-0000-0000CA250000}"/>
    <cellStyle name="Comma 3 3 2 4 2" xfId="37272" xr:uid="{00000000-0005-0000-0000-0000CB250000}"/>
    <cellStyle name="Comma 3 3 2 5" xfId="30821" xr:uid="{00000000-0005-0000-0000-0000CC250000}"/>
    <cellStyle name="Comma 3 3 3" xfId="3909" xr:uid="{00000000-0005-0000-0000-0000CD250000}"/>
    <cellStyle name="Comma 3 3 3 2" xfId="11912" xr:uid="{00000000-0005-0000-0000-0000CE250000}"/>
    <cellStyle name="Comma 3 3 3 2 2" xfId="33669" xr:uid="{00000000-0005-0000-0000-0000CF250000}"/>
    <cellStyle name="Comma 3 3 3 3" xfId="10674" xr:uid="{00000000-0005-0000-0000-0000D0250000}"/>
    <cellStyle name="Comma 3 3 3 3 2" xfId="32434" xr:uid="{00000000-0005-0000-0000-0000D1250000}"/>
    <cellStyle name="Comma 3 3 3 4" xfId="30878" xr:uid="{00000000-0005-0000-0000-0000D2250000}"/>
    <cellStyle name="Comma 3 3 4" xfId="10046" xr:uid="{00000000-0005-0000-0000-0000D3250000}"/>
    <cellStyle name="Comma 3 3 4 2" xfId="12831" xr:uid="{00000000-0005-0000-0000-0000D4250000}"/>
    <cellStyle name="Comma 3 3 4 2 2" xfId="34586" xr:uid="{00000000-0005-0000-0000-0000D5250000}"/>
    <cellStyle name="Comma 3 3 4 3" xfId="11594" xr:uid="{00000000-0005-0000-0000-0000D6250000}"/>
    <cellStyle name="Comma 3 3 4 3 2" xfId="33352" xr:uid="{00000000-0005-0000-0000-0000D7250000}"/>
    <cellStyle name="Comma 3 3 4 4" xfId="32099" xr:uid="{00000000-0005-0000-0000-0000D8250000}"/>
    <cellStyle name="Comma 3 3 5" xfId="11722" xr:uid="{00000000-0005-0000-0000-0000D9250000}"/>
    <cellStyle name="Comma 3 3 5 2" xfId="33480" xr:uid="{00000000-0005-0000-0000-0000DA250000}"/>
    <cellStyle name="Comma 3 3 6" xfId="10482" xr:uid="{00000000-0005-0000-0000-0000DB250000}"/>
    <cellStyle name="Comma 3 3 6 2" xfId="32243" xr:uid="{00000000-0005-0000-0000-0000DC250000}"/>
    <cellStyle name="Comma 3 3 7" xfId="30682" xr:uid="{00000000-0005-0000-0000-0000DD250000}"/>
    <cellStyle name="Comma 3 30" xfId="3468" xr:uid="{00000000-0005-0000-0000-0000DE250000}"/>
    <cellStyle name="Comma 3 30 10" xfId="30822" xr:uid="{00000000-0005-0000-0000-0000DF250000}"/>
    <cellStyle name="Comma 3 30 2" xfId="4234" xr:uid="{00000000-0005-0000-0000-0000E0250000}"/>
    <cellStyle name="Comma 3 30 2 2" xfId="12151" xr:uid="{00000000-0005-0000-0000-0000E1250000}"/>
    <cellStyle name="Comma 3 30 2 2 2" xfId="33907" xr:uid="{00000000-0005-0000-0000-0000E2250000}"/>
    <cellStyle name="Comma 3 30 2 3" xfId="10913" xr:uid="{00000000-0005-0000-0000-0000E3250000}"/>
    <cellStyle name="Comma 3 30 2 3 2" xfId="32672" xr:uid="{00000000-0005-0000-0000-0000E4250000}"/>
    <cellStyle name="Comma 3 30 2 4" xfId="31116" xr:uid="{00000000-0005-0000-0000-0000E5250000}"/>
    <cellStyle name="Comma 3 30 3" xfId="6461" xr:uid="{00000000-0005-0000-0000-0000E6250000}"/>
    <cellStyle name="Comma 3 30 3 2" xfId="12329" xr:uid="{00000000-0005-0000-0000-0000E7250000}"/>
    <cellStyle name="Comma 3 30 3 2 2" xfId="34085" xr:uid="{00000000-0005-0000-0000-0000E8250000}"/>
    <cellStyle name="Comma 3 30 3 3" xfId="11092" xr:uid="{00000000-0005-0000-0000-0000E9250000}"/>
    <cellStyle name="Comma 3 30 3 3 2" xfId="32851" xr:uid="{00000000-0005-0000-0000-0000EA250000}"/>
    <cellStyle name="Comma 3 30 3 4" xfId="31336" xr:uid="{00000000-0005-0000-0000-0000EB250000}"/>
    <cellStyle name="Comma 3 30 4" xfId="6857" xr:uid="{00000000-0005-0000-0000-0000EC250000}"/>
    <cellStyle name="Comma 3 30 4 2" xfId="12344" xr:uid="{00000000-0005-0000-0000-0000ED250000}"/>
    <cellStyle name="Comma 3 30 4 2 2" xfId="34100" xr:uid="{00000000-0005-0000-0000-0000EE250000}"/>
    <cellStyle name="Comma 3 30 4 3" xfId="11107" xr:uid="{00000000-0005-0000-0000-0000EF250000}"/>
    <cellStyle name="Comma 3 30 4 3 2" xfId="32866" xr:uid="{00000000-0005-0000-0000-0000F0250000}"/>
    <cellStyle name="Comma 3 30 4 4" xfId="31354" xr:uid="{00000000-0005-0000-0000-0000F1250000}"/>
    <cellStyle name="Comma 3 30 5" xfId="7456" xr:uid="{00000000-0005-0000-0000-0000F2250000}"/>
    <cellStyle name="Comma 3 30 5 2" xfId="12580" xr:uid="{00000000-0005-0000-0000-0000F3250000}"/>
    <cellStyle name="Comma 3 30 5 2 2" xfId="34335" xr:uid="{00000000-0005-0000-0000-0000F4250000}"/>
    <cellStyle name="Comma 3 30 5 3" xfId="11343" xr:uid="{00000000-0005-0000-0000-0000F5250000}"/>
    <cellStyle name="Comma 3 30 5 3 2" xfId="33101" xr:uid="{00000000-0005-0000-0000-0000F6250000}"/>
    <cellStyle name="Comma 3 30 5 4" xfId="31676" xr:uid="{00000000-0005-0000-0000-0000F7250000}"/>
    <cellStyle name="Comma 3 30 6" xfId="7844" xr:uid="{00000000-0005-0000-0000-0000F8250000}"/>
    <cellStyle name="Comma 3 30 6 2" xfId="12658" xr:uid="{00000000-0005-0000-0000-0000F9250000}"/>
    <cellStyle name="Comma 3 30 6 2 2" xfId="34413" xr:uid="{00000000-0005-0000-0000-0000FA250000}"/>
    <cellStyle name="Comma 3 30 6 3" xfId="11421" xr:uid="{00000000-0005-0000-0000-0000FB250000}"/>
    <cellStyle name="Comma 3 30 6 3 2" xfId="33179" xr:uid="{00000000-0005-0000-0000-0000FC250000}"/>
    <cellStyle name="Comma 3 30 6 4" xfId="31817" xr:uid="{00000000-0005-0000-0000-0000FD250000}"/>
    <cellStyle name="Comma 3 30 7" xfId="8317" xr:uid="{00000000-0005-0000-0000-0000FE250000}"/>
    <cellStyle name="Comma 3 30 7 2" xfId="12682" xr:uid="{00000000-0005-0000-0000-0000FF250000}"/>
    <cellStyle name="Comma 3 30 7 2 2" xfId="34437" xr:uid="{00000000-0005-0000-0000-000000260000}"/>
    <cellStyle name="Comma 3 30 7 3" xfId="11445" xr:uid="{00000000-0005-0000-0000-000001260000}"/>
    <cellStyle name="Comma 3 30 7 3 2" xfId="33203" xr:uid="{00000000-0005-0000-0000-000002260000}"/>
    <cellStyle name="Comma 3 30 7 4" xfId="31904" xr:uid="{00000000-0005-0000-0000-000003260000}"/>
    <cellStyle name="Comma 3 30 8" xfId="11856" xr:uid="{00000000-0005-0000-0000-000004260000}"/>
    <cellStyle name="Comma 3 30 8 2" xfId="33614" xr:uid="{00000000-0005-0000-0000-000005260000}"/>
    <cellStyle name="Comma 3 30 9" xfId="10618" xr:uid="{00000000-0005-0000-0000-000006260000}"/>
    <cellStyle name="Comma 3 30 9 2" xfId="32379" xr:uid="{00000000-0005-0000-0000-000007260000}"/>
    <cellStyle name="Comma 3 31" xfId="3469" xr:uid="{00000000-0005-0000-0000-000008260000}"/>
    <cellStyle name="Comma 3 31 10" xfId="30823" xr:uid="{00000000-0005-0000-0000-000009260000}"/>
    <cellStyle name="Comma 3 31 2" xfId="4235" xr:uid="{00000000-0005-0000-0000-00000A260000}"/>
    <cellStyle name="Comma 3 31 2 2" xfId="12152" xr:uid="{00000000-0005-0000-0000-00000B260000}"/>
    <cellStyle name="Comma 3 31 2 2 2" xfId="33908" xr:uid="{00000000-0005-0000-0000-00000C260000}"/>
    <cellStyle name="Comma 3 31 2 3" xfId="10914" xr:uid="{00000000-0005-0000-0000-00000D260000}"/>
    <cellStyle name="Comma 3 31 2 3 2" xfId="32673" xr:uid="{00000000-0005-0000-0000-00000E260000}"/>
    <cellStyle name="Comma 3 31 2 4" xfId="31117" xr:uid="{00000000-0005-0000-0000-00000F260000}"/>
    <cellStyle name="Comma 3 31 3" xfId="6462" xr:uid="{00000000-0005-0000-0000-000010260000}"/>
    <cellStyle name="Comma 3 31 3 2" xfId="12330" xr:uid="{00000000-0005-0000-0000-000011260000}"/>
    <cellStyle name="Comma 3 31 3 2 2" xfId="34086" xr:uid="{00000000-0005-0000-0000-000012260000}"/>
    <cellStyle name="Comma 3 31 3 3" xfId="11093" xr:uid="{00000000-0005-0000-0000-000013260000}"/>
    <cellStyle name="Comma 3 31 3 3 2" xfId="32852" xr:uid="{00000000-0005-0000-0000-000014260000}"/>
    <cellStyle name="Comma 3 31 3 4" xfId="31337" xr:uid="{00000000-0005-0000-0000-000015260000}"/>
    <cellStyle name="Comma 3 31 4" xfId="6856" xr:uid="{00000000-0005-0000-0000-000016260000}"/>
    <cellStyle name="Comma 3 31 4 2" xfId="12343" xr:uid="{00000000-0005-0000-0000-000017260000}"/>
    <cellStyle name="Comma 3 31 4 2 2" xfId="34099" xr:uid="{00000000-0005-0000-0000-000018260000}"/>
    <cellStyle name="Comma 3 31 4 3" xfId="11106" xr:uid="{00000000-0005-0000-0000-000019260000}"/>
    <cellStyle name="Comma 3 31 4 3 2" xfId="32865" xr:uid="{00000000-0005-0000-0000-00001A260000}"/>
    <cellStyle name="Comma 3 31 4 4" xfId="31353" xr:uid="{00000000-0005-0000-0000-00001B260000}"/>
    <cellStyle name="Comma 3 31 5" xfId="7457" xr:uid="{00000000-0005-0000-0000-00001C260000}"/>
    <cellStyle name="Comma 3 31 5 2" xfId="12581" xr:uid="{00000000-0005-0000-0000-00001D260000}"/>
    <cellStyle name="Comma 3 31 5 2 2" xfId="34336" xr:uid="{00000000-0005-0000-0000-00001E260000}"/>
    <cellStyle name="Comma 3 31 5 3" xfId="11344" xr:uid="{00000000-0005-0000-0000-00001F260000}"/>
    <cellStyle name="Comma 3 31 5 3 2" xfId="33102" xr:uid="{00000000-0005-0000-0000-000020260000}"/>
    <cellStyle name="Comma 3 31 5 4" xfId="31677" xr:uid="{00000000-0005-0000-0000-000021260000}"/>
    <cellStyle name="Comma 3 31 6" xfId="7845" xr:uid="{00000000-0005-0000-0000-000022260000}"/>
    <cellStyle name="Comma 3 31 6 2" xfId="12659" xr:uid="{00000000-0005-0000-0000-000023260000}"/>
    <cellStyle name="Comma 3 31 6 2 2" xfId="34414" xr:uid="{00000000-0005-0000-0000-000024260000}"/>
    <cellStyle name="Comma 3 31 6 3" xfId="11422" xr:uid="{00000000-0005-0000-0000-000025260000}"/>
    <cellStyle name="Comma 3 31 6 3 2" xfId="33180" xr:uid="{00000000-0005-0000-0000-000026260000}"/>
    <cellStyle name="Comma 3 31 6 4" xfId="31818" xr:uid="{00000000-0005-0000-0000-000027260000}"/>
    <cellStyle name="Comma 3 31 7" xfId="8316" xr:uid="{00000000-0005-0000-0000-000028260000}"/>
    <cellStyle name="Comma 3 31 7 2" xfId="12681" xr:uid="{00000000-0005-0000-0000-000029260000}"/>
    <cellStyle name="Comma 3 31 7 2 2" xfId="34436" xr:uid="{00000000-0005-0000-0000-00002A260000}"/>
    <cellStyle name="Comma 3 31 7 3" xfId="11444" xr:uid="{00000000-0005-0000-0000-00002B260000}"/>
    <cellStyle name="Comma 3 31 7 3 2" xfId="33202" xr:uid="{00000000-0005-0000-0000-00002C260000}"/>
    <cellStyle name="Comma 3 31 7 4" xfId="31903" xr:uid="{00000000-0005-0000-0000-00002D260000}"/>
    <cellStyle name="Comma 3 31 8" xfId="11857" xr:uid="{00000000-0005-0000-0000-00002E260000}"/>
    <cellStyle name="Comma 3 31 8 2" xfId="33615" xr:uid="{00000000-0005-0000-0000-00002F260000}"/>
    <cellStyle name="Comma 3 31 9" xfId="10619" xr:uid="{00000000-0005-0000-0000-000030260000}"/>
    <cellStyle name="Comma 3 31 9 2" xfId="32380" xr:uid="{00000000-0005-0000-0000-000031260000}"/>
    <cellStyle name="Comma 3 32" xfId="3907" xr:uid="{00000000-0005-0000-0000-000032260000}"/>
    <cellStyle name="Comma 3 32 10" xfId="30876" xr:uid="{00000000-0005-0000-0000-000033260000}"/>
    <cellStyle name="Comma 3 32 2" xfId="4236" xr:uid="{00000000-0005-0000-0000-000034260000}"/>
    <cellStyle name="Comma 3 32 2 2" xfId="12153" xr:uid="{00000000-0005-0000-0000-000035260000}"/>
    <cellStyle name="Comma 3 32 2 2 2" xfId="33909" xr:uid="{00000000-0005-0000-0000-000036260000}"/>
    <cellStyle name="Comma 3 32 2 3" xfId="10915" xr:uid="{00000000-0005-0000-0000-000037260000}"/>
    <cellStyle name="Comma 3 32 2 3 2" xfId="32674" xr:uid="{00000000-0005-0000-0000-000038260000}"/>
    <cellStyle name="Comma 3 32 2 4" xfId="31118" xr:uid="{00000000-0005-0000-0000-000039260000}"/>
    <cellStyle name="Comma 3 32 3" xfId="6463" xr:uid="{00000000-0005-0000-0000-00003A260000}"/>
    <cellStyle name="Comma 3 32 3 2" xfId="12331" xr:uid="{00000000-0005-0000-0000-00003B260000}"/>
    <cellStyle name="Comma 3 32 3 2 2" xfId="34087" xr:uid="{00000000-0005-0000-0000-00003C260000}"/>
    <cellStyle name="Comma 3 32 3 3" xfId="11094" xr:uid="{00000000-0005-0000-0000-00003D260000}"/>
    <cellStyle name="Comma 3 32 3 3 2" xfId="32853" xr:uid="{00000000-0005-0000-0000-00003E260000}"/>
    <cellStyle name="Comma 3 32 3 4" xfId="31338" xr:uid="{00000000-0005-0000-0000-00003F260000}"/>
    <cellStyle name="Comma 3 32 4" xfId="6855" xr:uid="{00000000-0005-0000-0000-000040260000}"/>
    <cellStyle name="Comma 3 32 4 2" xfId="12342" xr:uid="{00000000-0005-0000-0000-000041260000}"/>
    <cellStyle name="Comma 3 32 4 2 2" xfId="34098" xr:uid="{00000000-0005-0000-0000-000042260000}"/>
    <cellStyle name="Comma 3 32 4 3" xfId="11105" xr:uid="{00000000-0005-0000-0000-000043260000}"/>
    <cellStyle name="Comma 3 32 4 3 2" xfId="32864" xr:uid="{00000000-0005-0000-0000-000044260000}"/>
    <cellStyle name="Comma 3 32 4 4" xfId="31352" xr:uid="{00000000-0005-0000-0000-000045260000}"/>
    <cellStyle name="Comma 3 32 5" xfId="7458" xr:uid="{00000000-0005-0000-0000-000046260000}"/>
    <cellStyle name="Comma 3 32 5 2" xfId="12582" xr:uid="{00000000-0005-0000-0000-000047260000}"/>
    <cellStyle name="Comma 3 32 5 2 2" xfId="34337" xr:uid="{00000000-0005-0000-0000-000048260000}"/>
    <cellStyle name="Comma 3 32 5 3" xfId="11345" xr:uid="{00000000-0005-0000-0000-000049260000}"/>
    <cellStyle name="Comma 3 32 5 3 2" xfId="33103" xr:uid="{00000000-0005-0000-0000-00004A260000}"/>
    <cellStyle name="Comma 3 32 5 4" xfId="31678" xr:uid="{00000000-0005-0000-0000-00004B260000}"/>
    <cellStyle name="Comma 3 32 6" xfId="7846" xr:uid="{00000000-0005-0000-0000-00004C260000}"/>
    <cellStyle name="Comma 3 32 6 2" xfId="12660" xr:uid="{00000000-0005-0000-0000-00004D260000}"/>
    <cellStyle name="Comma 3 32 6 2 2" xfId="34415" xr:uid="{00000000-0005-0000-0000-00004E260000}"/>
    <cellStyle name="Comma 3 32 6 3" xfId="11423" xr:uid="{00000000-0005-0000-0000-00004F260000}"/>
    <cellStyle name="Comma 3 32 6 3 2" xfId="33181" xr:uid="{00000000-0005-0000-0000-000050260000}"/>
    <cellStyle name="Comma 3 32 6 4" xfId="31819" xr:uid="{00000000-0005-0000-0000-000051260000}"/>
    <cellStyle name="Comma 3 32 7" xfId="8312" xr:uid="{00000000-0005-0000-0000-000052260000}"/>
    <cellStyle name="Comma 3 32 7 2" xfId="12680" xr:uid="{00000000-0005-0000-0000-000053260000}"/>
    <cellStyle name="Comma 3 32 7 2 2" xfId="34435" xr:uid="{00000000-0005-0000-0000-000054260000}"/>
    <cellStyle name="Comma 3 32 7 3" xfId="11443" xr:uid="{00000000-0005-0000-0000-000055260000}"/>
    <cellStyle name="Comma 3 32 7 3 2" xfId="33201" xr:uid="{00000000-0005-0000-0000-000056260000}"/>
    <cellStyle name="Comma 3 32 7 4" xfId="31902" xr:uid="{00000000-0005-0000-0000-000057260000}"/>
    <cellStyle name="Comma 3 32 8" xfId="11910" xr:uid="{00000000-0005-0000-0000-000058260000}"/>
    <cellStyle name="Comma 3 32 8 2" xfId="33667" xr:uid="{00000000-0005-0000-0000-000059260000}"/>
    <cellStyle name="Comma 3 32 9" xfId="10672" xr:uid="{00000000-0005-0000-0000-00005A260000}"/>
    <cellStyle name="Comma 3 32 9 2" xfId="32432" xr:uid="{00000000-0005-0000-0000-00005B260000}"/>
    <cellStyle name="Comma 3 33" xfId="4213" xr:uid="{00000000-0005-0000-0000-00005C260000}"/>
    <cellStyle name="Comma 3 33 2" xfId="12130" xr:uid="{00000000-0005-0000-0000-00005D260000}"/>
    <cellStyle name="Comma 3 33 2 2" xfId="33886" xr:uid="{00000000-0005-0000-0000-00005E260000}"/>
    <cellStyle name="Comma 3 33 3" xfId="10892" xr:uid="{00000000-0005-0000-0000-00005F260000}"/>
    <cellStyle name="Comma 3 33 3 2" xfId="32651" xr:uid="{00000000-0005-0000-0000-000060260000}"/>
    <cellStyle name="Comma 3 33 4" xfId="31095" xr:uid="{00000000-0005-0000-0000-000061260000}"/>
    <cellStyle name="Comma 3 34" xfId="4237" xr:uid="{00000000-0005-0000-0000-000062260000}"/>
    <cellStyle name="Comma 3 34 2" xfId="12154" xr:uid="{00000000-0005-0000-0000-000063260000}"/>
    <cellStyle name="Comma 3 34 2 2" xfId="33910" xr:uid="{00000000-0005-0000-0000-000064260000}"/>
    <cellStyle name="Comma 3 34 3" xfId="10916" xr:uid="{00000000-0005-0000-0000-000065260000}"/>
    <cellStyle name="Comma 3 34 3 2" xfId="32675" xr:uid="{00000000-0005-0000-0000-000066260000}"/>
    <cellStyle name="Comma 3 34 4" xfId="31119" xr:uid="{00000000-0005-0000-0000-000067260000}"/>
    <cellStyle name="Comma 3 35" xfId="4238" xr:uid="{00000000-0005-0000-0000-000068260000}"/>
    <cellStyle name="Comma 3 35 2" xfId="12155" xr:uid="{00000000-0005-0000-0000-000069260000}"/>
    <cellStyle name="Comma 3 35 2 2" xfId="33911" xr:uid="{00000000-0005-0000-0000-00006A260000}"/>
    <cellStyle name="Comma 3 35 3" xfId="10917" xr:uid="{00000000-0005-0000-0000-00006B260000}"/>
    <cellStyle name="Comma 3 35 3 2" xfId="32676" xr:uid="{00000000-0005-0000-0000-00006C260000}"/>
    <cellStyle name="Comma 3 35 4" xfId="31120" xr:uid="{00000000-0005-0000-0000-00006D260000}"/>
    <cellStyle name="Comma 3 36" xfId="4239" xr:uid="{00000000-0005-0000-0000-00006E260000}"/>
    <cellStyle name="Comma 3 36 2" xfId="12156" xr:uid="{00000000-0005-0000-0000-00006F260000}"/>
    <cellStyle name="Comma 3 36 2 2" xfId="33912" xr:uid="{00000000-0005-0000-0000-000070260000}"/>
    <cellStyle name="Comma 3 36 3" xfId="10918" xr:uid="{00000000-0005-0000-0000-000071260000}"/>
    <cellStyle name="Comma 3 36 3 2" xfId="32677" xr:uid="{00000000-0005-0000-0000-000072260000}"/>
    <cellStyle name="Comma 3 36 4" xfId="31121" xr:uid="{00000000-0005-0000-0000-000073260000}"/>
    <cellStyle name="Comma 3 37" xfId="4240" xr:uid="{00000000-0005-0000-0000-000074260000}"/>
    <cellStyle name="Comma 3 37 2" xfId="12157" xr:uid="{00000000-0005-0000-0000-000075260000}"/>
    <cellStyle name="Comma 3 37 2 2" xfId="33913" xr:uid="{00000000-0005-0000-0000-000076260000}"/>
    <cellStyle name="Comma 3 37 3" xfId="10919" xr:uid="{00000000-0005-0000-0000-000077260000}"/>
    <cellStyle name="Comma 3 37 3 2" xfId="32678" xr:uid="{00000000-0005-0000-0000-000078260000}"/>
    <cellStyle name="Comma 3 37 4" xfId="31122" xr:uid="{00000000-0005-0000-0000-000079260000}"/>
    <cellStyle name="Comma 3 38" xfId="4241" xr:uid="{00000000-0005-0000-0000-00007A260000}"/>
    <cellStyle name="Comma 3 38 2" xfId="12158" xr:uid="{00000000-0005-0000-0000-00007B260000}"/>
    <cellStyle name="Comma 3 38 2 2" xfId="33914" xr:uid="{00000000-0005-0000-0000-00007C260000}"/>
    <cellStyle name="Comma 3 38 3" xfId="10920" xr:uid="{00000000-0005-0000-0000-00007D260000}"/>
    <cellStyle name="Comma 3 38 3 2" xfId="32679" xr:uid="{00000000-0005-0000-0000-00007E260000}"/>
    <cellStyle name="Comma 3 38 4" xfId="31123" xr:uid="{00000000-0005-0000-0000-00007F260000}"/>
    <cellStyle name="Comma 3 39" xfId="4242" xr:uid="{00000000-0005-0000-0000-000080260000}"/>
    <cellStyle name="Comma 3 39 2" xfId="12159" xr:uid="{00000000-0005-0000-0000-000081260000}"/>
    <cellStyle name="Comma 3 39 2 2" xfId="33915" xr:uid="{00000000-0005-0000-0000-000082260000}"/>
    <cellStyle name="Comma 3 39 3" xfId="10921" xr:uid="{00000000-0005-0000-0000-000083260000}"/>
    <cellStyle name="Comma 3 39 3 2" xfId="32680" xr:uid="{00000000-0005-0000-0000-000084260000}"/>
    <cellStyle name="Comma 3 39 4" xfId="31124" xr:uid="{00000000-0005-0000-0000-000085260000}"/>
    <cellStyle name="Comma 3 4" xfId="2268" xr:uid="{00000000-0005-0000-0000-000086260000}"/>
    <cellStyle name="Comma 3 4 10" xfId="11723" xr:uid="{00000000-0005-0000-0000-000087260000}"/>
    <cellStyle name="Comma 3 4 10 2" xfId="33481" xr:uid="{00000000-0005-0000-0000-000088260000}"/>
    <cellStyle name="Comma 3 4 11" xfId="10483" xr:uid="{00000000-0005-0000-0000-000089260000}"/>
    <cellStyle name="Comma 3 4 11 2" xfId="32244" xr:uid="{00000000-0005-0000-0000-00008A260000}"/>
    <cellStyle name="Comma 3 4 12" xfId="30683"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7" xr:uid="{00000000-0005-0000-0000-00008F260000}"/>
    <cellStyle name="Comma 3 4 2 2 3" xfId="11595" xr:uid="{00000000-0005-0000-0000-000090260000}"/>
    <cellStyle name="Comma 3 4 2 2 3 2" xfId="33353" xr:uid="{00000000-0005-0000-0000-000091260000}"/>
    <cellStyle name="Comma 3 4 2 2 4" xfId="32100" xr:uid="{00000000-0005-0000-0000-000092260000}"/>
    <cellStyle name="Comma 3 4 2 3" xfId="11724" xr:uid="{00000000-0005-0000-0000-000093260000}"/>
    <cellStyle name="Comma 3 4 2 3 2" xfId="33482" xr:uid="{00000000-0005-0000-0000-000094260000}"/>
    <cellStyle name="Comma 3 4 2 4" xfId="10484" xr:uid="{00000000-0005-0000-0000-000095260000}"/>
    <cellStyle name="Comma 3 4 2 4 2" xfId="32245" xr:uid="{00000000-0005-0000-0000-000096260000}"/>
    <cellStyle name="Comma 3 4 2 5" xfId="30684" xr:uid="{00000000-0005-0000-0000-000097260000}"/>
    <cellStyle name="Comma 3 4 3" xfId="4243" xr:uid="{00000000-0005-0000-0000-000098260000}"/>
    <cellStyle name="Comma 3 4 3 2" xfId="12160" xr:uid="{00000000-0005-0000-0000-000099260000}"/>
    <cellStyle name="Comma 3 4 3 2 2" xfId="33916" xr:uid="{00000000-0005-0000-0000-00009A260000}"/>
    <cellStyle name="Comma 3 4 3 3" xfId="10922" xr:uid="{00000000-0005-0000-0000-00009B260000}"/>
    <cellStyle name="Comma 3 4 3 3 2" xfId="32681" xr:uid="{00000000-0005-0000-0000-00009C260000}"/>
    <cellStyle name="Comma 3 4 3 4" xfId="31125" xr:uid="{00000000-0005-0000-0000-00009D260000}"/>
    <cellStyle name="Comma 3 4 4" xfId="6464" xr:uid="{00000000-0005-0000-0000-00009E260000}"/>
    <cellStyle name="Comma 3 4 4 2" xfId="12332" xr:uid="{00000000-0005-0000-0000-00009F260000}"/>
    <cellStyle name="Comma 3 4 4 2 2" xfId="34088" xr:uid="{00000000-0005-0000-0000-0000A0260000}"/>
    <cellStyle name="Comma 3 4 4 3" xfId="11095" xr:uid="{00000000-0005-0000-0000-0000A1260000}"/>
    <cellStyle name="Comma 3 4 4 3 2" xfId="32854" xr:uid="{00000000-0005-0000-0000-0000A2260000}"/>
    <cellStyle name="Comma 3 4 4 4" xfId="31339" xr:uid="{00000000-0005-0000-0000-0000A3260000}"/>
    <cellStyle name="Comma 3 4 5" xfId="6850" xr:uid="{00000000-0005-0000-0000-0000A4260000}"/>
    <cellStyle name="Comma 3 4 5 2" xfId="12341" xr:uid="{00000000-0005-0000-0000-0000A5260000}"/>
    <cellStyle name="Comma 3 4 5 2 2" xfId="34097" xr:uid="{00000000-0005-0000-0000-0000A6260000}"/>
    <cellStyle name="Comma 3 4 5 3" xfId="11104" xr:uid="{00000000-0005-0000-0000-0000A7260000}"/>
    <cellStyle name="Comma 3 4 5 3 2" xfId="32863" xr:uid="{00000000-0005-0000-0000-0000A8260000}"/>
    <cellStyle name="Comma 3 4 5 4" xfId="31351" xr:uid="{00000000-0005-0000-0000-0000A9260000}"/>
    <cellStyle name="Comma 3 4 6" xfId="7459" xr:uid="{00000000-0005-0000-0000-0000AA260000}"/>
    <cellStyle name="Comma 3 4 6 2" xfId="12583" xr:uid="{00000000-0005-0000-0000-0000AB260000}"/>
    <cellStyle name="Comma 3 4 6 2 2" xfId="34338" xr:uid="{00000000-0005-0000-0000-0000AC260000}"/>
    <cellStyle name="Comma 3 4 6 3" xfId="11346" xr:uid="{00000000-0005-0000-0000-0000AD260000}"/>
    <cellStyle name="Comma 3 4 6 3 2" xfId="33104" xr:uid="{00000000-0005-0000-0000-0000AE260000}"/>
    <cellStyle name="Comma 3 4 6 4" xfId="31679" xr:uid="{00000000-0005-0000-0000-0000AF260000}"/>
    <cellStyle name="Comma 3 4 7" xfId="7848" xr:uid="{00000000-0005-0000-0000-0000B0260000}"/>
    <cellStyle name="Comma 3 4 7 2" xfId="12661" xr:uid="{00000000-0005-0000-0000-0000B1260000}"/>
    <cellStyle name="Comma 3 4 7 2 2" xfId="34416" xr:uid="{00000000-0005-0000-0000-0000B2260000}"/>
    <cellStyle name="Comma 3 4 7 3" xfId="11424" xr:uid="{00000000-0005-0000-0000-0000B3260000}"/>
    <cellStyle name="Comma 3 4 7 3 2" xfId="33182" xr:uid="{00000000-0005-0000-0000-0000B4260000}"/>
    <cellStyle name="Comma 3 4 7 4" xfId="31820" xr:uid="{00000000-0005-0000-0000-0000B5260000}"/>
    <cellStyle name="Comma 3 4 8" xfId="8310" xr:uid="{00000000-0005-0000-0000-0000B6260000}"/>
    <cellStyle name="Comma 3 4 8 2" xfId="12679" xr:uid="{00000000-0005-0000-0000-0000B7260000}"/>
    <cellStyle name="Comma 3 4 8 2 2" xfId="34434" xr:uid="{00000000-0005-0000-0000-0000B8260000}"/>
    <cellStyle name="Comma 3 4 8 3" xfId="11442" xr:uid="{00000000-0005-0000-0000-0000B9260000}"/>
    <cellStyle name="Comma 3 4 8 3 2" xfId="33200" xr:uid="{00000000-0005-0000-0000-0000BA260000}"/>
    <cellStyle name="Comma 3 4 8 4" xfId="31901"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7" xr:uid="{00000000-0005-0000-0000-0000BF260000}"/>
    <cellStyle name="Comma 3 40 3" xfId="10923" xr:uid="{00000000-0005-0000-0000-0000C0260000}"/>
    <cellStyle name="Comma 3 40 3 2" xfId="32682" xr:uid="{00000000-0005-0000-0000-0000C1260000}"/>
    <cellStyle name="Comma 3 40 4" xfId="31126" xr:uid="{00000000-0005-0000-0000-0000C2260000}"/>
    <cellStyle name="Comma 3 41" xfId="4245" xr:uid="{00000000-0005-0000-0000-0000C3260000}"/>
    <cellStyle name="Comma 3 41 2" xfId="12162" xr:uid="{00000000-0005-0000-0000-0000C4260000}"/>
    <cellStyle name="Comma 3 41 2 2" xfId="33918" xr:uid="{00000000-0005-0000-0000-0000C5260000}"/>
    <cellStyle name="Comma 3 41 3" xfId="10924" xr:uid="{00000000-0005-0000-0000-0000C6260000}"/>
    <cellStyle name="Comma 3 41 3 2" xfId="32683" xr:uid="{00000000-0005-0000-0000-0000C7260000}"/>
    <cellStyle name="Comma 3 41 4" xfId="31127" xr:uid="{00000000-0005-0000-0000-0000C8260000}"/>
    <cellStyle name="Comma 3 42" xfId="4246" xr:uid="{00000000-0005-0000-0000-0000C9260000}"/>
    <cellStyle name="Comma 3 42 2" xfId="12163" xr:uid="{00000000-0005-0000-0000-0000CA260000}"/>
    <cellStyle name="Comma 3 42 2 2" xfId="33919" xr:uid="{00000000-0005-0000-0000-0000CB260000}"/>
    <cellStyle name="Comma 3 42 3" xfId="10925" xr:uid="{00000000-0005-0000-0000-0000CC260000}"/>
    <cellStyle name="Comma 3 42 3 2" xfId="32684" xr:uid="{00000000-0005-0000-0000-0000CD260000}"/>
    <cellStyle name="Comma 3 42 4" xfId="31128" xr:uid="{00000000-0005-0000-0000-0000CE260000}"/>
    <cellStyle name="Comma 3 43" xfId="4247" xr:uid="{00000000-0005-0000-0000-0000CF260000}"/>
    <cellStyle name="Comma 3 43 2" xfId="12164" xr:uid="{00000000-0005-0000-0000-0000D0260000}"/>
    <cellStyle name="Comma 3 43 2 2" xfId="33920" xr:uid="{00000000-0005-0000-0000-0000D1260000}"/>
    <cellStyle name="Comma 3 43 3" xfId="10926" xr:uid="{00000000-0005-0000-0000-0000D2260000}"/>
    <cellStyle name="Comma 3 43 3 2" xfId="32685" xr:uid="{00000000-0005-0000-0000-0000D3260000}"/>
    <cellStyle name="Comma 3 43 4" xfId="31129" xr:uid="{00000000-0005-0000-0000-0000D4260000}"/>
    <cellStyle name="Comma 3 44" xfId="4248" xr:uid="{00000000-0005-0000-0000-0000D5260000}"/>
    <cellStyle name="Comma 3 44 2" xfId="12165" xr:uid="{00000000-0005-0000-0000-0000D6260000}"/>
    <cellStyle name="Comma 3 44 2 2" xfId="33921" xr:uid="{00000000-0005-0000-0000-0000D7260000}"/>
    <cellStyle name="Comma 3 44 3" xfId="10927" xr:uid="{00000000-0005-0000-0000-0000D8260000}"/>
    <cellStyle name="Comma 3 44 3 2" xfId="32686" xr:uid="{00000000-0005-0000-0000-0000D9260000}"/>
    <cellStyle name="Comma 3 44 4" xfId="31130" xr:uid="{00000000-0005-0000-0000-0000DA260000}"/>
    <cellStyle name="Comma 3 45" xfId="4249" xr:uid="{00000000-0005-0000-0000-0000DB260000}"/>
    <cellStyle name="Comma 3 45 2" xfId="12166" xr:uid="{00000000-0005-0000-0000-0000DC260000}"/>
    <cellStyle name="Comma 3 45 2 2" xfId="33922" xr:uid="{00000000-0005-0000-0000-0000DD260000}"/>
    <cellStyle name="Comma 3 45 3" xfId="10928" xr:uid="{00000000-0005-0000-0000-0000DE260000}"/>
    <cellStyle name="Comma 3 45 3 2" xfId="32687" xr:uid="{00000000-0005-0000-0000-0000DF260000}"/>
    <cellStyle name="Comma 3 45 4" xfId="31131" xr:uid="{00000000-0005-0000-0000-0000E0260000}"/>
    <cellStyle name="Comma 3 46" xfId="4250" xr:uid="{00000000-0005-0000-0000-0000E1260000}"/>
    <cellStyle name="Comma 3 46 2" xfId="12167" xr:uid="{00000000-0005-0000-0000-0000E2260000}"/>
    <cellStyle name="Comma 3 46 2 2" xfId="33923" xr:uid="{00000000-0005-0000-0000-0000E3260000}"/>
    <cellStyle name="Comma 3 46 3" xfId="10929" xr:uid="{00000000-0005-0000-0000-0000E4260000}"/>
    <cellStyle name="Comma 3 46 3 2" xfId="32688" xr:uid="{00000000-0005-0000-0000-0000E5260000}"/>
    <cellStyle name="Comma 3 46 4" xfId="31132" xr:uid="{00000000-0005-0000-0000-0000E6260000}"/>
    <cellStyle name="Comma 3 47" xfId="4251" xr:uid="{00000000-0005-0000-0000-0000E7260000}"/>
    <cellStyle name="Comma 3 47 2" xfId="12168" xr:uid="{00000000-0005-0000-0000-0000E8260000}"/>
    <cellStyle name="Comma 3 47 2 2" xfId="33924" xr:uid="{00000000-0005-0000-0000-0000E9260000}"/>
    <cellStyle name="Comma 3 47 3" xfId="10930" xr:uid="{00000000-0005-0000-0000-0000EA260000}"/>
    <cellStyle name="Comma 3 47 3 2" xfId="32689" xr:uid="{00000000-0005-0000-0000-0000EB260000}"/>
    <cellStyle name="Comma 3 47 4" xfId="31133" xr:uid="{00000000-0005-0000-0000-0000EC260000}"/>
    <cellStyle name="Comma 3 48" xfId="4252" xr:uid="{00000000-0005-0000-0000-0000ED260000}"/>
    <cellStyle name="Comma 3 48 2" xfId="12169" xr:uid="{00000000-0005-0000-0000-0000EE260000}"/>
    <cellStyle name="Comma 3 48 2 2" xfId="33925" xr:uid="{00000000-0005-0000-0000-0000EF260000}"/>
    <cellStyle name="Comma 3 48 3" xfId="10931" xr:uid="{00000000-0005-0000-0000-0000F0260000}"/>
    <cellStyle name="Comma 3 48 3 2" xfId="32690" xr:uid="{00000000-0005-0000-0000-0000F1260000}"/>
    <cellStyle name="Comma 3 48 4" xfId="31134" xr:uid="{00000000-0005-0000-0000-0000F2260000}"/>
    <cellStyle name="Comma 3 49" xfId="4253" xr:uid="{00000000-0005-0000-0000-0000F3260000}"/>
    <cellStyle name="Comma 3 49 2" xfId="12170" xr:uid="{00000000-0005-0000-0000-0000F4260000}"/>
    <cellStyle name="Comma 3 49 2 2" xfId="33926" xr:uid="{00000000-0005-0000-0000-0000F5260000}"/>
    <cellStyle name="Comma 3 49 3" xfId="10932" xr:uid="{00000000-0005-0000-0000-0000F6260000}"/>
    <cellStyle name="Comma 3 49 3 2" xfId="32691" xr:uid="{00000000-0005-0000-0000-0000F7260000}"/>
    <cellStyle name="Comma 3 49 4" xfId="31135"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6" xr:uid="{00000000-0005-0000-0000-0000FC260000}"/>
    <cellStyle name="Comma 3 5 2 3" xfId="10620" xr:uid="{00000000-0005-0000-0000-0000FD260000}"/>
    <cellStyle name="Comma 3 5 2 3 2" xfId="32381" xr:uid="{00000000-0005-0000-0000-0000FE260000}"/>
    <cellStyle name="Comma 3 5 2 4" xfId="30824" xr:uid="{00000000-0005-0000-0000-0000FF260000}"/>
    <cellStyle name="Comma 3 5 3" xfId="3910" xr:uid="{00000000-0005-0000-0000-000000270000}"/>
    <cellStyle name="Comma 3 5 3 2" xfId="11913" xr:uid="{00000000-0005-0000-0000-000001270000}"/>
    <cellStyle name="Comma 3 5 3 2 2" xfId="33670" xr:uid="{00000000-0005-0000-0000-000002270000}"/>
    <cellStyle name="Comma 3 5 3 3" xfId="10675" xr:uid="{00000000-0005-0000-0000-000003270000}"/>
    <cellStyle name="Comma 3 5 3 3 2" xfId="32435" xr:uid="{00000000-0005-0000-0000-000004270000}"/>
    <cellStyle name="Comma 3 5 3 4" xfId="30879" xr:uid="{00000000-0005-0000-0000-000005270000}"/>
    <cellStyle name="Comma 3 5 4" xfId="10049" xr:uid="{00000000-0005-0000-0000-000006270000}"/>
    <cellStyle name="Comma 3 5 4 2" xfId="12833" xr:uid="{00000000-0005-0000-0000-000007270000}"/>
    <cellStyle name="Comma 3 5 4 2 2" xfId="34588" xr:uid="{00000000-0005-0000-0000-000008270000}"/>
    <cellStyle name="Comma 3 5 4 3" xfId="11596" xr:uid="{00000000-0005-0000-0000-000009270000}"/>
    <cellStyle name="Comma 3 5 4 3 2" xfId="33354" xr:uid="{00000000-0005-0000-0000-00000A270000}"/>
    <cellStyle name="Comma 3 5 4 4" xfId="32101" xr:uid="{00000000-0005-0000-0000-00000B270000}"/>
    <cellStyle name="Comma 3 5 5" xfId="11725" xr:uid="{00000000-0005-0000-0000-00000C270000}"/>
    <cellStyle name="Comma 3 5 5 2" xfId="33483" xr:uid="{00000000-0005-0000-0000-00000D270000}"/>
    <cellStyle name="Comma 3 5 6" xfId="10485" xr:uid="{00000000-0005-0000-0000-00000E270000}"/>
    <cellStyle name="Comma 3 5 6 2" xfId="32246" xr:uid="{00000000-0005-0000-0000-00000F270000}"/>
    <cellStyle name="Comma 3 5 7" xfId="30685" xr:uid="{00000000-0005-0000-0000-000010270000}"/>
    <cellStyle name="Comma 3 50" xfId="4254" xr:uid="{00000000-0005-0000-0000-000011270000}"/>
    <cellStyle name="Comma 3 50 2" xfId="12171" xr:uid="{00000000-0005-0000-0000-000012270000}"/>
    <cellStyle name="Comma 3 50 2 2" xfId="33927" xr:uid="{00000000-0005-0000-0000-000013270000}"/>
    <cellStyle name="Comma 3 50 3" xfId="10933" xr:uid="{00000000-0005-0000-0000-000014270000}"/>
    <cellStyle name="Comma 3 50 3 2" xfId="32692" xr:uid="{00000000-0005-0000-0000-000015270000}"/>
    <cellStyle name="Comma 3 50 4" xfId="31136" xr:uid="{00000000-0005-0000-0000-000016270000}"/>
    <cellStyle name="Comma 3 51" xfId="4255" xr:uid="{00000000-0005-0000-0000-000017270000}"/>
    <cellStyle name="Comma 3 51 2" xfId="12172" xr:uid="{00000000-0005-0000-0000-000018270000}"/>
    <cellStyle name="Comma 3 51 2 2" xfId="33928" xr:uid="{00000000-0005-0000-0000-000019270000}"/>
    <cellStyle name="Comma 3 51 3" xfId="10934" xr:uid="{00000000-0005-0000-0000-00001A270000}"/>
    <cellStyle name="Comma 3 51 3 2" xfId="32693" xr:uid="{00000000-0005-0000-0000-00001B270000}"/>
    <cellStyle name="Comma 3 51 4" xfId="31137" xr:uid="{00000000-0005-0000-0000-00001C270000}"/>
    <cellStyle name="Comma 3 52" xfId="4256" xr:uid="{00000000-0005-0000-0000-00001D270000}"/>
    <cellStyle name="Comma 3 52 2" xfId="12173" xr:uid="{00000000-0005-0000-0000-00001E270000}"/>
    <cellStyle name="Comma 3 52 2 2" xfId="33929" xr:uid="{00000000-0005-0000-0000-00001F270000}"/>
    <cellStyle name="Comma 3 52 3" xfId="10935" xr:uid="{00000000-0005-0000-0000-000020270000}"/>
    <cellStyle name="Comma 3 52 3 2" xfId="32694" xr:uid="{00000000-0005-0000-0000-000021270000}"/>
    <cellStyle name="Comma 3 52 4" xfId="31138" xr:uid="{00000000-0005-0000-0000-000022270000}"/>
    <cellStyle name="Comma 3 53" xfId="4257" xr:uid="{00000000-0005-0000-0000-000023270000}"/>
    <cellStyle name="Comma 3 53 2" xfId="12174" xr:uid="{00000000-0005-0000-0000-000024270000}"/>
    <cellStyle name="Comma 3 53 2 2" xfId="33930" xr:uid="{00000000-0005-0000-0000-000025270000}"/>
    <cellStyle name="Comma 3 53 3" xfId="10936" xr:uid="{00000000-0005-0000-0000-000026270000}"/>
    <cellStyle name="Comma 3 53 3 2" xfId="32695" xr:uid="{00000000-0005-0000-0000-000027270000}"/>
    <cellStyle name="Comma 3 53 4" xfId="31139" xr:uid="{00000000-0005-0000-0000-000028270000}"/>
    <cellStyle name="Comma 3 54" xfId="4258" xr:uid="{00000000-0005-0000-0000-000029270000}"/>
    <cellStyle name="Comma 3 54 2" xfId="12175" xr:uid="{00000000-0005-0000-0000-00002A270000}"/>
    <cellStyle name="Comma 3 54 2 2" xfId="33931" xr:uid="{00000000-0005-0000-0000-00002B270000}"/>
    <cellStyle name="Comma 3 54 3" xfId="10937" xr:uid="{00000000-0005-0000-0000-00002C270000}"/>
    <cellStyle name="Comma 3 54 3 2" xfId="32696" xr:uid="{00000000-0005-0000-0000-00002D270000}"/>
    <cellStyle name="Comma 3 54 4" xfId="31140" xr:uid="{00000000-0005-0000-0000-00002E270000}"/>
    <cellStyle name="Comma 3 55" xfId="4259" xr:uid="{00000000-0005-0000-0000-00002F270000}"/>
    <cellStyle name="Comma 3 55 2" xfId="12176" xr:uid="{00000000-0005-0000-0000-000030270000}"/>
    <cellStyle name="Comma 3 55 2 2" xfId="33932" xr:uid="{00000000-0005-0000-0000-000031270000}"/>
    <cellStyle name="Comma 3 55 3" xfId="10938" xr:uid="{00000000-0005-0000-0000-000032270000}"/>
    <cellStyle name="Comma 3 55 3 2" xfId="32697" xr:uid="{00000000-0005-0000-0000-000033270000}"/>
    <cellStyle name="Comma 3 55 4" xfId="31141" xr:uid="{00000000-0005-0000-0000-000034270000}"/>
    <cellStyle name="Comma 3 56" xfId="4260" xr:uid="{00000000-0005-0000-0000-000035270000}"/>
    <cellStyle name="Comma 3 56 2" xfId="12177" xr:uid="{00000000-0005-0000-0000-000036270000}"/>
    <cellStyle name="Comma 3 56 2 2" xfId="33933" xr:uid="{00000000-0005-0000-0000-000037270000}"/>
    <cellStyle name="Comma 3 56 3" xfId="10939" xr:uid="{00000000-0005-0000-0000-000038270000}"/>
    <cellStyle name="Comma 3 56 3 2" xfId="32698" xr:uid="{00000000-0005-0000-0000-000039270000}"/>
    <cellStyle name="Comma 3 56 4" xfId="31142" xr:uid="{00000000-0005-0000-0000-00003A270000}"/>
    <cellStyle name="Comma 3 57" xfId="4261" xr:uid="{00000000-0005-0000-0000-00003B270000}"/>
    <cellStyle name="Comma 3 57 2" xfId="12178" xr:uid="{00000000-0005-0000-0000-00003C270000}"/>
    <cellStyle name="Comma 3 57 2 2" xfId="33934" xr:uid="{00000000-0005-0000-0000-00003D270000}"/>
    <cellStyle name="Comma 3 57 3" xfId="10940" xr:uid="{00000000-0005-0000-0000-00003E270000}"/>
    <cellStyle name="Comma 3 57 3 2" xfId="32699" xr:uid="{00000000-0005-0000-0000-00003F270000}"/>
    <cellStyle name="Comma 3 57 4" xfId="31143" xr:uid="{00000000-0005-0000-0000-000040270000}"/>
    <cellStyle name="Comma 3 58" xfId="4262" xr:uid="{00000000-0005-0000-0000-000041270000}"/>
    <cellStyle name="Comma 3 58 2" xfId="12179" xr:uid="{00000000-0005-0000-0000-000042270000}"/>
    <cellStyle name="Comma 3 58 2 2" xfId="33935" xr:uid="{00000000-0005-0000-0000-000043270000}"/>
    <cellStyle name="Comma 3 58 3" xfId="10941" xr:uid="{00000000-0005-0000-0000-000044270000}"/>
    <cellStyle name="Comma 3 58 3 2" xfId="32700" xr:uid="{00000000-0005-0000-0000-000045270000}"/>
    <cellStyle name="Comma 3 58 4" xfId="31144" xr:uid="{00000000-0005-0000-0000-000046270000}"/>
    <cellStyle name="Comma 3 59" xfId="4263" xr:uid="{00000000-0005-0000-0000-000047270000}"/>
    <cellStyle name="Comma 3 59 2" xfId="12180" xr:uid="{00000000-0005-0000-0000-000048270000}"/>
    <cellStyle name="Comma 3 59 2 2" xfId="33936" xr:uid="{00000000-0005-0000-0000-000049270000}"/>
    <cellStyle name="Comma 3 59 3" xfId="10942" xr:uid="{00000000-0005-0000-0000-00004A270000}"/>
    <cellStyle name="Comma 3 59 3 2" xfId="32701" xr:uid="{00000000-0005-0000-0000-00004B270000}"/>
    <cellStyle name="Comma 3 59 4" xfId="31145"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7" xr:uid="{00000000-0005-0000-0000-000050270000}"/>
    <cellStyle name="Comma 3 6 2 3" xfId="10621" xr:uid="{00000000-0005-0000-0000-000051270000}"/>
    <cellStyle name="Comma 3 6 2 3 2" xfId="32382" xr:uid="{00000000-0005-0000-0000-000052270000}"/>
    <cellStyle name="Comma 3 6 2 4" xfId="30825" xr:uid="{00000000-0005-0000-0000-000053270000}"/>
    <cellStyle name="Comma 3 6 3" xfId="3911" xr:uid="{00000000-0005-0000-0000-000054270000}"/>
    <cellStyle name="Comma 3 6 3 2" xfId="11914" xr:uid="{00000000-0005-0000-0000-000055270000}"/>
    <cellStyle name="Comma 3 6 3 2 2" xfId="33671" xr:uid="{00000000-0005-0000-0000-000056270000}"/>
    <cellStyle name="Comma 3 6 3 3" xfId="10676" xr:uid="{00000000-0005-0000-0000-000057270000}"/>
    <cellStyle name="Comma 3 6 3 3 2" xfId="32436" xr:uid="{00000000-0005-0000-0000-000058270000}"/>
    <cellStyle name="Comma 3 6 3 4" xfId="30880" xr:uid="{00000000-0005-0000-0000-000059270000}"/>
    <cellStyle name="Comma 3 6 4" xfId="10050" xr:uid="{00000000-0005-0000-0000-00005A270000}"/>
    <cellStyle name="Comma 3 6 4 2" xfId="12834" xr:uid="{00000000-0005-0000-0000-00005B270000}"/>
    <cellStyle name="Comma 3 6 4 2 2" xfId="34589" xr:uid="{00000000-0005-0000-0000-00005C270000}"/>
    <cellStyle name="Comma 3 6 4 3" xfId="11597" xr:uid="{00000000-0005-0000-0000-00005D270000}"/>
    <cellStyle name="Comma 3 6 4 3 2" xfId="33355" xr:uid="{00000000-0005-0000-0000-00005E270000}"/>
    <cellStyle name="Comma 3 6 4 4" xfId="32102" xr:uid="{00000000-0005-0000-0000-00005F270000}"/>
    <cellStyle name="Comma 3 6 5" xfId="11726" xr:uid="{00000000-0005-0000-0000-000060270000}"/>
    <cellStyle name="Comma 3 6 5 2" xfId="33484" xr:uid="{00000000-0005-0000-0000-000061270000}"/>
    <cellStyle name="Comma 3 6 6" xfId="10486" xr:uid="{00000000-0005-0000-0000-000062270000}"/>
    <cellStyle name="Comma 3 6 6 2" xfId="32247" xr:uid="{00000000-0005-0000-0000-000063270000}"/>
    <cellStyle name="Comma 3 6 7" xfId="30686" xr:uid="{00000000-0005-0000-0000-000064270000}"/>
    <cellStyle name="Comma 3 60" xfId="4264" xr:uid="{00000000-0005-0000-0000-000065270000}"/>
    <cellStyle name="Comma 3 60 2" xfId="12181" xr:uid="{00000000-0005-0000-0000-000066270000}"/>
    <cellStyle name="Comma 3 60 2 2" xfId="33937" xr:uid="{00000000-0005-0000-0000-000067270000}"/>
    <cellStyle name="Comma 3 60 3" xfId="10943" xr:uid="{00000000-0005-0000-0000-000068270000}"/>
    <cellStyle name="Comma 3 60 3 2" xfId="32702" xr:uid="{00000000-0005-0000-0000-000069270000}"/>
    <cellStyle name="Comma 3 60 4" xfId="31146" xr:uid="{00000000-0005-0000-0000-00006A270000}"/>
    <cellStyle name="Comma 3 61" xfId="4265" xr:uid="{00000000-0005-0000-0000-00006B270000}"/>
    <cellStyle name="Comma 3 61 2" xfId="12182" xr:uid="{00000000-0005-0000-0000-00006C270000}"/>
    <cellStyle name="Comma 3 61 2 2" xfId="33938" xr:uid="{00000000-0005-0000-0000-00006D270000}"/>
    <cellStyle name="Comma 3 61 3" xfId="10944" xr:uid="{00000000-0005-0000-0000-00006E270000}"/>
    <cellStyle name="Comma 3 61 3 2" xfId="32703" xr:uid="{00000000-0005-0000-0000-00006F270000}"/>
    <cellStyle name="Comma 3 61 4" xfId="31147" xr:uid="{00000000-0005-0000-0000-000070270000}"/>
    <cellStyle name="Comma 3 62" xfId="4266" xr:uid="{00000000-0005-0000-0000-000071270000}"/>
    <cellStyle name="Comma 3 62 2" xfId="12183" xr:uid="{00000000-0005-0000-0000-000072270000}"/>
    <cellStyle name="Comma 3 62 2 2" xfId="33939" xr:uid="{00000000-0005-0000-0000-000073270000}"/>
    <cellStyle name="Comma 3 62 3" xfId="10945" xr:uid="{00000000-0005-0000-0000-000074270000}"/>
    <cellStyle name="Comma 3 62 3 2" xfId="32704" xr:uid="{00000000-0005-0000-0000-000075270000}"/>
    <cellStyle name="Comma 3 62 4" xfId="31148" xr:uid="{00000000-0005-0000-0000-000076270000}"/>
    <cellStyle name="Comma 3 63" xfId="4267" xr:uid="{00000000-0005-0000-0000-000077270000}"/>
    <cellStyle name="Comma 3 63 2" xfId="12184" xr:uid="{00000000-0005-0000-0000-000078270000}"/>
    <cellStyle name="Comma 3 63 2 2" xfId="33940" xr:uid="{00000000-0005-0000-0000-000079270000}"/>
    <cellStyle name="Comma 3 63 3" xfId="10946" xr:uid="{00000000-0005-0000-0000-00007A270000}"/>
    <cellStyle name="Comma 3 63 3 2" xfId="32705" xr:uid="{00000000-0005-0000-0000-00007B270000}"/>
    <cellStyle name="Comma 3 63 4" xfId="31149" xr:uid="{00000000-0005-0000-0000-00007C270000}"/>
    <cellStyle name="Comma 3 64" xfId="4268" xr:uid="{00000000-0005-0000-0000-00007D270000}"/>
    <cellStyle name="Comma 3 64 2" xfId="12185" xr:uid="{00000000-0005-0000-0000-00007E270000}"/>
    <cellStyle name="Comma 3 64 2 2" xfId="33941" xr:uid="{00000000-0005-0000-0000-00007F270000}"/>
    <cellStyle name="Comma 3 64 3" xfId="10947" xr:uid="{00000000-0005-0000-0000-000080270000}"/>
    <cellStyle name="Comma 3 64 3 2" xfId="32706" xr:uid="{00000000-0005-0000-0000-000081270000}"/>
    <cellStyle name="Comma 3 64 4" xfId="31150" xr:uid="{00000000-0005-0000-0000-000082270000}"/>
    <cellStyle name="Comma 3 65" xfId="4269" xr:uid="{00000000-0005-0000-0000-000083270000}"/>
    <cellStyle name="Comma 3 65 2" xfId="12186" xr:uid="{00000000-0005-0000-0000-000084270000}"/>
    <cellStyle name="Comma 3 65 2 2" xfId="33942" xr:uid="{00000000-0005-0000-0000-000085270000}"/>
    <cellStyle name="Comma 3 65 3" xfId="10948" xr:uid="{00000000-0005-0000-0000-000086270000}"/>
    <cellStyle name="Comma 3 65 3 2" xfId="32707" xr:uid="{00000000-0005-0000-0000-000087270000}"/>
    <cellStyle name="Comma 3 65 4" xfId="31151" xr:uid="{00000000-0005-0000-0000-000088270000}"/>
    <cellStyle name="Comma 3 66" xfId="4270" xr:uid="{00000000-0005-0000-0000-000089270000}"/>
    <cellStyle name="Comma 3 66 2" xfId="12187" xr:uid="{00000000-0005-0000-0000-00008A270000}"/>
    <cellStyle name="Comma 3 66 2 2" xfId="33943" xr:uid="{00000000-0005-0000-0000-00008B270000}"/>
    <cellStyle name="Comma 3 66 3" xfId="10949" xr:uid="{00000000-0005-0000-0000-00008C270000}"/>
    <cellStyle name="Comma 3 66 3 2" xfId="32708" xr:uid="{00000000-0005-0000-0000-00008D270000}"/>
    <cellStyle name="Comma 3 66 4" xfId="31152" xr:uid="{00000000-0005-0000-0000-00008E270000}"/>
    <cellStyle name="Comma 3 67" xfId="4271" xr:uid="{00000000-0005-0000-0000-00008F270000}"/>
    <cellStyle name="Comma 3 67 2" xfId="12188" xr:uid="{00000000-0005-0000-0000-000090270000}"/>
    <cellStyle name="Comma 3 67 2 2" xfId="33944" xr:uid="{00000000-0005-0000-0000-000091270000}"/>
    <cellStyle name="Comma 3 67 3" xfId="10950" xr:uid="{00000000-0005-0000-0000-000092270000}"/>
    <cellStyle name="Comma 3 67 3 2" xfId="32709" xr:uid="{00000000-0005-0000-0000-000093270000}"/>
    <cellStyle name="Comma 3 67 4" xfId="31153" xr:uid="{00000000-0005-0000-0000-000094270000}"/>
    <cellStyle name="Comma 3 68" xfId="4272" xr:uid="{00000000-0005-0000-0000-000095270000}"/>
    <cellStyle name="Comma 3 68 2" xfId="12189" xr:uid="{00000000-0005-0000-0000-000096270000}"/>
    <cellStyle name="Comma 3 68 2 2" xfId="33945" xr:uid="{00000000-0005-0000-0000-000097270000}"/>
    <cellStyle name="Comma 3 68 3" xfId="10951" xr:uid="{00000000-0005-0000-0000-000098270000}"/>
    <cellStyle name="Comma 3 68 3 2" xfId="32710" xr:uid="{00000000-0005-0000-0000-000099270000}"/>
    <cellStyle name="Comma 3 68 4" xfId="31154" xr:uid="{00000000-0005-0000-0000-00009A270000}"/>
    <cellStyle name="Comma 3 69" xfId="4273" xr:uid="{00000000-0005-0000-0000-00009B270000}"/>
    <cellStyle name="Comma 3 69 2" xfId="12190" xr:uid="{00000000-0005-0000-0000-00009C270000}"/>
    <cellStyle name="Comma 3 69 2 2" xfId="33946" xr:uid="{00000000-0005-0000-0000-00009D270000}"/>
    <cellStyle name="Comma 3 69 3" xfId="10952" xr:uid="{00000000-0005-0000-0000-00009E270000}"/>
    <cellStyle name="Comma 3 69 3 2" xfId="32711" xr:uid="{00000000-0005-0000-0000-00009F270000}"/>
    <cellStyle name="Comma 3 69 4" xfId="31155"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8" xr:uid="{00000000-0005-0000-0000-0000A4270000}"/>
    <cellStyle name="Comma 3 7 2 3" xfId="10622" xr:uid="{00000000-0005-0000-0000-0000A5270000}"/>
    <cellStyle name="Comma 3 7 2 3 2" xfId="32383" xr:uid="{00000000-0005-0000-0000-0000A6270000}"/>
    <cellStyle name="Comma 3 7 2 4" xfId="30826" xr:uid="{00000000-0005-0000-0000-0000A7270000}"/>
    <cellStyle name="Comma 3 7 3" xfId="3912" xr:uid="{00000000-0005-0000-0000-0000A8270000}"/>
    <cellStyle name="Comma 3 7 3 2" xfId="11915" xr:uid="{00000000-0005-0000-0000-0000A9270000}"/>
    <cellStyle name="Comma 3 7 3 2 2" xfId="33672" xr:uid="{00000000-0005-0000-0000-0000AA270000}"/>
    <cellStyle name="Comma 3 7 3 3" xfId="10677" xr:uid="{00000000-0005-0000-0000-0000AB270000}"/>
    <cellStyle name="Comma 3 7 3 3 2" xfId="32437" xr:uid="{00000000-0005-0000-0000-0000AC270000}"/>
    <cellStyle name="Comma 3 7 3 4" xfId="30881" xr:uid="{00000000-0005-0000-0000-0000AD270000}"/>
    <cellStyle name="Comma 3 7 4" xfId="10051" xr:uid="{00000000-0005-0000-0000-0000AE270000}"/>
    <cellStyle name="Comma 3 7 4 2" xfId="12835" xr:uid="{00000000-0005-0000-0000-0000AF270000}"/>
    <cellStyle name="Comma 3 7 4 2 2" xfId="34590" xr:uid="{00000000-0005-0000-0000-0000B0270000}"/>
    <cellStyle name="Comma 3 7 4 3" xfId="11598" xr:uid="{00000000-0005-0000-0000-0000B1270000}"/>
    <cellStyle name="Comma 3 7 4 3 2" xfId="33356" xr:uid="{00000000-0005-0000-0000-0000B2270000}"/>
    <cellStyle name="Comma 3 7 4 4" xfId="32103" xr:uid="{00000000-0005-0000-0000-0000B3270000}"/>
    <cellStyle name="Comma 3 7 5" xfId="11727" xr:uid="{00000000-0005-0000-0000-0000B4270000}"/>
    <cellStyle name="Comma 3 7 5 2" xfId="33485" xr:uid="{00000000-0005-0000-0000-0000B5270000}"/>
    <cellStyle name="Comma 3 7 6" xfId="10487" xr:uid="{00000000-0005-0000-0000-0000B6270000}"/>
    <cellStyle name="Comma 3 7 6 2" xfId="32248" xr:uid="{00000000-0005-0000-0000-0000B7270000}"/>
    <cellStyle name="Comma 3 7 7" xfId="30687" xr:uid="{00000000-0005-0000-0000-0000B8270000}"/>
    <cellStyle name="Comma 3 70" xfId="4274" xr:uid="{00000000-0005-0000-0000-0000B9270000}"/>
    <cellStyle name="Comma 3 70 2" xfId="12191" xr:uid="{00000000-0005-0000-0000-0000BA270000}"/>
    <cellStyle name="Comma 3 70 2 2" xfId="33947" xr:uid="{00000000-0005-0000-0000-0000BB270000}"/>
    <cellStyle name="Comma 3 70 3" xfId="10953" xr:uid="{00000000-0005-0000-0000-0000BC270000}"/>
    <cellStyle name="Comma 3 70 3 2" xfId="32712" xr:uid="{00000000-0005-0000-0000-0000BD270000}"/>
    <cellStyle name="Comma 3 70 4" xfId="31156" xr:uid="{00000000-0005-0000-0000-0000BE270000}"/>
    <cellStyle name="Comma 3 71" xfId="4275" xr:uid="{00000000-0005-0000-0000-0000BF270000}"/>
    <cellStyle name="Comma 3 71 2" xfId="12192" xr:uid="{00000000-0005-0000-0000-0000C0270000}"/>
    <cellStyle name="Comma 3 71 2 2" xfId="33948" xr:uid="{00000000-0005-0000-0000-0000C1270000}"/>
    <cellStyle name="Comma 3 71 3" xfId="10954" xr:uid="{00000000-0005-0000-0000-0000C2270000}"/>
    <cellStyle name="Comma 3 71 3 2" xfId="32713" xr:uid="{00000000-0005-0000-0000-0000C3270000}"/>
    <cellStyle name="Comma 3 71 4" xfId="31157" xr:uid="{00000000-0005-0000-0000-0000C4270000}"/>
    <cellStyle name="Comma 3 72" xfId="4276" xr:uid="{00000000-0005-0000-0000-0000C5270000}"/>
    <cellStyle name="Comma 3 72 2" xfId="12193" xr:uid="{00000000-0005-0000-0000-0000C6270000}"/>
    <cellStyle name="Comma 3 72 2 2" xfId="33949" xr:uid="{00000000-0005-0000-0000-0000C7270000}"/>
    <cellStyle name="Comma 3 72 3" xfId="10955" xr:uid="{00000000-0005-0000-0000-0000C8270000}"/>
    <cellStyle name="Comma 3 72 3 2" xfId="32714" xr:uid="{00000000-0005-0000-0000-0000C9270000}"/>
    <cellStyle name="Comma 3 72 4" xfId="31158" xr:uid="{00000000-0005-0000-0000-0000CA270000}"/>
    <cellStyle name="Comma 3 73" xfId="4277" xr:uid="{00000000-0005-0000-0000-0000CB270000}"/>
    <cellStyle name="Comma 3 73 2" xfId="12194" xr:uid="{00000000-0005-0000-0000-0000CC270000}"/>
    <cellStyle name="Comma 3 73 2 2" xfId="33950" xr:uid="{00000000-0005-0000-0000-0000CD270000}"/>
    <cellStyle name="Comma 3 73 3" xfId="10956" xr:uid="{00000000-0005-0000-0000-0000CE270000}"/>
    <cellStyle name="Comma 3 73 3 2" xfId="32715" xr:uid="{00000000-0005-0000-0000-0000CF270000}"/>
    <cellStyle name="Comma 3 73 4" xfId="31159" xr:uid="{00000000-0005-0000-0000-0000D0270000}"/>
    <cellStyle name="Comma 3 74" xfId="4278" xr:uid="{00000000-0005-0000-0000-0000D1270000}"/>
    <cellStyle name="Comma 3 74 2" xfId="12195" xr:uid="{00000000-0005-0000-0000-0000D2270000}"/>
    <cellStyle name="Comma 3 74 2 2" xfId="33951" xr:uid="{00000000-0005-0000-0000-0000D3270000}"/>
    <cellStyle name="Comma 3 74 3" xfId="10957" xr:uid="{00000000-0005-0000-0000-0000D4270000}"/>
    <cellStyle name="Comma 3 74 3 2" xfId="32716" xr:uid="{00000000-0005-0000-0000-0000D5270000}"/>
    <cellStyle name="Comma 3 74 4" xfId="31160" xr:uid="{00000000-0005-0000-0000-0000D6270000}"/>
    <cellStyle name="Comma 3 75" xfId="4279" xr:uid="{00000000-0005-0000-0000-0000D7270000}"/>
    <cellStyle name="Comma 3 75 2" xfId="12196" xr:uid="{00000000-0005-0000-0000-0000D8270000}"/>
    <cellStyle name="Comma 3 75 2 2" xfId="33952" xr:uid="{00000000-0005-0000-0000-0000D9270000}"/>
    <cellStyle name="Comma 3 75 3" xfId="10958" xr:uid="{00000000-0005-0000-0000-0000DA270000}"/>
    <cellStyle name="Comma 3 75 3 2" xfId="32717" xr:uid="{00000000-0005-0000-0000-0000DB270000}"/>
    <cellStyle name="Comma 3 75 4" xfId="31161" xr:uid="{00000000-0005-0000-0000-0000DC270000}"/>
    <cellStyle name="Comma 3 76" xfId="4280" xr:uid="{00000000-0005-0000-0000-0000DD270000}"/>
    <cellStyle name="Comma 3 76 2" xfId="12197" xr:uid="{00000000-0005-0000-0000-0000DE270000}"/>
    <cellStyle name="Comma 3 76 2 2" xfId="33953" xr:uid="{00000000-0005-0000-0000-0000DF270000}"/>
    <cellStyle name="Comma 3 76 3" xfId="10959" xr:uid="{00000000-0005-0000-0000-0000E0270000}"/>
    <cellStyle name="Comma 3 76 3 2" xfId="32718" xr:uid="{00000000-0005-0000-0000-0000E1270000}"/>
    <cellStyle name="Comma 3 76 4" xfId="31162" xr:uid="{00000000-0005-0000-0000-0000E2270000}"/>
    <cellStyle name="Comma 3 77" xfId="4281" xr:uid="{00000000-0005-0000-0000-0000E3270000}"/>
    <cellStyle name="Comma 3 77 2" xfId="12198" xr:uid="{00000000-0005-0000-0000-0000E4270000}"/>
    <cellStyle name="Comma 3 77 2 2" xfId="33954" xr:uid="{00000000-0005-0000-0000-0000E5270000}"/>
    <cellStyle name="Comma 3 77 3" xfId="10960" xr:uid="{00000000-0005-0000-0000-0000E6270000}"/>
    <cellStyle name="Comma 3 77 3 2" xfId="32719" xr:uid="{00000000-0005-0000-0000-0000E7270000}"/>
    <cellStyle name="Comma 3 77 4" xfId="31163" xr:uid="{00000000-0005-0000-0000-0000E8270000}"/>
    <cellStyle name="Comma 3 78" xfId="4282" xr:uid="{00000000-0005-0000-0000-0000E9270000}"/>
    <cellStyle name="Comma 3 78 2" xfId="12199" xr:uid="{00000000-0005-0000-0000-0000EA270000}"/>
    <cellStyle name="Comma 3 78 2 2" xfId="33955" xr:uid="{00000000-0005-0000-0000-0000EB270000}"/>
    <cellStyle name="Comma 3 78 3" xfId="10961" xr:uid="{00000000-0005-0000-0000-0000EC270000}"/>
    <cellStyle name="Comma 3 78 3 2" xfId="32720" xr:uid="{00000000-0005-0000-0000-0000ED270000}"/>
    <cellStyle name="Comma 3 78 4" xfId="31164" xr:uid="{00000000-0005-0000-0000-0000EE270000}"/>
    <cellStyle name="Comma 3 79" xfId="4283" xr:uid="{00000000-0005-0000-0000-0000EF270000}"/>
    <cellStyle name="Comma 3 79 2" xfId="12200" xr:uid="{00000000-0005-0000-0000-0000F0270000}"/>
    <cellStyle name="Comma 3 79 2 2" xfId="33956" xr:uid="{00000000-0005-0000-0000-0000F1270000}"/>
    <cellStyle name="Comma 3 79 3" xfId="10962" xr:uid="{00000000-0005-0000-0000-0000F2270000}"/>
    <cellStyle name="Comma 3 79 3 2" xfId="32721" xr:uid="{00000000-0005-0000-0000-0000F3270000}"/>
    <cellStyle name="Comma 3 79 4" xfId="31165"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19" xr:uid="{00000000-0005-0000-0000-0000F8270000}"/>
    <cellStyle name="Comma 3 8 2 3" xfId="10623" xr:uid="{00000000-0005-0000-0000-0000F9270000}"/>
    <cellStyle name="Comma 3 8 2 3 2" xfId="32384" xr:uid="{00000000-0005-0000-0000-0000FA270000}"/>
    <cellStyle name="Comma 3 8 2 4" xfId="30827" xr:uid="{00000000-0005-0000-0000-0000FB270000}"/>
    <cellStyle name="Comma 3 8 3" xfId="3913" xr:uid="{00000000-0005-0000-0000-0000FC270000}"/>
    <cellStyle name="Comma 3 8 3 2" xfId="11916" xr:uid="{00000000-0005-0000-0000-0000FD270000}"/>
    <cellStyle name="Comma 3 8 3 2 2" xfId="33673" xr:uid="{00000000-0005-0000-0000-0000FE270000}"/>
    <cellStyle name="Comma 3 8 3 3" xfId="10678" xr:uid="{00000000-0005-0000-0000-0000FF270000}"/>
    <cellStyle name="Comma 3 8 3 3 2" xfId="32438" xr:uid="{00000000-0005-0000-0000-000000280000}"/>
    <cellStyle name="Comma 3 8 3 4" xfId="30882" xr:uid="{00000000-0005-0000-0000-000001280000}"/>
    <cellStyle name="Comma 3 8 4" xfId="10052" xr:uid="{00000000-0005-0000-0000-000002280000}"/>
    <cellStyle name="Comma 3 8 4 2" xfId="12836" xr:uid="{00000000-0005-0000-0000-000003280000}"/>
    <cellStyle name="Comma 3 8 4 2 2" xfId="34591" xr:uid="{00000000-0005-0000-0000-000004280000}"/>
    <cellStyle name="Comma 3 8 4 3" xfId="11599" xr:uid="{00000000-0005-0000-0000-000005280000}"/>
    <cellStyle name="Comma 3 8 4 3 2" xfId="33357" xr:uid="{00000000-0005-0000-0000-000006280000}"/>
    <cellStyle name="Comma 3 8 4 4" xfId="32104" xr:uid="{00000000-0005-0000-0000-000007280000}"/>
    <cellStyle name="Comma 3 8 5" xfId="11728" xr:uid="{00000000-0005-0000-0000-000008280000}"/>
    <cellStyle name="Comma 3 8 5 2" xfId="33486" xr:uid="{00000000-0005-0000-0000-000009280000}"/>
    <cellStyle name="Comma 3 8 6" xfId="10488" xr:uid="{00000000-0005-0000-0000-00000A280000}"/>
    <cellStyle name="Comma 3 8 6 2" xfId="32249" xr:uid="{00000000-0005-0000-0000-00000B280000}"/>
    <cellStyle name="Comma 3 8 7" xfId="30688" xr:uid="{00000000-0005-0000-0000-00000C280000}"/>
    <cellStyle name="Comma 3 80" xfId="4284" xr:uid="{00000000-0005-0000-0000-00000D280000}"/>
    <cellStyle name="Comma 3 80 2" xfId="12201" xr:uid="{00000000-0005-0000-0000-00000E280000}"/>
    <cellStyle name="Comma 3 80 2 2" xfId="33957" xr:uid="{00000000-0005-0000-0000-00000F280000}"/>
    <cellStyle name="Comma 3 80 3" xfId="10963" xr:uid="{00000000-0005-0000-0000-000010280000}"/>
    <cellStyle name="Comma 3 80 3 2" xfId="32722" xr:uid="{00000000-0005-0000-0000-000011280000}"/>
    <cellStyle name="Comma 3 80 4" xfId="31166" xr:uid="{00000000-0005-0000-0000-000012280000}"/>
    <cellStyle name="Comma 3 81" xfId="4285" xr:uid="{00000000-0005-0000-0000-000013280000}"/>
    <cellStyle name="Comma 3 81 2" xfId="12202" xr:uid="{00000000-0005-0000-0000-000014280000}"/>
    <cellStyle name="Comma 3 81 2 2" xfId="33958" xr:uid="{00000000-0005-0000-0000-000015280000}"/>
    <cellStyle name="Comma 3 81 3" xfId="10964" xr:uid="{00000000-0005-0000-0000-000016280000}"/>
    <cellStyle name="Comma 3 81 3 2" xfId="32723" xr:uid="{00000000-0005-0000-0000-000017280000}"/>
    <cellStyle name="Comma 3 81 4" xfId="31167" xr:uid="{00000000-0005-0000-0000-000018280000}"/>
    <cellStyle name="Comma 3 82" xfId="4286" xr:uid="{00000000-0005-0000-0000-000019280000}"/>
    <cellStyle name="Comma 3 82 2" xfId="12203" xr:uid="{00000000-0005-0000-0000-00001A280000}"/>
    <cellStyle name="Comma 3 82 2 2" xfId="33959" xr:uid="{00000000-0005-0000-0000-00001B280000}"/>
    <cellStyle name="Comma 3 82 3" xfId="10965" xr:uid="{00000000-0005-0000-0000-00001C280000}"/>
    <cellStyle name="Comma 3 82 3 2" xfId="32724" xr:uid="{00000000-0005-0000-0000-00001D280000}"/>
    <cellStyle name="Comma 3 82 4" xfId="31168" xr:uid="{00000000-0005-0000-0000-00001E280000}"/>
    <cellStyle name="Comma 3 83" xfId="4287" xr:uid="{00000000-0005-0000-0000-00001F280000}"/>
    <cellStyle name="Comma 3 83 2" xfId="12204" xr:uid="{00000000-0005-0000-0000-000020280000}"/>
    <cellStyle name="Comma 3 83 2 2" xfId="33960" xr:uid="{00000000-0005-0000-0000-000021280000}"/>
    <cellStyle name="Comma 3 83 3" xfId="10966" xr:uid="{00000000-0005-0000-0000-000022280000}"/>
    <cellStyle name="Comma 3 83 3 2" xfId="32725" xr:uid="{00000000-0005-0000-0000-000023280000}"/>
    <cellStyle name="Comma 3 83 4" xfId="31169" xr:uid="{00000000-0005-0000-0000-000024280000}"/>
    <cellStyle name="Comma 3 84" xfId="4288" xr:uid="{00000000-0005-0000-0000-000025280000}"/>
    <cellStyle name="Comma 3 84 2" xfId="12205" xr:uid="{00000000-0005-0000-0000-000026280000}"/>
    <cellStyle name="Comma 3 84 2 2" xfId="33961" xr:uid="{00000000-0005-0000-0000-000027280000}"/>
    <cellStyle name="Comma 3 84 3" xfId="10967" xr:uid="{00000000-0005-0000-0000-000028280000}"/>
    <cellStyle name="Comma 3 84 3 2" xfId="32726" xr:uid="{00000000-0005-0000-0000-000029280000}"/>
    <cellStyle name="Comma 3 84 4" xfId="31170" xr:uid="{00000000-0005-0000-0000-00002A280000}"/>
    <cellStyle name="Comma 3 85" xfId="4289" xr:uid="{00000000-0005-0000-0000-00002B280000}"/>
    <cellStyle name="Comma 3 85 2" xfId="12206" xr:uid="{00000000-0005-0000-0000-00002C280000}"/>
    <cellStyle name="Comma 3 85 2 2" xfId="33962" xr:uid="{00000000-0005-0000-0000-00002D280000}"/>
    <cellStyle name="Comma 3 85 3" xfId="10968" xr:uid="{00000000-0005-0000-0000-00002E280000}"/>
    <cellStyle name="Comma 3 85 3 2" xfId="32727" xr:uid="{00000000-0005-0000-0000-00002F280000}"/>
    <cellStyle name="Comma 3 85 4" xfId="31171" xr:uid="{00000000-0005-0000-0000-000030280000}"/>
    <cellStyle name="Comma 3 86" xfId="4290" xr:uid="{00000000-0005-0000-0000-000031280000}"/>
    <cellStyle name="Comma 3 86 2" xfId="12207" xr:uid="{00000000-0005-0000-0000-000032280000}"/>
    <cellStyle name="Comma 3 86 2 2" xfId="33963" xr:uid="{00000000-0005-0000-0000-000033280000}"/>
    <cellStyle name="Comma 3 86 3" xfId="10969" xr:uid="{00000000-0005-0000-0000-000034280000}"/>
    <cellStyle name="Comma 3 86 3 2" xfId="32728" xr:uid="{00000000-0005-0000-0000-000035280000}"/>
    <cellStyle name="Comma 3 86 4" xfId="31172" xr:uid="{00000000-0005-0000-0000-000036280000}"/>
    <cellStyle name="Comma 3 87" xfId="4291" xr:uid="{00000000-0005-0000-0000-000037280000}"/>
    <cellStyle name="Comma 3 87 2" xfId="12208" xr:uid="{00000000-0005-0000-0000-000038280000}"/>
    <cellStyle name="Comma 3 87 2 2" xfId="33964" xr:uid="{00000000-0005-0000-0000-000039280000}"/>
    <cellStyle name="Comma 3 87 3" xfId="10970" xr:uid="{00000000-0005-0000-0000-00003A280000}"/>
    <cellStyle name="Comma 3 87 3 2" xfId="32729" xr:uid="{00000000-0005-0000-0000-00003B280000}"/>
    <cellStyle name="Comma 3 87 4" xfId="31173" xr:uid="{00000000-0005-0000-0000-00003C280000}"/>
    <cellStyle name="Comma 3 88" xfId="4292" xr:uid="{00000000-0005-0000-0000-00003D280000}"/>
    <cellStyle name="Comma 3 88 2" xfId="12209" xr:uid="{00000000-0005-0000-0000-00003E280000}"/>
    <cellStyle name="Comma 3 88 2 2" xfId="33965" xr:uid="{00000000-0005-0000-0000-00003F280000}"/>
    <cellStyle name="Comma 3 88 3" xfId="10971" xr:uid="{00000000-0005-0000-0000-000040280000}"/>
    <cellStyle name="Comma 3 88 3 2" xfId="32730" xr:uid="{00000000-0005-0000-0000-000041280000}"/>
    <cellStyle name="Comma 3 88 4" xfId="31174" xr:uid="{00000000-0005-0000-0000-000042280000}"/>
    <cellStyle name="Comma 3 89" xfId="4293" xr:uid="{00000000-0005-0000-0000-000043280000}"/>
    <cellStyle name="Comma 3 89 2" xfId="12210" xr:uid="{00000000-0005-0000-0000-000044280000}"/>
    <cellStyle name="Comma 3 89 2 2" xfId="33966" xr:uid="{00000000-0005-0000-0000-000045280000}"/>
    <cellStyle name="Comma 3 89 3" xfId="10972" xr:uid="{00000000-0005-0000-0000-000046280000}"/>
    <cellStyle name="Comma 3 89 3 2" xfId="32731" xr:uid="{00000000-0005-0000-0000-000047280000}"/>
    <cellStyle name="Comma 3 89 4" xfId="31175" xr:uid="{00000000-0005-0000-0000-000048280000}"/>
    <cellStyle name="Comma 3 9" xfId="3474" xr:uid="{00000000-0005-0000-0000-000049280000}"/>
    <cellStyle name="Comma 3 9 10" xfId="11862" xr:uid="{00000000-0005-0000-0000-00004A280000}"/>
    <cellStyle name="Comma 3 9 10 2" xfId="33620" xr:uid="{00000000-0005-0000-0000-00004B280000}"/>
    <cellStyle name="Comma 3 9 11" xfId="10624" xr:uid="{00000000-0005-0000-0000-00004C280000}"/>
    <cellStyle name="Comma 3 9 11 2" xfId="32385" xr:uid="{00000000-0005-0000-0000-00004D280000}"/>
    <cellStyle name="Comma 3 9 12" xfId="30828" xr:uid="{00000000-0005-0000-0000-00004E280000}"/>
    <cellStyle name="Comma 3 9 2" xfId="3475" xr:uid="{00000000-0005-0000-0000-00004F280000}"/>
    <cellStyle name="Comma 3 9 2 2" xfId="11863" xr:uid="{00000000-0005-0000-0000-000050280000}"/>
    <cellStyle name="Comma 3 9 2 2 2" xfId="33621" xr:uid="{00000000-0005-0000-0000-000051280000}"/>
    <cellStyle name="Comma 3 9 2 3" xfId="10625" xr:uid="{00000000-0005-0000-0000-000052280000}"/>
    <cellStyle name="Comma 3 9 2 3 2" xfId="32386" xr:uid="{00000000-0005-0000-0000-000053280000}"/>
    <cellStyle name="Comma 3 9 2 4" xfId="30829" xr:uid="{00000000-0005-0000-0000-000054280000}"/>
    <cellStyle name="Comma 3 9 3" xfId="3914" xr:uid="{00000000-0005-0000-0000-000055280000}"/>
    <cellStyle name="Comma 3 9 3 2" xfId="11917" xr:uid="{00000000-0005-0000-0000-000056280000}"/>
    <cellStyle name="Comma 3 9 3 2 2" xfId="33674" xr:uid="{00000000-0005-0000-0000-000057280000}"/>
    <cellStyle name="Comma 3 9 3 3" xfId="10679" xr:uid="{00000000-0005-0000-0000-000058280000}"/>
    <cellStyle name="Comma 3 9 3 3 2" xfId="32439" xr:uid="{00000000-0005-0000-0000-000059280000}"/>
    <cellStyle name="Comma 3 9 3 4" xfId="30883" xr:uid="{00000000-0005-0000-0000-00005A280000}"/>
    <cellStyle name="Comma 3 9 4" xfId="4294" xr:uid="{00000000-0005-0000-0000-00005B280000}"/>
    <cellStyle name="Comma 3 9 4 2" xfId="12211" xr:uid="{00000000-0005-0000-0000-00005C280000}"/>
    <cellStyle name="Comma 3 9 4 2 2" xfId="33967" xr:uid="{00000000-0005-0000-0000-00005D280000}"/>
    <cellStyle name="Comma 3 9 4 3" xfId="10973" xr:uid="{00000000-0005-0000-0000-00005E280000}"/>
    <cellStyle name="Comma 3 9 4 3 2" xfId="32732" xr:uid="{00000000-0005-0000-0000-00005F280000}"/>
    <cellStyle name="Comma 3 9 4 4" xfId="31176" xr:uid="{00000000-0005-0000-0000-000060280000}"/>
    <cellStyle name="Comma 3 9 5" xfId="6477" xr:uid="{00000000-0005-0000-0000-000061280000}"/>
    <cellStyle name="Comma 3 9 5 2" xfId="12333" xr:uid="{00000000-0005-0000-0000-000062280000}"/>
    <cellStyle name="Comma 3 9 5 2 2" xfId="34089" xr:uid="{00000000-0005-0000-0000-000063280000}"/>
    <cellStyle name="Comma 3 9 5 3" xfId="11096" xr:uid="{00000000-0005-0000-0000-000064280000}"/>
    <cellStyle name="Comma 3 9 5 3 2" xfId="32855" xr:uid="{00000000-0005-0000-0000-000065280000}"/>
    <cellStyle name="Comma 3 9 5 4" xfId="31340" xr:uid="{00000000-0005-0000-0000-000066280000}"/>
    <cellStyle name="Comma 3 9 6" xfId="6835" xr:uid="{00000000-0005-0000-0000-000067280000}"/>
    <cellStyle name="Comma 3 9 6 2" xfId="12340" xr:uid="{00000000-0005-0000-0000-000068280000}"/>
    <cellStyle name="Comma 3 9 6 2 2" xfId="34096" xr:uid="{00000000-0005-0000-0000-000069280000}"/>
    <cellStyle name="Comma 3 9 6 3" xfId="11103" xr:uid="{00000000-0005-0000-0000-00006A280000}"/>
    <cellStyle name="Comma 3 9 6 3 2" xfId="32862" xr:uid="{00000000-0005-0000-0000-00006B280000}"/>
    <cellStyle name="Comma 3 9 6 4" xfId="31350" xr:uid="{00000000-0005-0000-0000-00006C280000}"/>
    <cellStyle name="Comma 3 9 7" xfId="7460" xr:uid="{00000000-0005-0000-0000-00006D280000}"/>
    <cellStyle name="Comma 3 9 7 2" xfId="12584" xr:uid="{00000000-0005-0000-0000-00006E280000}"/>
    <cellStyle name="Comma 3 9 7 2 2" xfId="34339" xr:uid="{00000000-0005-0000-0000-00006F280000}"/>
    <cellStyle name="Comma 3 9 7 3" xfId="11347" xr:uid="{00000000-0005-0000-0000-000070280000}"/>
    <cellStyle name="Comma 3 9 7 3 2" xfId="33105" xr:uid="{00000000-0005-0000-0000-000071280000}"/>
    <cellStyle name="Comma 3 9 7 4" xfId="31680" xr:uid="{00000000-0005-0000-0000-000072280000}"/>
    <cellStyle name="Comma 3 9 8" xfId="7865" xr:uid="{00000000-0005-0000-0000-000073280000}"/>
    <cellStyle name="Comma 3 9 8 2" xfId="12662" xr:uid="{00000000-0005-0000-0000-000074280000}"/>
    <cellStyle name="Comma 3 9 8 2 2" xfId="34417" xr:uid="{00000000-0005-0000-0000-000075280000}"/>
    <cellStyle name="Comma 3 9 8 3" xfId="11425" xr:uid="{00000000-0005-0000-0000-000076280000}"/>
    <cellStyle name="Comma 3 9 8 3 2" xfId="33183" xr:uid="{00000000-0005-0000-0000-000077280000}"/>
    <cellStyle name="Comma 3 9 8 4" xfId="31831" xr:uid="{00000000-0005-0000-0000-000078280000}"/>
    <cellStyle name="Comma 3 9 9" xfId="8278" xr:uid="{00000000-0005-0000-0000-000079280000}"/>
    <cellStyle name="Comma 3 9 9 2" xfId="12678" xr:uid="{00000000-0005-0000-0000-00007A280000}"/>
    <cellStyle name="Comma 3 9 9 2 2" xfId="34433" xr:uid="{00000000-0005-0000-0000-00007B280000}"/>
    <cellStyle name="Comma 3 9 9 3" xfId="11441" xr:uid="{00000000-0005-0000-0000-00007C280000}"/>
    <cellStyle name="Comma 3 9 9 3 2" xfId="33199" xr:uid="{00000000-0005-0000-0000-00007D280000}"/>
    <cellStyle name="Comma 3 9 9 4" xfId="31900" xr:uid="{00000000-0005-0000-0000-00007E280000}"/>
    <cellStyle name="Comma 3 90" xfId="4295" xr:uid="{00000000-0005-0000-0000-00007F280000}"/>
    <cellStyle name="Comma 3 90 2" xfId="12212" xr:uid="{00000000-0005-0000-0000-000080280000}"/>
    <cellStyle name="Comma 3 90 2 2" xfId="33968" xr:uid="{00000000-0005-0000-0000-000081280000}"/>
    <cellStyle name="Comma 3 90 3" xfId="10974" xr:uid="{00000000-0005-0000-0000-000082280000}"/>
    <cellStyle name="Comma 3 90 3 2" xfId="32733" xr:uid="{00000000-0005-0000-0000-000083280000}"/>
    <cellStyle name="Comma 3 90 4" xfId="31177" xr:uid="{00000000-0005-0000-0000-000084280000}"/>
    <cellStyle name="Comma 3 91" xfId="4296" xr:uid="{00000000-0005-0000-0000-000085280000}"/>
    <cellStyle name="Comma 3 91 2" xfId="12213" xr:uid="{00000000-0005-0000-0000-000086280000}"/>
    <cellStyle name="Comma 3 91 2 2" xfId="33969" xr:uid="{00000000-0005-0000-0000-000087280000}"/>
    <cellStyle name="Comma 3 91 3" xfId="10975" xr:uid="{00000000-0005-0000-0000-000088280000}"/>
    <cellStyle name="Comma 3 91 3 2" xfId="32734" xr:uid="{00000000-0005-0000-0000-000089280000}"/>
    <cellStyle name="Comma 3 91 4" xfId="31178" xr:uid="{00000000-0005-0000-0000-00008A280000}"/>
    <cellStyle name="Comma 3 92" xfId="4297" xr:uid="{00000000-0005-0000-0000-00008B280000}"/>
    <cellStyle name="Comma 3 92 2" xfId="12214" xr:uid="{00000000-0005-0000-0000-00008C280000}"/>
    <cellStyle name="Comma 3 92 2 2" xfId="33970" xr:uid="{00000000-0005-0000-0000-00008D280000}"/>
    <cellStyle name="Comma 3 92 3" xfId="10976" xr:uid="{00000000-0005-0000-0000-00008E280000}"/>
    <cellStyle name="Comma 3 92 3 2" xfId="32735" xr:uid="{00000000-0005-0000-0000-00008F280000}"/>
    <cellStyle name="Comma 3 92 4" xfId="31179" xr:uid="{00000000-0005-0000-0000-000090280000}"/>
    <cellStyle name="Comma 3 93" xfId="4298" xr:uid="{00000000-0005-0000-0000-000091280000}"/>
    <cellStyle name="Comma 3 93 2" xfId="12215" xr:uid="{00000000-0005-0000-0000-000092280000}"/>
    <cellStyle name="Comma 3 93 2 2" xfId="33971" xr:uid="{00000000-0005-0000-0000-000093280000}"/>
    <cellStyle name="Comma 3 93 3" xfId="10977" xr:uid="{00000000-0005-0000-0000-000094280000}"/>
    <cellStyle name="Comma 3 93 3 2" xfId="32736" xr:uid="{00000000-0005-0000-0000-000095280000}"/>
    <cellStyle name="Comma 3 93 4" xfId="31180" xr:uid="{00000000-0005-0000-0000-000096280000}"/>
    <cellStyle name="Comma 3 94" xfId="4299" xr:uid="{00000000-0005-0000-0000-000097280000}"/>
    <cellStyle name="Comma 3 94 2" xfId="12216" xr:uid="{00000000-0005-0000-0000-000098280000}"/>
    <cellStyle name="Comma 3 94 2 2" xfId="33972" xr:uid="{00000000-0005-0000-0000-000099280000}"/>
    <cellStyle name="Comma 3 94 3" xfId="10978" xr:uid="{00000000-0005-0000-0000-00009A280000}"/>
    <cellStyle name="Comma 3 94 3 2" xfId="32737" xr:uid="{00000000-0005-0000-0000-00009B280000}"/>
    <cellStyle name="Comma 3 94 4" xfId="31181" xr:uid="{00000000-0005-0000-0000-00009C280000}"/>
    <cellStyle name="Comma 3 95" xfId="4300" xr:uid="{00000000-0005-0000-0000-00009D280000}"/>
    <cellStyle name="Comma 3 95 2" xfId="12217" xr:uid="{00000000-0005-0000-0000-00009E280000}"/>
    <cellStyle name="Comma 3 95 2 2" xfId="33973" xr:uid="{00000000-0005-0000-0000-00009F280000}"/>
    <cellStyle name="Comma 3 95 3" xfId="10979" xr:uid="{00000000-0005-0000-0000-0000A0280000}"/>
    <cellStyle name="Comma 3 95 3 2" xfId="32738" xr:uid="{00000000-0005-0000-0000-0000A1280000}"/>
    <cellStyle name="Comma 3 95 4" xfId="31182" xr:uid="{00000000-0005-0000-0000-0000A2280000}"/>
    <cellStyle name="Comma 3 96" xfId="4301" xr:uid="{00000000-0005-0000-0000-0000A3280000}"/>
    <cellStyle name="Comma 3 96 2" xfId="12218" xr:uid="{00000000-0005-0000-0000-0000A4280000}"/>
    <cellStyle name="Comma 3 96 2 2" xfId="33974" xr:uid="{00000000-0005-0000-0000-0000A5280000}"/>
    <cellStyle name="Comma 3 96 3" xfId="10980" xr:uid="{00000000-0005-0000-0000-0000A6280000}"/>
    <cellStyle name="Comma 3 96 3 2" xfId="32739" xr:uid="{00000000-0005-0000-0000-0000A7280000}"/>
    <cellStyle name="Comma 3 96 4" xfId="31183" xr:uid="{00000000-0005-0000-0000-0000A8280000}"/>
    <cellStyle name="Comma 3 97" xfId="4302" xr:uid="{00000000-0005-0000-0000-0000A9280000}"/>
    <cellStyle name="Comma 3 97 2" xfId="12219" xr:uid="{00000000-0005-0000-0000-0000AA280000}"/>
    <cellStyle name="Comma 3 97 2 2" xfId="33975" xr:uid="{00000000-0005-0000-0000-0000AB280000}"/>
    <cellStyle name="Comma 3 97 3" xfId="10981" xr:uid="{00000000-0005-0000-0000-0000AC280000}"/>
    <cellStyle name="Comma 3 97 3 2" xfId="32740" xr:uid="{00000000-0005-0000-0000-0000AD280000}"/>
    <cellStyle name="Comma 3 97 4" xfId="31184" xr:uid="{00000000-0005-0000-0000-0000AE280000}"/>
    <cellStyle name="Comma 3 98" xfId="4303" xr:uid="{00000000-0005-0000-0000-0000AF280000}"/>
    <cellStyle name="Comma 3 98 2" xfId="12220" xr:uid="{00000000-0005-0000-0000-0000B0280000}"/>
    <cellStyle name="Comma 3 98 2 2" xfId="33976" xr:uid="{00000000-0005-0000-0000-0000B1280000}"/>
    <cellStyle name="Comma 3 98 3" xfId="10982" xr:uid="{00000000-0005-0000-0000-0000B2280000}"/>
    <cellStyle name="Comma 3 98 3 2" xfId="32741" xr:uid="{00000000-0005-0000-0000-0000B3280000}"/>
    <cellStyle name="Comma 3 98 4" xfId="31185" xr:uid="{00000000-0005-0000-0000-0000B4280000}"/>
    <cellStyle name="Comma 3 99" xfId="4304" xr:uid="{00000000-0005-0000-0000-0000B5280000}"/>
    <cellStyle name="Comma 3 99 2" xfId="12221" xr:uid="{00000000-0005-0000-0000-0000B6280000}"/>
    <cellStyle name="Comma 3 99 2 2" xfId="33977" xr:uid="{00000000-0005-0000-0000-0000B7280000}"/>
    <cellStyle name="Comma 3 99 3" xfId="10983" xr:uid="{00000000-0005-0000-0000-0000B8280000}"/>
    <cellStyle name="Comma 3 99 3 2" xfId="32742" xr:uid="{00000000-0005-0000-0000-0000B9280000}"/>
    <cellStyle name="Comma 3 99 4" xfId="31186" xr:uid="{00000000-0005-0000-0000-0000BA280000}"/>
    <cellStyle name="Comma 30" xfId="2274" xr:uid="{00000000-0005-0000-0000-0000BB280000}"/>
    <cellStyle name="Comma 30 2" xfId="11729" xr:uid="{00000000-0005-0000-0000-0000BC280000}"/>
    <cellStyle name="Comma 30 2 2" xfId="33487" xr:uid="{00000000-0005-0000-0000-0000BD280000}"/>
    <cellStyle name="Comma 30 3" xfId="10489" xr:uid="{00000000-0005-0000-0000-0000BE280000}"/>
    <cellStyle name="Comma 30 3 2" xfId="32250" xr:uid="{00000000-0005-0000-0000-0000BF280000}"/>
    <cellStyle name="Comma 30 4" xfId="30689"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1" xr:uid="{00000000-0005-0000-0000-0000C4280000}"/>
    <cellStyle name="Comma 31 2 3" xfId="11509" xr:uid="{00000000-0005-0000-0000-0000C5280000}"/>
    <cellStyle name="Comma 31 2 3 2" xfId="33267" xr:uid="{00000000-0005-0000-0000-0000C6280000}"/>
    <cellStyle name="Comma 31 2 4" xfId="32013" xr:uid="{00000000-0005-0000-0000-0000C7280000}"/>
    <cellStyle name="Comma 31 3" xfId="7397" xr:uid="{00000000-0005-0000-0000-0000C8280000}"/>
    <cellStyle name="Comma 31 3 2" xfId="12521" xr:uid="{00000000-0005-0000-0000-0000C9280000}"/>
    <cellStyle name="Comma 31 3 2 2" xfId="34276" xr:uid="{00000000-0005-0000-0000-0000CA280000}"/>
    <cellStyle name="Comma 31 3 3" xfId="11284" xr:uid="{00000000-0005-0000-0000-0000CB280000}"/>
    <cellStyle name="Comma 31 3 3 2" xfId="33042" xr:uid="{00000000-0005-0000-0000-0000CC280000}"/>
    <cellStyle name="Comma 31 3 4" xfId="31617" xr:uid="{00000000-0005-0000-0000-0000CD280000}"/>
    <cellStyle name="Comma 31 4" xfId="11742" xr:uid="{00000000-0005-0000-0000-0000CE280000}"/>
    <cellStyle name="Comma 31 4 2" xfId="33500" xr:uid="{00000000-0005-0000-0000-0000CF280000}"/>
    <cellStyle name="Comma 31 5" xfId="10504" xr:uid="{00000000-0005-0000-0000-0000D0280000}"/>
    <cellStyle name="Comma 31 5 2" xfId="32265" xr:uid="{00000000-0005-0000-0000-0000D1280000}"/>
    <cellStyle name="Comma 31 6" xfId="30708"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5" xr:uid="{00000000-0005-0000-0000-0000D6280000}"/>
    <cellStyle name="Comma 32 2 3" xfId="10680" xr:uid="{00000000-0005-0000-0000-0000D7280000}"/>
    <cellStyle name="Comma 32 2 3 2" xfId="32440" xr:uid="{00000000-0005-0000-0000-0000D8280000}"/>
    <cellStyle name="Comma 32 2 4" xfId="30884" xr:uid="{00000000-0005-0000-0000-0000D9280000}"/>
    <cellStyle name="Comma 32 3" xfId="11741" xr:uid="{00000000-0005-0000-0000-0000DA280000}"/>
    <cellStyle name="Comma 32 3 2" xfId="33499" xr:uid="{00000000-0005-0000-0000-0000DB280000}"/>
    <cellStyle name="Comma 32 4" xfId="10503" xr:uid="{00000000-0005-0000-0000-0000DC280000}"/>
    <cellStyle name="Comma 32 4 2" xfId="32264" xr:uid="{00000000-0005-0000-0000-0000DD280000}"/>
    <cellStyle name="Comma 32 5" xfId="30707"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6" xr:uid="{00000000-0005-0000-0000-0000E2280000}"/>
    <cellStyle name="Comma 33 2 3" xfId="10681" xr:uid="{00000000-0005-0000-0000-0000E3280000}"/>
    <cellStyle name="Comma 33 2 3 2" xfId="32441" xr:uid="{00000000-0005-0000-0000-0000E4280000}"/>
    <cellStyle name="Comma 33 2 4" xfId="30885" xr:uid="{00000000-0005-0000-0000-0000E5280000}"/>
    <cellStyle name="Comma 33 3" xfId="11864" xr:uid="{00000000-0005-0000-0000-0000E6280000}"/>
    <cellStyle name="Comma 33 3 2" xfId="33622" xr:uid="{00000000-0005-0000-0000-0000E7280000}"/>
    <cellStyle name="Comma 33 4" xfId="10626" xr:uid="{00000000-0005-0000-0000-0000E8280000}"/>
    <cellStyle name="Comma 33 4 2" xfId="32387" xr:uid="{00000000-0005-0000-0000-0000E9280000}"/>
    <cellStyle name="Comma 33 5" xfId="30830"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7" xr:uid="{00000000-0005-0000-0000-0000EE280000}"/>
    <cellStyle name="Comma 34 2 3" xfId="10682" xr:uid="{00000000-0005-0000-0000-0000EF280000}"/>
    <cellStyle name="Comma 34 2 3 2" xfId="32442" xr:uid="{00000000-0005-0000-0000-0000F0280000}"/>
    <cellStyle name="Comma 34 2 4" xfId="30886" xr:uid="{00000000-0005-0000-0000-0000F1280000}"/>
    <cellStyle name="Comma 34 3" xfId="11865" xr:uid="{00000000-0005-0000-0000-0000F2280000}"/>
    <cellStyle name="Comma 34 3 2" xfId="33623" xr:uid="{00000000-0005-0000-0000-0000F3280000}"/>
    <cellStyle name="Comma 34 4" xfId="10627" xr:uid="{00000000-0005-0000-0000-0000F4280000}"/>
    <cellStyle name="Comma 34 4 2" xfId="32388" xr:uid="{00000000-0005-0000-0000-0000F5280000}"/>
    <cellStyle name="Comma 34 5" xfId="30831" xr:uid="{00000000-0005-0000-0000-0000F6280000}"/>
    <cellStyle name="Comma 35" xfId="2275" xr:uid="{00000000-0005-0000-0000-0000F7280000}"/>
    <cellStyle name="Comma 35 2" xfId="11730" xr:uid="{00000000-0005-0000-0000-0000F8280000}"/>
    <cellStyle name="Comma 35 2 2" xfId="33488" xr:uid="{00000000-0005-0000-0000-0000F9280000}"/>
    <cellStyle name="Comma 35 3" xfId="10490" xr:uid="{00000000-0005-0000-0000-0000FA280000}"/>
    <cellStyle name="Comma 35 3 2" xfId="32251" xr:uid="{00000000-0005-0000-0000-0000FB280000}"/>
    <cellStyle name="Comma 35 4" xfId="30690"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8" xr:uid="{00000000-0005-0000-0000-000000290000}"/>
    <cellStyle name="Comma 36 2 3" xfId="10683" xr:uid="{00000000-0005-0000-0000-000001290000}"/>
    <cellStyle name="Comma 36 2 3 2" xfId="32443" xr:uid="{00000000-0005-0000-0000-000002290000}"/>
    <cellStyle name="Comma 36 2 4" xfId="30887" xr:uid="{00000000-0005-0000-0000-000003290000}"/>
    <cellStyle name="Comma 36 3" xfId="11866" xr:uid="{00000000-0005-0000-0000-000004290000}"/>
    <cellStyle name="Comma 36 3 2" xfId="33624" xr:uid="{00000000-0005-0000-0000-000005290000}"/>
    <cellStyle name="Comma 36 4" xfId="10628" xr:uid="{00000000-0005-0000-0000-000006290000}"/>
    <cellStyle name="Comma 36 4 2" xfId="32389" xr:uid="{00000000-0005-0000-0000-000007290000}"/>
    <cellStyle name="Comma 36 5" xfId="30832" xr:uid="{00000000-0005-0000-0000-000008290000}"/>
    <cellStyle name="Comma 37" xfId="2276" xr:uid="{00000000-0005-0000-0000-000009290000}"/>
    <cellStyle name="Comma 37 2" xfId="11731" xr:uid="{00000000-0005-0000-0000-00000A290000}"/>
    <cellStyle name="Comma 37 2 2" xfId="33489" xr:uid="{00000000-0005-0000-0000-00000B290000}"/>
    <cellStyle name="Comma 37 3" xfId="10491" xr:uid="{00000000-0005-0000-0000-00000C290000}"/>
    <cellStyle name="Comma 37 3 2" xfId="32252" xr:uid="{00000000-0005-0000-0000-00000D290000}"/>
    <cellStyle name="Comma 37 4" xfId="30691"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79" xr:uid="{00000000-0005-0000-0000-000012290000}"/>
    <cellStyle name="Comma 38 2 3" xfId="10684" xr:uid="{00000000-0005-0000-0000-000013290000}"/>
    <cellStyle name="Comma 38 2 3 2" xfId="32444" xr:uid="{00000000-0005-0000-0000-000014290000}"/>
    <cellStyle name="Comma 38 2 4" xfId="30888" xr:uid="{00000000-0005-0000-0000-000015290000}"/>
    <cellStyle name="Comma 38 3" xfId="11867" xr:uid="{00000000-0005-0000-0000-000016290000}"/>
    <cellStyle name="Comma 38 3 2" xfId="33625" xr:uid="{00000000-0005-0000-0000-000017290000}"/>
    <cellStyle name="Comma 38 4" xfId="10629" xr:uid="{00000000-0005-0000-0000-000018290000}"/>
    <cellStyle name="Comma 38 4 2" xfId="32390" xr:uid="{00000000-0005-0000-0000-000019290000}"/>
    <cellStyle name="Comma 38 5" xfId="30833"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0" xr:uid="{00000000-0005-0000-0000-00001E290000}"/>
    <cellStyle name="Comma 39 4" xfId="10492" xr:uid="{00000000-0005-0000-0000-00001F290000}"/>
    <cellStyle name="Comma 39 4 2" xfId="32253" xr:uid="{00000000-0005-0000-0000-000020290000}"/>
    <cellStyle name="Comma 39 5" xfId="30692"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3" xr:uid="{00000000-0005-0000-0000-000026290000}"/>
    <cellStyle name="Comma 4 2 2 3" xfId="11601" xr:uid="{00000000-0005-0000-0000-000027290000}"/>
    <cellStyle name="Comma 4 2 2 3 2" xfId="33359" xr:uid="{00000000-0005-0000-0000-000028290000}"/>
    <cellStyle name="Comma 4 2 2 4" xfId="32106" xr:uid="{00000000-0005-0000-0000-000029290000}"/>
    <cellStyle name="Comma 4 2 3" xfId="10057" xr:uid="{00000000-0005-0000-0000-00002A290000}"/>
    <cellStyle name="Comma 4 2 3 2" xfId="12839" xr:uid="{00000000-0005-0000-0000-00002B290000}"/>
    <cellStyle name="Comma 4 2 3 2 2" xfId="34594" xr:uid="{00000000-0005-0000-0000-00002C290000}"/>
    <cellStyle name="Comma 4 2 3 3" xfId="11602" xr:uid="{00000000-0005-0000-0000-00002D290000}"/>
    <cellStyle name="Comma 4 2 3 3 2" xfId="33360" xr:uid="{00000000-0005-0000-0000-00002E290000}"/>
    <cellStyle name="Comma 4 2 3 4" xfId="32107" xr:uid="{00000000-0005-0000-0000-00002F290000}"/>
    <cellStyle name="Comma 4 2 4" xfId="10058" xr:uid="{00000000-0005-0000-0000-000030290000}"/>
    <cellStyle name="Comma 4 2 4 2" xfId="12840" xr:uid="{00000000-0005-0000-0000-000031290000}"/>
    <cellStyle name="Comma 4 2 4 2 2" xfId="34595" xr:uid="{00000000-0005-0000-0000-000032290000}"/>
    <cellStyle name="Comma 4 2 4 3" xfId="11603" xr:uid="{00000000-0005-0000-0000-000033290000}"/>
    <cellStyle name="Comma 4 2 4 3 2" xfId="33361" xr:uid="{00000000-0005-0000-0000-000034290000}"/>
    <cellStyle name="Comma 4 2 4 4" xfId="32108" xr:uid="{00000000-0005-0000-0000-000035290000}"/>
    <cellStyle name="Comma 4 2 5" xfId="10059" xr:uid="{00000000-0005-0000-0000-000036290000}"/>
    <cellStyle name="Comma 4 2 5 2" xfId="12841" xr:uid="{00000000-0005-0000-0000-000037290000}"/>
    <cellStyle name="Comma 4 2 5 2 2" xfId="34596" xr:uid="{00000000-0005-0000-0000-000038290000}"/>
    <cellStyle name="Comma 4 2 5 3" xfId="11604" xr:uid="{00000000-0005-0000-0000-000039290000}"/>
    <cellStyle name="Comma 4 2 5 3 2" xfId="33362" xr:uid="{00000000-0005-0000-0000-00003A290000}"/>
    <cellStyle name="Comma 4 2 5 4" xfId="32109" xr:uid="{00000000-0005-0000-0000-00003B290000}"/>
    <cellStyle name="Comma 4 2 6" xfId="10055" xr:uid="{00000000-0005-0000-0000-00003C290000}"/>
    <cellStyle name="Comma 4 2 6 2" xfId="12837" xr:uid="{00000000-0005-0000-0000-00003D290000}"/>
    <cellStyle name="Comma 4 2 6 2 2" xfId="34592" xr:uid="{00000000-0005-0000-0000-00003E290000}"/>
    <cellStyle name="Comma 4 2 6 3" xfId="11600" xr:uid="{00000000-0005-0000-0000-00003F290000}"/>
    <cellStyle name="Comma 4 2 6 3 2" xfId="33358" xr:uid="{00000000-0005-0000-0000-000040290000}"/>
    <cellStyle name="Comma 4 2 6 4" xfId="32105" xr:uid="{00000000-0005-0000-0000-000041290000}"/>
    <cellStyle name="Comma 4 2 7" xfId="11868" xr:uid="{00000000-0005-0000-0000-000042290000}"/>
    <cellStyle name="Comma 4 2 7 2" xfId="33626" xr:uid="{00000000-0005-0000-0000-000043290000}"/>
    <cellStyle name="Comma 4 2 8" xfId="10630" xr:uid="{00000000-0005-0000-0000-000044290000}"/>
    <cellStyle name="Comma 4 2 8 2" xfId="32391" xr:uid="{00000000-0005-0000-0000-000045290000}"/>
    <cellStyle name="Comma 4 2 9" xfId="30834"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7" xr:uid="{00000000-0005-0000-0000-00004B290000}"/>
    <cellStyle name="Comma 4 3 2 3" xfId="11605" xr:uid="{00000000-0005-0000-0000-00004C290000}"/>
    <cellStyle name="Comma 4 3 2 3 2" xfId="33363" xr:uid="{00000000-0005-0000-0000-00004D290000}"/>
    <cellStyle name="Comma 4 3 2 4" xfId="32110" xr:uid="{00000000-0005-0000-0000-00004E290000}"/>
    <cellStyle name="Comma 4 3 3" xfId="11923" xr:uid="{00000000-0005-0000-0000-00004F290000}"/>
    <cellStyle name="Comma 4 3 3 2" xfId="33680" xr:uid="{00000000-0005-0000-0000-000050290000}"/>
    <cellStyle name="Comma 4 3 4" xfId="10685" xr:uid="{00000000-0005-0000-0000-000051290000}"/>
    <cellStyle name="Comma 4 3 4 2" xfId="32445" xr:uid="{00000000-0005-0000-0000-000052290000}"/>
    <cellStyle name="Comma 4 3 5" xfId="30889" xr:uid="{00000000-0005-0000-0000-000053290000}"/>
    <cellStyle name="Comma 4 4" xfId="10061" xr:uid="{00000000-0005-0000-0000-000054290000}"/>
    <cellStyle name="Comma 4 4 2" xfId="12843" xr:uid="{00000000-0005-0000-0000-000055290000}"/>
    <cellStyle name="Comma 4 4 2 2" xfId="34598" xr:uid="{00000000-0005-0000-0000-000056290000}"/>
    <cellStyle name="Comma 4 4 3" xfId="11606" xr:uid="{00000000-0005-0000-0000-000057290000}"/>
    <cellStyle name="Comma 4 4 3 2" xfId="33364" xr:uid="{00000000-0005-0000-0000-000058290000}"/>
    <cellStyle name="Comma 4 4 4" xfId="32111"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1" xr:uid="{00000000-0005-0000-0000-00005E290000}"/>
    <cellStyle name="Comma 40 2 3" xfId="10686" xr:uid="{00000000-0005-0000-0000-00005F290000}"/>
    <cellStyle name="Comma 40 2 3 2" xfId="32446" xr:uid="{00000000-0005-0000-0000-000060290000}"/>
    <cellStyle name="Comma 40 2 4" xfId="30890" xr:uid="{00000000-0005-0000-0000-000061290000}"/>
    <cellStyle name="Comma 40 3" xfId="10062" xr:uid="{00000000-0005-0000-0000-000062290000}"/>
    <cellStyle name="Comma 40 4" xfId="11869" xr:uid="{00000000-0005-0000-0000-000063290000}"/>
    <cellStyle name="Comma 40 4 2" xfId="33627" xr:uid="{00000000-0005-0000-0000-000064290000}"/>
    <cellStyle name="Comma 40 5" xfId="10631" xr:uid="{00000000-0005-0000-0000-000065290000}"/>
    <cellStyle name="Comma 40 5 2" xfId="32392" xr:uid="{00000000-0005-0000-0000-000066290000}"/>
    <cellStyle name="Comma 40 6" xfId="30835"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2" xr:uid="{00000000-0005-0000-0000-00006C290000}"/>
    <cellStyle name="Comma 41 2 2 3" xfId="10687" xr:uid="{00000000-0005-0000-0000-00006D290000}"/>
    <cellStyle name="Comma 41 2 2 3 2" xfId="32447" xr:uid="{00000000-0005-0000-0000-00006E290000}"/>
    <cellStyle name="Comma 41 2 2 4" xfId="30891" xr:uid="{00000000-0005-0000-0000-00006F290000}"/>
    <cellStyle name="Comma 41 2 3" xfId="11733" xr:uid="{00000000-0005-0000-0000-000070290000}"/>
    <cellStyle name="Comma 41 2 3 2" xfId="33491" xr:uid="{00000000-0005-0000-0000-000071290000}"/>
    <cellStyle name="Comma 41 2 4" xfId="10493" xr:uid="{00000000-0005-0000-0000-000072290000}"/>
    <cellStyle name="Comma 41 2 4 2" xfId="32254" xr:uid="{00000000-0005-0000-0000-000073290000}"/>
    <cellStyle name="Comma 41 2 5" xfId="30693" xr:uid="{00000000-0005-0000-0000-000074290000}"/>
    <cellStyle name="Comma 41 3" xfId="10063" xr:uid="{00000000-0005-0000-0000-000075290000}"/>
    <cellStyle name="Comma 41 4" xfId="11870" xr:uid="{00000000-0005-0000-0000-000076290000}"/>
    <cellStyle name="Comma 41 4 2" xfId="33628" xr:uid="{00000000-0005-0000-0000-000077290000}"/>
    <cellStyle name="Comma 41 5" xfId="10632" xr:uid="{00000000-0005-0000-0000-000078290000}"/>
    <cellStyle name="Comma 41 5 2" xfId="32393" xr:uid="{00000000-0005-0000-0000-000079290000}"/>
    <cellStyle name="Comma 41 6" xfId="30836"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3" xr:uid="{00000000-0005-0000-0000-00007E290000}"/>
    <cellStyle name="Comma 42 2 3" xfId="10688" xr:uid="{00000000-0005-0000-0000-00007F290000}"/>
    <cellStyle name="Comma 42 2 3 2" xfId="32448" xr:uid="{00000000-0005-0000-0000-000080290000}"/>
    <cellStyle name="Comma 42 2 4" xfId="30892" xr:uid="{00000000-0005-0000-0000-000081290000}"/>
    <cellStyle name="Comma 42 3" xfId="10064" xr:uid="{00000000-0005-0000-0000-000082290000}"/>
    <cellStyle name="Comma 42 4" xfId="11871" xr:uid="{00000000-0005-0000-0000-000083290000}"/>
    <cellStyle name="Comma 42 4 2" xfId="33629" xr:uid="{00000000-0005-0000-0000-000084290000}"/>
    <cellStyle name="Comma 42 5" xfId="10633" xr:uid="{00000000-0005-0000-0000-000085290000}"/>
    <cellStyle name="Comma 42 5 2" xfId="32394" xr:uid="{00000000-0005-0000-0000-000086290000}"/>
    <cellStyle name="Comma 42 6" xfId="30837"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2" xr:uid="{00000000-0005-0000-0000-00008B290000}"/>
    <cellStyle name="Comma 43 4" xfId="10494" xr:uid="{00000000-0005-0000-0000-00008C290000}"/>
    <cellStyle name="Comma 43 4 2" xfId="32255" xr:uid="{00000000-0005-0000-0000-00008D290000}"/>
    <cellStyle name="Comma 43 5" xfId="30694"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2" xr:uid="{00000000-0005-0000-0000-000092290000}"/>
    <cellStyle name="Comma 44 4" xfId="11510" xr:uid="{00000000-0005-0000-0000-000093290000}"/>
    <cellStyle name="Comma 44 4 2" xfId="33268" xr:uid="{00000000-0005-0000-0000-000094290000}"/>
    <cellStyle name="Comma 44 5" xfId="32014"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5" xr:uid="{00000000-0005-0000-0000-000099290000}"/>
    <cellStyle name="Comma 45 4" xfId="11513" xr:uid="{00000000-0005-0000-0000-00009A290000}"/>
    <cellStyle name="Comma 45 4 2" xfId="33271" xr:uid="{00000000-0005-0000-0000-00009B290000}"/>
    <cellStyle name="Comma 45 5" xfId="32017"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4" xr:uid="{00000000-0005-0000-0000-0000A1290000}"/>
    <cellStyle name="Comma 46 5" xfId="11512" xr:uid="{00000000-0005-0000-0000-0000A2290000}"/>
    <cellStyle name="Comma 46 5 2" xfId="33270" xr:uid="{00000000-0005-0000-0000-0000A3290000}"/>
    <cellStyle name="Comma 46 6" xfId="32016"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6" xr:uid="{00000000-0005-0000-0000-0000A8290000}"/>
    <cellStyle name="Comma 47 4" xfId="11514" xr:uid="{00000000-0005-0000-0000-0000A9290000}"/>
    <cellStyle name="Comma 47 4 2" xfId="33272" xr:uid="{00000000-0005-0000-0000-0000AA290000}"/>
    <cellStyle name="Comma 47 5" xfId="32018"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3" xr:uid="{00000000-0005-0000-0000-0000AF290000}"/>
    <cellStyle name="Comma 48 4" xfId="11511" xr:uid="{00000000-0005-0000-0000-0000B0290000}"/>
    <cellStyle name="Comma 48 4 2" xfId="33269" xr:uid="{00000000-0005-0000-0000-0000B1290000}"/>
    <cellStyle name="Comma 48 5" xfId="32015"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599" xr:uid="{00000000-0005-0000-0000-0000B6290000}"/>
    <cellStyle name="Comma 49 2 3" xfId="11607" xr:uid="{00000000-0005-0000-0000-0000B7290000}"/>
    <cellStyle name="Comma 49 2 3 2" xfId="33365" xr:uid="{00000000-0005-0000-0000-0000B8290000}"/>
    <cellStyle name="Comma 49 2 4" xfId="32112" xr:uid="{00000000-0005-0000-0000-0000B9290000}"/>
    <cellStyle name="Comma 49 3" xfId="12752" xr:uid="{00000000-0005-0000-0000-0000BA290000}"/>
    <cellStyle name="Comma 49 3 2" xfId="34507" xr:uid="{00000000-0005-0000-0000-0000BB290000}"/>
    <cellStyle name="Comma 49 4" xfId="11515" xr:uid="{00000000-0005-0000-0000-0000BC290000}"/>
    <cellStyle name="Comma 49 4 2" xfId="33273" xr:uid="{00000000-0005-0000-0000-0000BD290000}"/>
    <cellStyle name="Comma 49 5" xfId="32019"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1" xr:uid="{00000000-0005-0000-0000-0000C3290000}"/>
    <cellStyle name="Comma 5 10 2 3" xfId="11609" xr:uid="{00000000-0005-0000-0000-0000C4290000}"/>
    <cellStyle name="Comma 5 10 2 3 2" xfId="33367" xr:uid="{00000000-0005-0000-0000-0000C5290000}"/>
    <cellStyle name="Comma 5 10 2 4" xfId="32114" xr:uid="{00000000-0005-0000-0000-0000C6290000}"/>
    <cellStyle name="Comma 5 10 3" xfId="12223" xr:uid="{00000000-0005-0000-0000-0000C7290000}"/>
    <cellStyle name="Comma 5 10 3 2" xfId="33979" xr:uid="{00000000-0005-0000-0000-0000C8290000}"/>
    <cellStyle name="Comma 5 10 4" xfId="10985" xr:uid="{00000000-0005-0000-0000-0000C9290000}"/>
    <cellStyle name="Comma 5 10 4 2" xfId="32744" xr:uid="{00000000-0005-0000-0000-0000CA290000}"/>
    <cellStyle name="Comma 5 10 5" xfId="31188" xr:uid="{00000000-0005-0000-0000-0000CB290000}"/>
    <cellStyle name="Comma 5 11" xfId="4307" xr:uid="{00000000-0005-0000-0000-0000CC290000}"/>
    <cellStyle name="Comma 5 11 2" xfId="12224" xr:uid="{00000000-0005-0000-0000-0000CD290000}"/>
    <cellStyle name="Comma 5 11 2 2" xfId="33980" xr:uid="{00000000-0005-0000-0000-0000CE290000}"/>
    <cellStyle name="Comma 5 11 3" xfId="10986" xr:uid="{00000000-0005-0000-0000-0000CF290000}"/>
    <cellStyle name="Comma 5 11 3 2" xfId="32745" xr:uid="{00000000-0005-0000-0000-0000D0290000}"/>
    <cellStyle name="Comma 5 11 4" xfId="31189" xr:uid="{00000000-0005-0000-0000-0000D1290000}"/>
    <cellStyle name="Comma 5 12" xfId="4308" xr:uid="{00000000-0005-0000-0000-0000D2290000}"/>
    <cellStyle name="Comma 5 12 2" xfId="12225" xr:uid="{00000000-0005-0000-0000-0000D3290000}"/>
    <cellStyle name="Comma 5 12 2 2" xfId="33981" xr:uid="{00000000-0005-0000-0000-0000D4290000}"/>
    <cellStyle name="Comma 5 12 3" xfId="10987" xr:uid="{00000000-0005-0000-0000-0000D5290000}"/>
    <cellStyle name="Comma 5 12 3 2" xfId="32746" xr:uid="{00000000-0005-0000-0000-0000D6290000}"/>
    <cellStyle name="Comma 5 12 4" xfId="31190" xr:uid="{00000000-0005-0000-0000-0000D7290000}"/>
    <cellStyle name="Comma 5 13" xfId="4309" xr:uid="{00000000-0005-0000-0000-0000D8290000}"/>
    <cellStyle name="Comma 5 13 2" xfId="12226" xr:uid="{00000000-0005-0000-0000-0000D9290000}"/>
    <cellStyle name="Comma 5 13 2 2" xfId="33982" xr:uid="{00000000-0005-0000-0000-0000DA290000}"/>
    <cellStyle name="Comma 5 13 3" xfId="10988" xr:uid="{00000000-0005-0000-0000-0000DB290000}"/>
    <cellStyle name="Comma 5 13 3 2" xfId="32747" xr:uid="{00000000-0005-0000-0000-0000DC290000}"/>
    <cellStyle name="Comma 5 13 4" xfId="31191" xr:uid="{00000000-0005-0000-0000-0000DD290000}"/>
    <cellStyle name="Comma 5 14" xfId="4310" xr:uid="{00000000-0005-0000-0000-0000DE290000}"/>
    <cellStyle name="Comma 5 14 2" xfId="12227" xr:uid="{00000000-0005-0000-0000-0000DF290000}"/>
    <cellStyle name="Comma 5 14 2 2" xfId="33983" xr:uid="{00000000-0005-0000-0000-0000E0290000}"/>
    <cellStyle name="Comma 5 14 3" xfId="10989" xr:uid="{00000000-0005-0000-0000-0000E1290000}"/>
    <cellStyle name="Comma 5 14 3 2" xfId="32748" xr:uid="{00000000-0005-0000-0000-0000E2290000}"/>
    <cellStyle name="Comma 5 14 4" xfId="31192" xr:uid="{00000000-0005-0000-0000-0000E3290000}"/>
    <cellStyle name="Comma 5 15" xfId="4311" xr:uid="{00000000-0005-0000-0000-0000E4290000}"/>
    <cellStyle name="Comma 5 15 2" xfId="12228" xr:uid="{00000000-0005-0000-0000-0000E5290000}"/>
    <cellStyle name="Comma 5 15 2 2" xfId="33984" xr:uid="{00000000-0005-0000-0000-0000E6290000}"/>
    <cellStyle name="Comma 5 15 3" xfId="10990" xr:uid="{00000000-0005-0000-0000-0000E7290000}"/>
    <cellStyle name="Comma 5 15 3 2" xfId="32749" xr:uid="{00000000-0005-0000-0000-0000E8290000}"/>
    <cellStyle name="Comma 5 15 4" xfId="31193" xr:uid="{00000000-0005-0000-0000-0000E9290000}"/>
    <cellStyle name="Comma 5 16" xfId="4312" xr:uid="{00000000-0005-0000-0000-0000EA290000}"/>
    <cellStyle name="Comma 5 16 2" xfId="12229" xr:uid="{00000000-0005-0000-0000-0000EB290000}"/>
    <cellStyle name="Comma 5 16 2 2" xfId="33985" xr:uid="{00000000-0005-0000-0000-0000EC290000}"/>
    <cellStyle name="Comma 5 16 3" xfId="10991" xr:uid="{00000000-0005-0000-0000-0000ED290000}"/>
    <cellStyle name="Comma 5 16 3 2" xfId="32750" xr:uid="{00000000-0005-0000-0000-0000EE290000}"/>
    <cellStyle name="Comma 5 16 4" xfId="31194" xr:uid="{00000000-0005-0000-0000-0000EF290000}"/>
    <cellStyle name="Comma 5 17" xfId="4313" xr:uid="{00000000-0005-0000-0000-0000F0290000}"/>
    <cellStyle name="Comma 5 17 2" xfId="12230" xr:uid="{00000000-0005-0000-0000-0000F1290000}"/>
    <cellStyle name="Comma 5 17 2 2" xfId="33986" xr:uid="{00000000-0005-0000-0000-0000F2290000}"/>
    <cellStyle name="Comma 5 17 3" xfId="10992" xr:uid="{00000000-0005-0000-0000-0000F3290000}"/>
    <cellStyle name="Comma 5 17 3 2" xfId="32751" xr:uid="{00000000-0005-0000-0000-0000F4290000}"/>
    <cellStyle name="Comma 5 17 4" xfId="31195" xr:uid="{00000000-0005-0000-0000-0000F5290000}"/>
    <cellStyle name="Comma 5 18" xfId="4314" xr:uid="{00000000-0005-0000-0000-0000F6290000}"/>
    <cellStyle name="Comma 5 18 2" xfId="12231" xr:uid="{00000000-0005-0000-0000-0000F7290000}"/>
    <cellStyle name="Comma 5 18 2 2" xfId="33987" xr:uid="{00000000-0005-0000-0000-0000F8290000}"/>
    <cellStyle name="Comma 5 18 3" xfId="10993" xr:uid="{00000000-0005-0000-0000-0000F9290000}"/>
    <cellStyle name="Comma 5 18 3 2" xfId="32752" xr:uid="{00000000-0005-0000-0000-0000FA290000}"/>
    <cellStyle name="Comma 5 18 4" xfId="31196" xr:uid="{00000000-0005-0000-0000-0000FB290000}"/>
    <cellStyle name="Comma 5 19" xfId="4315" xr:uid="{00000000-0005-0000-0000-0000FC290000}"/>
    <cellStyle name="Comma 5 19 2" xfId="12232" xr:uid="{00000000-0005-0000-0000-0000FD290000}"/>
    <cellStyle name="Comma 5 19 2 2" xfId="33988" xr:uid="{00000000-0005-0000-0000-0000FE290000}"/>
    <cellStyle name="Comma 5 19 3" xfId="10994" xr:uid="{00000000-0005-0000-0000-0000FF290000}"/>
    <cellStyle name="Comma 5 19 3 2" xfId="32753" xr:uid="{00000000-0005-0000-0000-0000002A0000}"/>
    <cellStyle name="Comma 5 19 4" xfId="31197" xr:uid="{00000000-0005-0000-0000-0000012A0000}"/>
    <cellStyle name="Comma 5 2" xfId="3484" xr:uid="{00000000-0005-0000-0000-0000022A0000}"/>
    <cellStyle name="Comma 5 2 10" xfId="10634" xr:uid="{00000000-0005-0000-0000-0000032A0000}"/>
    <cellStyle name="Comma 5 2 10 2" xfId="32395" xr:uid="{00000000-0005-0000-0000-0000042A0000}"/>
    <cellStyle name="Comma 5 2 11" xfId="30838" xr:uid="{00000000-0005-0000-0000-0000052A0000}"/>
    <cellStyle name="Comma 5 2 2" xfId="4316" xr:uid="{00000000-0005-0000-0000-0000062A0000}"/>
    <cellStyle name="Comma 5 2 2 2" xfId="12233" xr:uid="{00000000-0005-0000-0000-0000072A0000}"/>
    <cellStyle name="Comma 5 2 2 2 2" xfId="33989" xr:uid="{00000000-0005-0000-0000-0000082A0000}"/>
    <cellStyle name="Comma 5 2 2 3" xfId="10995" xr:uid="{00000000-0005-0000-0000-0000092A0000}"/>
    <cellStyle name="Comma 5 2 2 3 2" xfId="32754" xr:uid="{00000000-0005-0000-0000-00000A2A0000}"/>
    <cellStyle name="Comma 5 2 2 4" xfId="31198" xr:uid="{00000000-0005-0000-0000-00000B2A0000}"/>
    <cellStyle name="Comma 5 2 3" xfId="6481" xr:uid="{00000000-0005-0000-0000-00000C2A0000}"/>
    <cellStyle name="Comma 5 2 3 2" xfId="12335" xr:uid="{00000000-0005-0000-0000-00000D2A0000}"/>
    <cellStyle name="Comma 5 2 3 2 2" xfId="34091" xr:uid="{00000000-0005-0000-0000-00000E2A0000}"/>
    <cellStyle name="Comma 5 2 3 3" xfId="11098" xr:uid="{00000000-0005-0000-0000-00000F2A0000}"/>
    <cellStyle name="Comma 5 2 3 3 2" xfId="32857" xr:uid="{00000000-0005-0000-0000-0000102A0000}"/>
    <cellStyle name="Comma 5 2 3 4" xfId="31342" xr:uid="{00000000-0005-0000-0000-0000112A0000}"/>
    <cellStyle name="Comma 5 2 4" xfId="6831" xr:uid="{00000000-0005-0000-0000-0000122A0000}"/>
    <cellStyle name="Comma 5 2 4 2" xfId="12338" xr:uid="{00000000-0005-0000-0000-0000132A0000}"/>
    <cellStyle name="Comma 5 2 4 2 2" xfId="34094" xr:uid="{00000000-0005-0000-0000-0000142A0000}"/>
    <cellStyle name="Comma 5 2 4 3" xfId="11101" xr:uid="{00000000-0005-0000-0000-0000152A0000}"/>
    <cellStyle name="Comma 5 2 4 3 2" xfId="32860" xr:uid="{00000000-0005-0000-0000-0000162A0000}"/>
    <cellStyle name="Comma 5 2 4 4" xfId="31348" xr:uid="{00000000-0005-0000-0000-0000172A0000}"/>
    <cellStyle name="Comma 5 2 5" xfId="7461" xr:uid="{00000000-0005-0000-0000-0000182A0000}"/>
    <cellStyle name="Comma 5 2 5 2" xfId="12585" xr:uid="{00000000-0005-0000-0000-0000192A0000}"/>
    <cellStyle name="Comma 5 2 5 2 2" xfId="34340" xr:uid="{00000000-0005-0000-0000-00001A2A0000}"/>
    <cellStyle name="Comma 5 2 5 3" xfId="11348" xr:uid="{00000000-0005-0000-0000-00001B2A0000}"/>
    <cellStyle name="Comma 5 2 5 3 2" xfId="33106" xr:uid="{00000000-0005-0000-0000-00001C2A0000}"/>
    <cellStyle name="Comma 5 2 5 4" xfId="31681" xr:uid="{00000000-0005-0000-0000-00001D2A0000}"/>
    <cellStyle name="Comma 5 2 6" xfId="7879" xr:uid="{00000000-0005-0000-0000-00001E2A0000}"/>
    <cellStyle name="Comma 5 2 6 2" xfId="12664" xr:uid="{00000000-0005-0000-0000-00001F2A0000}"/>
    <cellStyle name="Comma 5 2 6 2 2" xfId="34419" xr:uid="{00000000-0005-0000-0000-0000202A0000}"/>
    <cellStyle name="Comma 5 2 6 3" xfId="11427" xr:uid="{00000000-0005-0000-0000-0000212A0000}"/>
    <cellStyle name="Comma 5 2 6 3 2" xfId="33185" xr:uid="{00000000-0005-0000-0000-0000222A0000}"/>
    <cellStyle name="Comma 5 2 6 4" xfId="31844" xr:uid="{00000000-0005-0000-0000-0000232A0000}"/>
    <cellStyle name="Comma 5 2 7" xfId="8276" xr:uid="{00000000-0005-0000-0000-0000242A0000}"/>
    <cellStyle name="Comma 5 2 7 2" xfId="12676" xr:uid="{00000000-0005-0000-0000-0000252A0000}"/>
    <cellStyle name="Comma 5 2 7 2 2" xfId="34431" xr:uid="{00000000-0005-0000-0000-0000262A0000}"/>
    <cellStyle name="Comma 5 2 7 3" xfId="11439" xr:uid="{00000000-0005-0000-0000-0000272A0000}"/>
    <cellStyle name="Comma 5 2 7 3 2" xfId="33197" xr:uid="{00000000-0005-0000-0000-0000282A0000}"/>
    <cellStyle name="Comma 5 2 7 4" xfId="31898" xr:uid="{00000000-0005-0000-0000-0000292A0000}"/>
    <cellStyle name="Comma 5 2 8" xfId="10075" xr:uid="{00000000-0005-0000-0000-00002A2A0000}"/>
    <cellStyle name="Comma 5 2 9" xfId="11872" xr:uid="{00000000-0005-0000-0000-00002B2A0000}"/>
    <cellStyle name="Comma 5 2 9 2" xfId="33630" xr:uid="{00000000-0005-0000-0000-00002C2A0000}"/>
    <cellStyle name="Comma 5 20" xfId="4317" xr:uid="{00000000-0005-0000-0000-00002D2A0000}"/>
    <cellStyle name="Comma 5 20 2" xfId="12234" xr:uid="{00000000-0005-0000-0000-00002E2A0000}"/>
    <cellStyle name="Comma 5 20 2 2" xfId="33990" xr:uid="{00000000-0005-0000-0000-00002F2A0000}"/>
    <cellStyle name="Comma 5 20 3" xfId="10996" xr:uid="{00000000-0005-0000-0000-0000302A0000}"/>
    <cellStyle name="Comma 5 20 3 2" xfId="32755" xr:uid="{00000000-0005-0000-0000-0000312A0000}"/>
    <cellStyle name="Comma 5 20 4" xfId="31199" xr:uid="{00000000-0005-0000-0000-0000322A0000}"/>
    <cellStyle name="Comma 5 21" xfId="4318" xr:uid="{00000000-0005-0000-0000-0000332A0000}"/>
    <cellStyle name="Comma 5 21 2" xfId="12235" xr:uid="{00000000-0005-0000-0000-0000342A0000}"/>
    <cellStyle name="Comma 5 21 2 2" xfId="33991" xr:uid="{00000000-0005-0000-0000-0000352A0000}"/>
    <cellStyle name="Comma 5 21 3" xfId="10997" xr:uid="{00000000-0005-0000-0000-0000362A0000}"/>
    <cellStyle name="Comma 5 21 3 2" xfId="32756" xr:uid="{00000000-0005-0000-0000-0000372A0000}"/>
    <cellStyle name="Comma 5 21 4" xfId="31200" xr:uid="{00000000-0005-0000-0000-0000382A0000}"/>
    <cellStyle name="Comma 5 22" xfId="4319" xr:uid="{00000000-0005-0000-0000-0000392A0000}"/>
    <cellStyle name="Comma 5 22 2" xfId="12236" xr:uid="{00000000-0005-0000-0000-00003A2A0000}"/>
    <cellStyle name="Comma 5 22 2 2" xfId="33992" xr:uid="{00000000-0005-0000-0000-00003B2A0000}"/>
    <cellStyle name="Comma 5 22 3" xfId="10998" xr:uid="{00000000-0005-0000-0000-00003C2A0000}"/>
    <cellStyle name="Comma 5 22 3 2" xfId="32757" xr:uid="{00000000-0005-0000-0000-00003D2A0000}"/>
    <cellStyle name="Comma 5 22 4" xfId="31201" xr:uid="{00000000-0005-0000-0000-00003E2A0000}"/>
    <cellStyle name="Comma 5 23" xfId="4320" xr:uid="{00000000-0005-0000-0000-00003F2A0000}"/>
    <cellStyle name="Comma 5 23 2" xfId="12237" xr:uid="{00000000-0005-0000-0000-0000402A0000}"/>
    <cellStyle name="Comma 5 23 2 2" xfId="33993" xr:uid="{00000000-0005-0000-0000-0000412A0000}"/>
    <cellStyle name="Comma 5 23 3" xfId="10999" xr:uid="{00000000-0005-0000-0000-0000422A0000}"/>
    <cellStyle name="Comma 5 23 3 2" xfId="32758" xr:uid="{00000000-0005-0000-0000-0000432A0000}"/>
    <cellStyle name="Comma 5 23 4" xfId="31202" xr:uid="{00000000-0005-0000-0000-0000442A0000}"/>
    <cellStyle name="Comma 5 24" xfId="4321" xr:uid="{00000000-0005-0000-0000-0000452A0000}"/>
    <cellStyle name="Comma 5 24 2" xfId="12238" xr:uid="{00000000-0005-0000-0000-0000462A0000}"/>
    <cellStyle name="Comma 5 24 2 2" xfId="33994" xr:uid="{00000000-0005-0000-0000-0000472A0000}"/>
    <cellStyle name="Comma 5 24 3" xfId="11000" xr:uid="{00000000-0005-0000-0000-0000482A0000}"/>
    <cellStyle name="Comma 5 24 3 2" xfId="32759" xr:uid="{00000000-0005-0000-0000-0000492A0000}"/>
    <cellStyle name="Comma 5 24 4" xfId="31203" xr:uid="{00000000-0005-0000-0000-00004A2A0000}"/>
    <cellStyle name="Comma 5 25" xfId="4322" xr:uid="{00000000-0005-0000-0000-00004B2A0000}"/>
    <cellStyle name="Comma 5 25 2" xfId="12239" xr:uid="{00000000-0005-0000-0000-00004C2A0000}"/>
    <cellStyle name="Comma 5 25 2 2" xfId="33995" xr:uid="{00000000-0005-0000-0000-00004D2A0000}"/>
    <cellStyle name="Comma 5 25 3" xfId="11001" xr:uid="{00000000-0005-0000-0000-00004E2A0000}"/>
    <cellStyle name="Comma 5 25 3 2" xfId="32760" xr:uid="{00000000-0005-0000-0000-00004F2A0000}"/>
    <cellStyle name="Comma 5 25 4" xfId="31204" xr:uid="{00000000-0005-0000-0000-0000502A0000}"/>
    <cellStyle name="Comma 5 26" xfId="4323" xr:uid="{00000000-0005-0000-0000-0000512A0000}"/>
    <cellStyle name="Comma 5 26 2" xfId="12240" xr:uid="{00000000-0005-0000-0000-0000522A0000}"/>
    <cellStyle name="Comma 5 26 2 2" xfId="33996" xr:uid="{00000000-0005-0000-0000-0000532A0000}"/>
    <cellStyle name="Comma 5 26 3" xfId="11002" xr:uid="{00000000-0005-0000-0000-0000542A0000}"/>
    <cellStyle name="Comma 5 26 3 2" xfId="32761" xr:uid="{00000000-0005-0000-0000-0000552A0000}"/>
    <cellStyle name="Comma 5 26 4" xfId="31205" xr:uid="{00000000-0005-0000-0000-0000562A0000}"/>
    <cellStyle name="Comma 5 27" xfId="4324" xr:uid="{00000000-0005-0000-0000-0000572A0000}"/>
    <cellStyle name="Comma 5 27 2" xfId="12241" xr:uid="{00000000-0005-0000-0000-0000582A0000}"/>
    <cellStyle name="Comma 5 27 2 2" xfId="33997" xr:uid="{00000000-0005-0000-0000-0000592A0000}"/>
    <cellStyle name="Comma 5 27 3" xfId="11003" xr:uid="{00000000-0005-0000-0000-00005A2A0000}"/>
    <cellStyle name="Comma 5 27 3 2" xfId="32762" xr:uid="{00000000-0005-0000-0000-00005B2A0000}"/>
    <cellStyle name="Comma 5 27 4" xfId="31206" xr:uid="{00000000-0005-0000-0000-00005C2A0000}"/>
    <cellStyle name="Comma 5 28" xfId="4325" xr:uid="{00000000-0005-0000-0000-00005D2A0000}"/>
    <cellStyle name="Comma 5 28 2" xfId="12242" xr:uid="{00000000-0005-0000-0000-00005E2A0000}"/>
    <cellStyle name="Comma 5 28 2 2" xfId="33998" xr:uid="{00000000-0005-0000-0000-00005F2A0000}"/>
    <cellStyle name="Comma 5 28 3" xfId="11004" xr:uid="{00000000-0005-0000-0000-0000602A0000}"/>
    <cellStyle name="Comma 5 28 3 2" xfId="32763" xr:uid="{00000000-0005-0000-0000-0000612A0000}"/>
    <cellStyle name="Comma 5 28 4" xfId="31207" xr:uid="{00000000-0005-0000-0000-0000622A0000}"/>
    <cellStyle name="Comma 5 29" xfId="4326" xr:uid="{00000000-0005-0000-0000-0000632A0000}"/>
    <cellStyle name="Comma 5 29 2" xfId="12243" xr:uid="{00000000-0005-0000-0000-0000642A0000}"/>
    <cellStyle name="Comma 5 29 2 2" xfId="33999" xr:uid="{00000000-0005-0000-0000-0000652A0000}"/>
    <cellStyle name="Comma 5 29 3" xfId="11005" xr:uid="{00000000-0005-0000-0000-0000662A0000}"/>
    <cellStyle name="Comma 5 29 3 2" xfId="32764" xr:uid="{00000000-0005-0000-0000-0000672A0000}"/>
    <cellStyle name="Comma 5 29 4" xfId="31208" xr:uid="{00000000-0005-0000-0000-0000682A0000}"/>
    <cellStyle name="Comma 5 3" xfId="3924" xr:uid="{00000000-0005-0000-0000-0000692A0000}"/>
    <cellStyle name="Comma 5 3 10" xfId="30893" xr:uid="{00000000-0005-0000-0000-00006A2A0000}"/>
    <cellStyle name="Comma 5 3 2" xfId="4327" xr:uid="{00000000-0005-0000-0000-00006B2A0000}"/>
    <cellStyle name="Comma 5 3 2 2" xfId="12244" xr:uid="{00000000-0005-0000-0000-00006C2A0000}"/>
    <cellStyle name="Comma 5 3 2 2 2" xfId="34000" xr:uid="{00000000-0005-0000-0000-00006D2A0000}"/>
    <cellStyle name="Comma 5 3 2 3" xfId="11006" xr:uid="{00000000-0005-0000-0000-00006E2A0000}"/>
    <cellStyle name="Comma 5 3 2 3 2" xfId="32765" xr:uid="{00000000-0005-0000-0000-00006F2A0000}"/>
    <cellStyle name="Comma 5 3 2 4" xfId="31209" xr:uid="{00000000-0005-0000-0000-0000702A0000}"/>
    <cellStyle name="Comma 5 3 3" xfId="6483" xr:uid="{00000000-0005-0000-0000-0000712A0000}"/>
    <cellStyle name="Comma 5 3 3 2" xfId="12336" xr:uid="{00000000-0005-0000-0000-0000722A0000}"/>
    <cellStyle name="Comma 5 3 3 2 2" xfId="34092" xr:uid="{00000000-0005-0000-0000-0000732A0000}"/>
    <cellStyle name="Comma 5 3 3 3" xfId="11099" xr:uid="{00000000-0005-0000-0000-0000742A0000}"/>
    <cellStyle name="Comma 5 3 3 3 2" xfId="32858" xr:uid="{00000000-0005-0000-0000-0000752A0000}"/>
    <cellStyle name="Comma 5 3 3 4" xfId="31343" xr:uid="{00000000-0005-0000-0000-0000762A0000}"/>
    <cellStyle name="Comma 5 3 4" xfId="6800" xr:uid="{00000000-0005-0000-0000-0000772A0000}"/>
    <cellStyle name="Comma 5 3 4 2" xfId="12337" xr:uid="{00000000-0005-0000-0000-0000782A0000}"/>
    <cellStyle name="Comma 5 3 4 2 2" xfId="34093" xr:uid="{00000000-0005-0000-0000-0000792A0000}"/>
    <cellStyle name="Comma 5 3 4 3" xfId="11100" xr:uid="{00000000-0005-0000-0000-00007A2A0000}"/>
    <cellStyle name="Comma 5 3 4 3 2" xfId="32859" xr:uid="{00000000-0005-0000-0000-00007B2A0000}"/>
    <cellStyle name="Comma 5 3 4 4" xfId="31347" xr:uid="{00000000-0005-0000-0000-00007C2A0000}"/>
    <cellStyle name="Comma 5 3 5" xfId="7462" xr:uid="{00000000-0005-0000-0000-00007D2A0000}"/>
    <cellStyle name="Comma 5 3 5 2" xfId="12586" xr:uid="{00000000-0005-0000-0000-00007E2A0000}"/>
    <cellStyle name="Comma 5 3 5 2 2" xfId="34341" xr:uid="{00000000-0005-0000-0000-00007F2A0000}"/>
    <cellStyle name="Comma 5 3 5 3" xfId="11349" xr:uid="{00000000-0005-0000-0000-0000802A0000}"/>
    <cellStyle name="Comma 5 3 5 3 2" xfId="33107" xr:uid="{00000000-0005-0000-0000-0000812A0000}"/>
    <cellStyle name="Comma 5 3 5 4" xfId="31682" xr:uid="{00000000-0005-0000-0000-0000822A0000}"/>
    <cellStyle name="Comma 5 3 6" xfId="7881" xr:uid="{00000000-0005-0000-0000-0000832A0000}"/>
    <cellStyle name="Comma 5 3 6 2" xfId="12665" xr:uid="{00000000-0005-0000-0000-0000842A0000}"/>
    <cellStyle name="Comma 5 3 6 2 2" xfId="34420" xr:uid="{00000000-0005-0000-0000-0000852A0000}"/>
    <cellStyle name="Comma 5 3 6 3" xfId="11428" xr:uid="{00000000-0005-0000-0000-0000862A0000}"/>
    <cellStyle name="Comma 5 3 6 3 2" xfId="33186" xr:uid="{00000000-0005-0000-0000-0000872A0000}"/>
    <cellStyle name="Comma 5 3 6 4" xfId="31845" xr:uid="{00000000-0005-0000-0000-0000882A0000}"/>
    <cellStyle name="Comma 5 3 7" xfId="8275" xr:uid="{00000000-0005-0000-0000-0000892A0000}"/>
    <cellStyle name="Comma 5 3 7 2" xfId="12675" xr:uid="{00000000-0005-0000-0000-00008A2A0000}"/>
    <cellStyle name="Comma 5 3 7 2 2" xfId="34430" xr:uid="{00000000-0005-0000-0000-00008B2A0000}"/>
    <cellStyle name="Comma 5 3 7 3" xfId="11438" xr:uid="{00000000-0005-0000-0000-00008C2A0000}"/>
    <cellStyle name="Comma 5 3 7 3 2" xfId="33196" xr:uid="{00000000-0005-0000-0000-00008D2A0000}"/>
    <cellStyle name="Comma 5 3 7 4" xfId="31897" xr:uid="{00000000-0005-0000-0000-00008E2A0000}"/>
    <cellStyle name="Comma 5 3 8" xfId="11927" xr:uid="{00000000-0005-0000-0000-00008F2A0000}"/>
    <cellStyle name="Comma 5 3 8 2" xfId="33684" xr:uid="{00000000-0005-0000-0000-0000902A0000}"/>
    <cellStyle name="Comma 5 3 9" xfId="10689" xr:uid="{00000000-0005-0000-0000-0000912A0000}"/>
    <cellStyle name="Comma 5 3 9 2" xfId="32449" xr:uid="{00000000-0005-0000-0000-0000922A0000}"/>
    <cellStyle name="Comma 5 30" xfId="4328" xr:uid="{00000000-0005-0000-0000-0000932A0000}"/>
    <cellStyle name="Comma 5 30 2" xfId="12245" xr:uid="{00000000-0005-0000-0000-0000942A0000}"/>
    <cellStyle name="Comma 5 30 2 2" xfId="34001" xr:uid="{00000000-0005-0000-0000-0000952A0000}"/>
    <cellStyle name="Comma 5 30 3" xfId="11007" xr:uid="{00000000-0005-0000-0000-0000962A0000}"/>
    <cellStyle name="Comma 5 30 3 2" xfId="32766" xr:uid="{00000000-0005-0000-0000-0000972A0000}"/>
    <cellStyle name="Comma 5 30 4" xfId="31210" xr:uid="{00000000-0005-0000-0000-0000982A0000}"/>
    <cellStyle name="Comma 5 31" xfId="4329" xr:uid="{00000000-0005-0000-0000-0000992A0000}"/>
    <cellStyle name="Comma 5 31 2" xfId="12246" xr:uid="{00000000-0005-0000-0000-00009A2A0000}"/>
    <cellStyle name="Comma 5 31 2 2" xfId="34002" xr:uid="{00000000-0005-0000-0000-00009B2A0000}"/>
    <cellStyle name="Comma 5 31 3" xfId="11008" xr:uid="{00000000-0005-0000-0000-00009C2A0000}"/>
    <cellStyle name="Comma 5 31 3 2" xfId="32767" xr:uid="{00000000-0005-0000-0000-00009D2A0000}"/>
    <cellStyle name="Comma 5 31 4" xfId="31211" xr:uid="{00000000-0005-0000-0000-00009E2A0000}"/>
    <cellStyle name="Comma 5 32" xfId="4330" xr:uid="{00000000-0005-0000-0000-00009F2A0000}"/>
    <cellStyle name="Comma 5 32 2" xfId="12247" xr:uid="{00000000-0005-0000-0000-0000A02A0000}"/>
    <cellStyle name="Comma 5 32 2 2" xfId="34003" xr:uid="{00000000-0005-0000-0000-0000A12A0000}"/>
    <cellStyle name="Comma 5 32 3" xfId="11009" xr:uid="{00000000-0005-0000-0000-0000A22A0000}"/>
    <cellStyle name="Comma 5 32 3 2" xfId="32768" xr:uid="{00000000-0005-0000-0000-0000A32A0000}"/>
    <cellStyle name="Comma 5 32 4" xfId="31212" xr:uid="{00000000-0005-0000-0000-0000A42A0000}"/>
    <cellStyle name="Comma 5 33" xfId="4331" xr:uid="{00000000-0005-0000-0000-0000A52A0000}"/>
    <cellStyle name="Comma 5 33 2" xfId="12248" xr:uid="{00000000-0005-0000-0000-0000A62A0000}"/>
    <cellStyle name="Comma 5 33 2 2" xfId="34004" xr:uid="{00000000-0005-0000-0000-0000A72A0000}"/>
    <cellStyle name="Comma 5 33 3" xfId="11010" xr:uid="{00000000-0005-0000-0000-0000A82A0000}"/>
    <cellStyle name="Comma 5 33 3 2" xfId="32769" xr:uid="{00000000-0005-0000-0000-0000A92A0000}"/>
    <cellStyle name="Comma 5 33 4" xfId="31213" xr:uid="{00000000-0005-0000-0000-0000AA2A0000}"/>
    <cellStyle name="Comma 5 34" xfId="4332" xr:uid="{00000000-0005-0000-0000-0000AB2A0000}"/>
    <cellStyle name="Comma 5 34 2" xfId="12249" xr:uid="{00000000-0005-0000-0000-0000AC2A0000}"/>
    <cellStyle name="Comma 5 34 2 2" xfId="34005" xr:uid="{00000000-0005-0000-0000-0000AD2A0000}"/>
    <cellStyle name="Comma 5 34 3" xfId="11011" xr:uid="{00000000-0005-0000-0000-0000AE2A0000}"/>
    <cellStyle name="Comma 5 34 3 2" xfId="32770" xr:uid="{00000000-0005-0000-0000-0000AF2A0000}"/>
    <cellStyle name="Comma 5 34 4" xfId="31214" xr:uid="{00000000-0005-0000-0000-0000B02A0000}"/>
    <cellStyle name="Comma 5 35" xfId="4333" xr:uid="{00000000-0005-0000-0000-0000B12A0000}"/>
    <cellStyle name="Comma 5 35 2" xfId="12250" xr:uid="{00000000-0005-0000-0000-0000B22A0000}"/>
    <cellStyle name="Comma 5 35 2 2" xfId="34006" xr:uid="{00000000-0005-0000-0000-0000B32A0000}"/>
    <cellStyle name="Comma 5 35 3" xfId="11012" xr:uid="{00000000-0005-0000-0000-0000B42A0000}"/>
    <cellStyle name="Comma 5 35 3 2" xfId="32771" xr:uid="{00000000-0005-0000-0000-0000B52A0000}"/>
    <cellStyle name="Comma 5 35 4" xfId="31215" xr:uid="{00000000-0005-0000-0000-0000B62A0000}"/>
    <cellStyle name="Comma 5 36" xfId="4334" xr:uid="{00000000-0005-0000-0000-0000B72A0000}"/>
    <cellStyle name="Comma 5 36 2" xfId="12251" xr:uid="{00000000-0005-0000-0000-0000B82A0000}"/>
    <cellStyle name="Comma 5 36 2 2" xfId="34007" xr:uid="{00000000-0005-0000-0000-0000B92A0000}"/>
    <cellStyle name="Comma 5 36 3" xfId="11013" xr:uid="{00000000-0005-0000-0000-0000BA2A0000}"/>
    <cellStyle name="Comma 5 36 3 2" xfId="32772" xr:uid="{00000000-0005-0000-0000-0000BB2A0000}"/>
    <cellStyle name="Comma 5 36 4" xfId="31216" xr:uid="{00000000-0005-0000-0000-0000BC2A0000}"/>
    <cellStyle name="Comma 5 37" xfId="4335" xr:uid="{00000000-0005-0000-0000-0000BD2A0000}"/>
    <cellStyle name="Comma 5 37 2" xfId="12252" xr:uid="{00000000-0005-0000-0000-0000BE2A0000}"/>
    <cellStyle name="Comma 5 37 2 2" xfId="34008" xr:uid="{00000000-0005-0000-0000-0000BF2A0000}"/>
    <cellStyle name="Comma 5 37 3" xfId="11014" xr:uid="{00000000-0005-0000-0000-0000C02A0000}"/>
    <cellStyle name="Comma 5 37 3 2" xfId="32773" xr:uid="{00000000-0005-0000-0000-0000C12A0000}"/>
    <cellStyle name="Comma 5 37 4" xfId="31217" xr:uid="{00000000-0005-0000-0000-0000C22A0000}"/>
    <cellStyle name="Comma 5 38" xfId="4336" xr:uid="{00000000-0005-0000-0000-0000C32A0000}"/>
    <cellStyle name="Comma 5 38 2" xfId="12253" xr:uid="{00000000-0005-0000-0000-0000C42A0000}"/>
    <cellStyle name="Comma 5 38 2 2" xfId="34009" xr:uid="{00000000-0005-0000-0000-0000C52A0000}"/>
    <cellStyle name="Comma 5 38 3" xfId="11015" xr:uid="{00000000-0005-0000-0000-0000C62A0000}"/>
    <cellStyle name="Comma 5 38 3 2" xfId="32774" xr:uid="{00000000-0005-0000-0000-0000C72A0000}"/>
    <cellStyle name="Comma 5 38 4" xfId="31218" xr:uid="{00000000-0005-0000-0000-0000C82A0000}"/>
    <cellStyle name="Comma 5 39" xfId="6479" xr:uid="{00000000-0005-0000-0000-0000C92A0000}"/>
    <cellStyle name="Comma 5 39 2" xfId="12334" xr:uid="{00000000-0005-0000-0000-0000CA2A0000}"/>
    <cellStyle name="Comma 5 39 2 2" xfId="34090" xr:uid="{00000000-0005-0000-0000-0000CB2A0000}"/>
    <cellStyle name="Comma 5 39 3" xfId="11097" xr:uid="{00000000-0005-0000-0000-0000CC2A0000}"/>
    <cellStyle name="Comma 5 39 3 2" xfId="32856" xr:uid="{00000000-0005-0000-0000-0000CD2A0000}"/>
    <cellStyle name="Comma 5 39 4" xfId="31341" xr:uid="{00000000-0005-0000-0000-0000CE2A0000}"/>
    <cellStyle name="Comma 5 4" xfId="4305" xr:uid="{00000000-0005-0000-0000-0000CF2A0000}"/>
    <cellStyle name="Comma 5 4 2" xfId="12222" xr:uid="{00000000-0005-0000-0000-0000D02A0000}"/>
    <cellStyle name="Comma 5 4 2 2" xfId="33978" xr:uid="{00000000-0005-0000-0000-0000D12A0000}"/>
    <cellStyle name="Comma 5 4 3" xfId="10984" xr:uid="{00000000-0005-0000-0000-0000D22A0000}"/>
    <cellStyle name="Comma 5 4 3 2" xfId="32743" xr:uid="{00000000-0005-0000-0000-0000D32A0000}"/>
    <cellStyle name="Comma 5 4 4" xfId="31187" xr:uid="{00000000-0005-0000-0000-0000D42A0000}"/>
    <cellStyle name="Comma 5 40" xfId="6833" xr:uid="{00000000-0005-0000-0000-0000D52A0000}"/>
    <cellStyle name="Comma 5 40 2" xfId="12339" xr:uid="{00000000-0005-0000-0000-0000D62A0000}"/>
    <cellStyle name="Comma 5 40 2 2" xfId="34095" xr:uid="{00000000-0005-0000-0000-0000D72A0000}"/>
    <cellStyle name="Comma 5 40 3" xfId="11102" xr:uid="{00000000-0005-0000-0000-0000D82A0000}"/>
    <cellStyle name="Comma 5 40 3 2" xfId="32861" xr:uid="{00000000-0005-0000-0000-0000D92A0000}"/>
    <cellStyle name="Comma 5 40 4" xfId="31349" xr:uid="{00000000-0005-0000-0000-0000DA2A0000}"/>
    <cellStyle name="Comma 5 41" xfId="7876" xr:uid="{00000000-0005-0000-0000-0000DB2A0000}"/>
    <cellStyle name="Comma 5 41 2" xfId="12663" xr:uid="{00000000-0005-0000-0000-0000DC2A0000}"/>
    <cellStyle name="Comma 5 41 2 2" xfId="34418" xr:uid="{00000000-0005-0000-0000-0000DD2A0000}"/>
    <cellStyle name="Comma 5 41 3" xfId="11426" xr:uid="{00000000-0005-0000-0000-0000DE2A0000}"/>
    <cellStyle name="Comma 5 41 3 2" xfId="33184" xr:uid="{00000000-0005-0000-0000-0000DF2A0000}"/>
    <cellStyle name="Comma 5 41 4" xfId="31842" xr:uid="{00000000-0005-0000-0000-0000E02A0000}"/>
    <cellStyle name="Comma 5 42" xfId="8277" xr:uid="{00000000-0005-0000-0000-0000E12A0000}"/>
    <cellStyle name="Comma 5 42 2" xfId="12677" xr:uid="{00000000-0005-0000-0000-0000E22A0000}"/>
    <cellStyle name="Comma 5 42 2 2" xfId="34432" xr:uid="{00000000-0005-0000-0000-0000E32A0000}"/>
    <cellStyle name="Comma 5 42 3" xfId="11440" xr:uid="{00000000-0005-0000-0000-0000E42A0000}"/>
    <cellStyle name="Comma 5 42 3 2" xfId="33198" xr:uid="{00000000-0005-0000-0000-0000E52A0000}"/>
    <cellStyle name="Comma 5 42 4" xfId="31899" xr:uid="{00000000-0005-0000-0000-0000E62A0000}"/>
    <cellStyle name="Comma 5 43" xfId="10073" xr:uid="{00000000-0005-0000-0000-0000E72A0000}"/>
    <cellStyle name="Comma 5 43 2" xfId="12845" xr:uid="{00000000-0005-0000-0000-0000E82A0000}"/>
    <cellStyle name="Comma 5 43 2 2" xfId="34600" xr:uid="{00000000-0005-0000-0000-0000E92A0000}"/>
    <cellStyle name="Comma 5 43 3" xfId="11608" xr:uid="{00000000-0005-0000-0000-0000EA2A0000}"/>
    <cellStyle name="Comma 5 43 3 2" xfId="33366" xr:uid="{00000000-0005-0000-0000-0000EB2A0000}"/>
    <cellStyle name="Comma 5 43 4" xfId="32113" xr:uid="{00000000-0005-0000-0000-0000EC2A0000}"/>
    <cellStyle name="Comma 5 5" xfId="4337" xr:uid="{00000000-0005-0000-0000-0000ED2A0000}"/>
    <cellStyle name="Comma 5 5 2" xfId="12254" xr:uid="{00000000-0005-0000-0000-0000EE2A0000}"/>
    <cellStyle name="Comma 5 5 2 2" xfId="34010" xr:uid="{00000000-0005-0000-0000-0000EF2A0000}"/>
    <cellStyle name="Comma 5 5 3" xfId="11016" xr:uid="{00000000-0005-0000-0000-0000F02A0000}"/>
    <cellStyle name="Comma 5 5 3 2" xfId="32775" xr:uid="{00000000-0005-0000-0000-0000F12A0000}"/>
    <cellStyle name="Comma 5 5 4" xfId="31219" xr:uid="{00000000-0005-0000-0000-0000F22A0000}"/>
    <cellStyle name="Comma 5 6" xfId="4338" xr:uid="{00000000-0005-0000-0000-0000F32A0000}"/>
    <cellStyle name="Comma 5 6 2" xfId="12255" xr:uid="{00000000-0005-0000-0000-0000F42A0000}"/>
    <cellStyle name="Comma 5 6 2 2" xfId="34011" xr:uid="{00000000-0005-0000-0000-0000F52A0000}"/>
    <cellStyle name="Comma 5 6 3" xfId="11017" xr:uid="{00000000-0005-0000-0000-0000F62A0000}"/>
    <cellStyle name="Comma 5 6 3 2" xfId="32776" xr:uid="{00000000-0005-0000-0000-0000F72A0000}"/>
    <cellStyle name="Comma 5 6 4" xfId="31220" xr:uid="{00000000-0005-0000-0000-0000F82A0000}"/>
    <cellStyle name="Comma 5 7" xfId="4339" xr:uid="{00000000-0005-0000-0000-0000F92A0000}"/>
    <cellStyle name="Comma 5 7 2" xfId="12256" xr:uid="{00000000-0005-0000-0000-0000FA2A0000}"/>
    <cellStyle name="Comma 5 7 2 2" xfId="34012" xr:uid="{00000000-0005-0000-0000-0000FB2A0000}"/>
    <cellStyle name="Comma 5 7 3" xfId="11018" xr:uid="{00000000-0005-0000-0000-0000FC2A0000}"/>
    <cellStyle name="Comma 5 7 3 2" xfId="32777" xr:uid="{00000000-0005-0000-0000-0000FD2A0000}"/>
    <cellStyle name="Comma 5 7 4" xfId="31221" xr:uid="{00000000-0005-0000-0000-0000FE2A0000}"/>
    <cellStyle name="Comma 5 8" xfId="4340" xr:uid="{00000000-0005-0000-0000-0000FF2A0000}"/>
    <cellStyle name="Comma 5 8 2" xfId="12257" xr:uid="{00000000-0005-0000-0000-0000002B0000}"/>
    <cellStyle name="Comma 5 8 2 2" xfId="34013" xr:uid="{00000000-0005-0000-0000-0000012B0000}"/>
    <cellStyle name="Comma 5 8 3" xfId="11019" xr:uid="{00000000-0005-0000-0000-0000022B0000}"/>
    <cellStyle name="Comma 5 8 3 2" xfId="32778" xr:uid="{00000000-0005-0000-0000-0000032B0000}"/>
    <cellStyle name="Comma 5 8 4" xfId="31222" xr:uid="{00000000-0005-0000-0000-0000042B0000}"/>
    <cellStyle name="Comma 5 9" xfId="4341" xr:uid="{00000000-0005-0000-0000-0000052B0000}"/>
    <cellStyle name="Comma 5 9 2" xfId="12258" xr:uid="{00000000-0005-0000-0000-0000062B0000}"/>
    <cellStyle name="Comma 5 9 2 2" xfId="34014" xr:uid="{00000000-0005-0000-0000-0000072B0000}"/>
    <cellStyle name="Comma 5 9 3" xfId="11020" xr:uid="{00000000-0005-0000-0000-0000082B0000}"/>
    <cellStyle name="Comma 5 9 3 2" xfId="32779" xr:uid="{00000000-0005-0000-0000-0000092B0000}"/>
    <cellStyle name="Comma 5 9 4" xfId="31223"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2" xr:uid="{00000000-0005-0000-0000-00000E2B0000}"/>
    <cellStyle name="Comma 51 3" xfId="11610" xr:uid="{00000000-0005-0000-0000-00000F2B0000}"/>
    <cellStyle name="Comma 51 3 2" xfId="33368" xr:uid="{00000000-0005-0000-0000-0000102B0000}"/>
    <cellStyle name="Comma 51 4" xfId="32115" xr:uid="{00000000-0005-0000-0000-0000112B0000}"/>
    <cellStyle name="Comma 52" xfId="10078" xr:uid="{00000000-0005-0000-0000-0000122B0000}"/>
    <cellStyle name="Comma 52 2" xfId="12848" xr:uid="{00000000-0005-0000-0000-0000132B0000}"/>
    <cellStyle name="Comma 52 2 2" xfId="34603" xr:uid="{00000000-0005-0000-0000-0000142B0000}"/>
    <cellStyle name="Comma 52 3" xfId="11611" xr:uid="{00000000-0005-0000-0000-0000152B0000}"/>
    <cellStyle name="Comma 52 3 2" xfId="33369" xr:uid="{00000000-0005-0000-0000-0000162B0000}"/>
    <cellStyle name="Comma 52 4" xfId="32116"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5" xr:uid="{00000000-0005-0000-0000-00001B2B0000}"/>
    <cellStyle name="Comma 53 2 3" xfId="11272" xr:uid="{00000000-0005-0000-0000-00001C2B0000}"/>
    <cellStyle name="Comma 53 2 3 2" xfId="33031" xr:uid="{00000000-0005-0000-0000-00001D2B0000}"/>
    <cellStyle name="Comma 53 2 4" xfId="31564" xr:uid="{00000000-0005-0000-0000-00001E2B0000}"/>
    <cellStyle name="Comma 53 3" xfId="10079" xr:uid="{00000000-0005-0000-0000-00001F2B0000}"/>
    <cellStyle name="Comma 53 3 2" xfId="12849" xr:uid="{00000000-0005-0000-0000-0000202B0000}"/>
    <cellStyle name="Comma 53 3 2 2" xfId="34604" xr:uid="{00000000-0005-0000-0000-0000212B0000}"/>
    <cellStyle name="Comma 53 3 3" xfId="11612" xr:uid="{00000000-0005-0000-0000-0000222B0000}"/>
    <cellStyle name="Comma 53 3 3 2" xfId="33370" xr:uid="{00000000-0005-0000-0000-0000232B0000}"/>
    <cellStyle name="Comma 53 3 4" xfId="32117" xr:uid="{00000000-0005-0000-0000-0000242B0000}"/>
    <cellStyle name="Comma 53 4" xfId="12259" xr:uid="{00000000-0005-0000-0000-0000252B0000}"/>
    <cellStyle name="Comma 53 4 2" xfId="34015" xr:uid="{00000000-0005-0000-0000-0000262B0000}"/>
    <cellStyle name="Comma 53 5" xfId="11021" xr:uid="{00000000-0005-0000-0000-0000272B0000}"/>
    <cellStyle name="Comma 53 5 2" xfId="32780" xr:uid="{00000000-0005-0000-0000-0000282B0000}"/>
    <cellStyle name="Comma 53 6" xfId="31224"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5" xr:uid="{00000000-0005-0000-0000-00002D2B0000}"/>
    <cellStyle name="Comma 54 4" xfId="11613" xr:uid="{00000000-0005-0000-0000-00002E2B0000}"/>
    <cellStyle name="Comma 54 4 2" xfId="33371" xr:uid="{00000000-0005-0000-0000-00002F2B0000}"/>
    <cellStyle name="Comma 54 5" xfId="32118"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1" xr:uid="{00000000-0005-0000-0000-0000422B0000}"/>
    <cellStyle name="Comma 6 3 3" xfId="10635" xr:uid="{00000000-0005-0000-0000-0000432B0000}"/>
    <cellStyle name="Comma 6 3 3 2" xfId="32396" xr:uid="{00000000-0005-0000-0000-0000442B0000}"/>
    <cellStyle name="Comma 6 3 4" xfId="30839" xr:uid="{00000000-0005-0000-0000-0000452B0000}"/>
    <cellStyle name="Comma 6 4" xfId="3925" xr:uid="{00000000-0005-0000-0000-0000462B0000}"/>
    <cellStyle name="Comma 6 4 2" xfId="11928" xr:uid="{00000000-0005-0000-0000-0000472B0000}"/>
    <cellStyle name="Comma 6 4 2 2" xfId="33685" xr:uid="{00000000-0005-0000-0000-0000482B0000}"/>
    <cellStyle name="Comma 6 4 3" xfId="10690" xr:uid="{00000000-0005-0000-0000-0000492B0000}"/>
    <cellStyle name="Comma 6 4 3 2" xfId="32450" xr:uid="{00000000-0005-0000-0000-00004A2B0000}"/>
    <cellStyle name="Comma 6 4 4" xfId="30894" xr:uid="{00000000-0005-0000-0000-00004B2B0000}"/>
    <cellStyle name="Comma 6 5" xfId="10086" xr:uid="{00000000-0005-0000-0000-00004C2B0000}"/>
    <cellStyle name="Comma 6 5 2" xfId="12851" xr:uid="{00000000-0005-0000-0000-00004D2B0000}"/>
    <cellStyle name="Comma 6 5 2 2" xfId="34606" xr:uid="{00000000-0005-0000-0000-00004E2B0000}"/>
    <cellStyle name="Comma 6 5 3" xfId="11614" xr:uid="{00000000-0005-0000-0000-00004F2B0000}"/>
    <cellStyle name="Comma 6 5 3 2" xfId="33372" xr:uid="{00000000-0005-0000-0000-0000502B0000}"/>
    <cellStyle name="Comma 6 5 4" xfId="32119" xr:uid="{00000000-0005-0000-0000-0000512B0000}"/>
    <cellStyle name="Comma 6 6" xfId="11735" xr:uid="{00000000-0005-0000-0000-0000522B0000}"/>
    <cellStyle name="Comma 6 6 2" xfId="33493" xr:uid="{00000000-0005-0000-0000-0000532B0000}"/>
    <cellStyle name="Comma 6 7" xfId="10495" xr:uid="{00000000-0005-0000-0000-0000542B0000}"/>
    <cellStyle name="Comma 6 7 2" xfId="32256" xr:uid="{00000000-0005-0000-0000-0000552B0000}"/>
    <cellStyle name="Comma 6 8" xfId="30695"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8" xr:uid="{00000000-0005-0000-0000-00005A2B0000}"/>
    <cellStyle name="Comma 60 2 3" xfId="11616" xr:uid="{00000000-0005-0000-0000-00005B2B0000}"/>
    <cellStyle name="Comma 60 2 3 2" xfId="33374" xr:uid="{00000000-0005-0000-0000-00005C2B0000}"/>
    <cellStyle name="Comma 60 2 4" xfId="32121" xr:uid="{00000000-0005-0000-0000-00005D2B0000}"/>
    <cellStyle name="Comma 60 3" xfId="12852" xr:uid="{00000000-0005-0000-0000-00005E2B0000}"/>
    <cellStyle name="Comma 60 3 2" xfId="34607" xr:uid="{00000000-0005-0000-0000-00005F2B0000}"/>
    <cellStyle name="Comma 60 4" xfId="11615" xr:uid="{00000000-0005-0000-0000-0000602B0000}"/>
    <cellStyle name="Comma 60 4 2" xfId="33373" xr:uid="{00000000-0005-0000-0000-0000612B0000}"/>
    <cellStyle name="Comma 60 5" xfId="32120"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0" xr:uid="{00000000-0005-0000-0000-0000662B0000}"/>
    <cellStyle name="Comma 61 2 3" xfId="11618" xr:uid="{00000000-0005-0000-0000-0000672B0000}"/>
    <cellStyle name="Comma 61 2 3 2" xfId="33376" xr:uid="{00000000-0005-0000-0000-0000682B0000}"/>
    <cellStyle name="Comma 61 2 4" xfId="32123" xr:uid="{00000000-0005-0000-0000-0000692B0000}"/>
    <cellStyle name="Comma 61 3" xfId="12854" xr:uid="{00000000-0005-0000-0000-00006A2B0000}"/>
    <cellStyle name="Comma 61 3 2" xfId="34609" xr:uid="{00000000-0005-0000-0000-00006B2B0000}"/>
    <cellStyle name="Comma 61 4" xfId="11617" xr:uid="{00000000-0005-0000-0000-00006C2B0000}"/>
    <cellStyle name="Comma 61 4 2" xfId="33375" xr:uid="{00000000-0005-0000-0000-00006D2B0000}"/>
    <cellStyle name="Comma 61 5" xfId="32122"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2" xr:uid="{00000000-0005-0000-0000-0000722B0000}"/>
    <cellStyle name="Comma 62 2 3" xfId="11620" xr:uid="{00000000-0005-0000-0000-0000732B0000}"/>
    <cellStyle name="Comma 62 2 3 2" xfId="33378" xr:uid="{00000000-0005-0000-0000-0000742B0000}"/>
    <cellStyle name="Comma 62 2 4" xfId="32125" xr:uid="{00000000-0005-0000-0000-0000752B0000}"/>
    <cellStyle name="Comma 62 3" xfId="12856" xr:uid="{00000000-0005-0000-0000-0000762B0000}"/>
    <cellStyle name="Comma 62 3 2" xfId="34611" xr:uid="{00000000-0005-0000-0000-0000772B0000}"/>
    <cellStyle name="Comma 62 4" xfId="11619" xr:uid="{00000000-0005-0000-0000-0000782B0000}"/>
    <cellStyle name="Comma 62 4 2" xfId="33377" xr:uid="{00000000-0005-0000-0000-0000792B0000}"/>
    <cellStyle name="Comma 62 5" xfId="32124"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4" xr:uid="{00000000-0005-0000-0000-00007E2B0000}"/>
    <cellStyle name="Comma 63 2 3" xfId="11622" xr:uid="{00000000-0005-0000-0000-00007F2B0000}"/>
    <cellStyle name="Comma 63 2 3 2" xfId="33380" xr:uid="{00000000-0005-0000-0000-0000802B0000}"/>
    <cellStyle name="Comma 63 2 4" xfId="32127" xr:uid="{00000000-0005-0000-0000-0000812B0000}"/>
    <cellStyle name="Comma 63 3" xfId="12858" xr:uid="{00000000-0005-0000-0000-0000822B0000}"/>
    <cellStyle name="Comma 63 3 2" xfId="34613" xr:uid="{00000000-0005-0000-0000-0000832B0000}"/>
    <cellStyle name="Comma 63 4" xfId="11621" xr:uid="{00000000-0005-0000-0000-0000842B0000}"/>
    <cellStyle name="Comma 63 4 2" xfId="33379" xr:uid="{00000000-0005-0000-0000-0000852B0000}"/>
    <cellStyle name="Comma 63 5" xfId="32126"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6" xr:uid="{00000000-0005-0000-0000-00008A2B0000}"/>
    <cellStyle name="Comma 64 2 3" xfId="11624" xr:uid="{00000000-0005-0000-0000-00008B2B0000}"/>
    <cellStyle name="Comma 64 2 3 2" xfId="33382" xr:uid="{00000000-0005-0000-0000-00008C2B0000}"/>
    <cellStyle name="Comma 64 2 4" xfId="32129" xr:uid="{00000000-0005-0000-0000-00008D2B0000}"/>
    <cellStyle name="Comma 64 3" xfId="12860" xr:uid="{00000000-0005-0000-0000-00008E2B0000}"/>
    <cellStyle name="Comma 64 3 2" xfId="34615" xr:uid="{00000000-0005-0000-0000-00008F2B0000}"/>
    <cellStyle name="Comma 64 4" xfId="11623" xr:uid="{00000000-0005-0000-0000-0000902B0000}"/>
    <cellStyle name="Comma 64 4 2" xfId="33381" xr:uid="{00000000-0005-0000-0000-0000912B0000}"/>
    <cellStyle name="Comma 64 5" xfId="32128"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8" xr:uid="{00000000-0005-0000-0000-0000962B0000}"/>
    <cellStyle name="Comma 65 2 3" xfId="11626" xr:uid="{00000000-0005-0000-0000-0000972B0000}"/>
    <cellStyle name="Comma 65 2 3 2" xfId="33384" xr:uid="{00000000-0005-0000-0000-0000982B0000}"/>
    <cellStyle name="Comma 65 2 4" xfId="32131" xr:uid="{00000000-0005-0000-0000-0000992B0000}"/>
    <cellStyle name="Comma 65 3" xfId="12862" xr:uid="{00000000-0005-0000-0000-00009A2B0000}"/>
    <cellStyle name="Comma 65 3 2" xfId="34617" xr:uid="{00000000-0005-0000-0000-00009B2B0000}"/>
    <cellStyle name="Comma 65 4" xfId="11625" xr:uid="{00000000-0005-0000-0000-00009C2B0000}"/>
    <cellStyle name="Comma 65 4 2" xfId="33383" xr:uid="{00000000-0005-0000-0000-00009D2B0000}"/>
    <cellStyle name="Comma 65 5" xfId="32130"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0" xr:uid="{00000000-0005-0000-0000-0000A22B0000}"/>
    <cellStyle name="Comma 66 2 3" xfId="11628" xr:uid="{00000000-0005-0000-0000-0000A32B0000}"/>
    <cellStyle name="Comma 66 2 3 2" xfId="33386" xr:uid="{00000000-0005-0000-0000-0000A42B0000}"/>
    <cellStyle name="Comma 66 2 4" xfId="32133" xr:uid="{00000000-0005-0000-0000-0000A52B0000}"/>
    <cellStyle name="Comma 66 3" xfId="12864" xr:uid="{00000000-0005-0000-0000-0000A62B0000}"/>
    <cellStyle name="Comma 66 3 2" xfId="34619" xr:uid="{00000000-0005-0000-0000-0000A72B0000}"/>
    <cellStyle name="Comma 66 4" xfId="11627" xr:uid="{00000000-0005-0000-0000-0000A82B0000}"/>
    <cellStyle name="Comma 66 4 2" xfId="33385" xr:uid="{00000000-0005-0000-0000-0000A92B0000}"/>
    <cellStyle name="Comma 66 5" xfId="32132"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2" xr:uid="{00000000-0005-0000-0000-0000AE2B0000}"/>
    <cellStyle name="Comma 67 2 3" xfId="11630" xr:uid="{00000000-0005-0000-0000-0000AF2B0000}"/>
    <cellStyle name="Comma 67 2 3 2" xfId="33388" xr:uid="{00000000-0005-0000-0000-0000B02B0000}"/>
    <cellStyle name="Comma 67 2 4" xfId="32135" xr:uid="{00000000-0005-0000-0000-0000B12B0000}"/>
    <cellStyle name="Comma 67 3" xfId="12866" xr:uid="{00000000-0005-0000-0000-0000B22B0000}"/>
    <cellStyle name="Comma 67 3 2" xfId="34621" xr:uid="{00000000-0005-0000-0000-0000B32B0000}"/>
    <cellStyle name="Comma 67 4" xfId="11629" xr:uid="{00000000-0005-0000-0000-0000B42B0000}"/>
    <cellStyle name="Comma 67 4 2" xfId="33387" xr:uid="{00000000-0005-0000-0000-0000B52B0000}"/>
    <cellStyle name="Comma 67 5" xfId="32134"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6" xr:uid="{00000000-0005-0000-0000-0000BA2B0000}"/>
    <cellStyle name="Comma 68 2 3" xfId="11273" xr:uid="{00000000-0005-0000-0000-0000BB2B0000}"/>
    <cellStyle name="Comma 68 2 3 2" xfId="33032" xr:uid="{00000000-0005-0000-0000-0000BC2B0000}"/>
    <cellStyle name="Comma 68 2 4" xfId="31565" xr:uid="{00000000-0005-0000-0000-0000BD2B0000}"/>
    <cellStyle name="Comma 68 3" xfId="10103" xr:uid="{00000000-0005-0000-0000-0000BE2B0000}"/>
    <cellStyle name="Comma 68 4" xfId="12260" xr:uid="{00000000-0005-0000-0000-0000BF2B0000}"/>
    <cellStyle name="Comma 68 4 2" xfId="34016" xr:uid="{00000000-0005-0000-0000-0000C02B0000}"/>
    <cellStyle name="Comma 68 5" xfId="11022" xr:uid="{00000000-0005-0000-0000-0000C12B0000}"/>
    <cellStyle name="Comma 68 5 2" xfId="32781" xr:uid="{00000000-0005-0000-0000-0000C22B0000}"/>
    <cellStyle name="Comma 68 6" xfId="31225"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2" xr:uid="{00000000-0005-0000-0000-0000C82B0000}"/>
    <cellStyle name="Comma 7 2 3" xfId="10636" xr:uid="{00000000-0005-0000-0000-0000C92B0000}"/>
    <cellStyle name="Comma 7 2 3 2" xfId="32397" xr:uid="{00000000-0005-0000-0000-0000CA2B0000}"/>
    <cellStyle name="Comma 7 2 4" xfId="30840" xr:uid="{00000000-0005-0000-0000-0000CB2B0000}"/>
    <cellStyle name="Comma 7 3" xfId="3927" xr:uid="{00000000-0005-0000-0000-0000CC2B0000}"/>
    <cellStyle name="Comma 7 3 2" xfId="11929" xr:uid="{00000000-0005-0000-0000-0000CD2B0000}"/>
    <cellStyle name="Comma 7 3 2 2" xfId="33686" xr:uid="{00000000-0005-0000-0000-0000CE2B0000}"/>
    <cellStyle name="Comma 7 3 3" xfId="10691" xr:uid="{00000000-0005-0000-0000-0000CF2B0000}"/>
    <cellStyle name="Comma 7 3 3 2" xfId="32451" xr:uid="{00000000-0005-0000-0000-0000D02B0000}"/>
    <cellStyle name="Comma 7 3 4" xfId="30895" xr:uid="{00000000-0005-0000-0000-0000D12B0000}"/>
    <cellStyle name="Comma 7 4" xfId="10105" xr:uid="{00000000-0005-0000-0000-0000D22B0000}"/>
    <cellStyle name="Comma 7 4 2" xfId="12868" xr:uid="{00000000-0005-0000-0000-0000D32B0000}"/>
    <cellStyle name="Comma 7 4 2 2" xfId="34623" xr:uid="{00000000-0005-0000-0000-0000D42B0000}"/>
    <cellStyle name="Comma 7 4 3" xfId="11631" xr:uid="{00000000-0005-0000-0000-0000D52B0000}"/>
    <cellStyle name="Comma 7 4 3 2" xfId="33389" xr:uid="{00000000-0005-0000-0000-0000D62B0000}"/>
    <cellStyle name="Comma 7 4 4" xfId="32136"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7" xr:uid="{00000000-0005-0000-0000-0000DE2B0000}"/>
    <cellStyle name="Comma 73 2 3" xfId="11274" xr:uid="{00000000-0005-0000-0000-0000DF2B0000}"/>
    <cellStyle name="Comma 73 2 3 2" xfId="33033" xr:uid="{00000000-0005-0000-0000-0000E02B0000}"/>
    <cellStyle name="Comma 73 2 4" xfId="31566" xr:uid="{00000000-0005-0000-0000-0000E12B0000}"/>
    <cellStyle name="Comma 73 3" xfId="10109" xr:uid="{00000000-0005-0000-0000-0000E22B0000}"/>
    <cellStyle name="Comma 73 4" xfId="12261" xr:uid="{00000000-0005-0000-0000-0000E32B0000}"/>
    <cellStyle name="Comma 73 4 2" xfId="34017" xr:uid="{00000000-0005-0000-0000-0000E42B0000}"/>
    <cellStyle name="Comma 73 5" xfId="11023" xr:uid="{00000000-0005-0000-0000-0000E52B0000}"/>
    <cellStyle name="Comma 73 5 2" xfId="32782" xr:uid="{00000000-0005-0000-0000-0000E62B0000}"/>
    <cellStyle name="Comma 73 6" xfId="31226"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8" xr:uid="{00000000-0005-0000-0000-0000F02B0000}"/>
    <cellStyle name="Comma 79 2 3" xfId="11275" xr:uid="{00000000-0005-0000-0000-0000F12B0000}"/>
    <cellStyle name="Comma 79 2 3 2" xfId="33034" xr:uid="{00000000-0005-0000-0000-0000F22B0000}"/>
    <cellStyle name="Comma 79 2 4" xfId="31567" xr:uid="{00000000-0005-0000-0000-0000F32B0000}"/>
    <cellStyle name="Comma 79 3" xfId="10115" xr:uid="{00000000-0005-0000-0000-0000F42B0000}"/>
    <cellStyle name="Comma 79 4" xfId="12262" xr:uid="{00000000-0005-0000-0000-0000F52B0000}"/>
    <cellStyle name="Comma 79 4 2" xfId="34018" xr:uid="{00000000-0005-0000-0000-0000F62B0000}"/>
    <cellStyle name="Comma 79 5" xfId="11024" xr:uid="{00000000-0005-0000-0000-0000F72B0000}"/>
    <cellStyle name="Comma 79 5 2" xfId="32783" xr:uid="{00000000-0005-0000-0000-0000F82B0000}"/>
    <cellStyle name="Comma 79 6" xfId="31227"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5" xr:uid="{00000000-0005-0000-0000-0000FD2B0000}"/>
    <cellStyle name="Comma 8 10 2 3" xfId="11633" xr:uid="{00000000-0005-0000-0000-0000FE2B0000}"/>
    <cellStyle name="Comma 8 10 2 3 2" xfId="33391" xr:uid="{00000000-0005-0000-0000-0000FF2B0000}"/>
    <cellStyle name="Comma 8 10 2 4" xfId="32138" xr:uid="{00000000-0005-0000-0000-0000002C0000}"/>
    <cellStyle name="Comma 8 2" xfId="3488" xr:uid="{00000000-0005-0000-0000-0000012C0000}"/>
    <cellStyle name="Comma 8 2 2" xfId="11875" xr:uid="{00000000-0005-0000-0000-0000022C0000}"/>
    <cellStyle name="Comma 8 2 2 2" xfId="33633" xr:uid="{00000000-0005-0000-0000-0000032C0000}"/>
    <cellStyle name="Comma 8 2 3" xfId="10637" xr:uid="{00000000-0005-0000-0000-0000042C0000}"/>
    <cellStyle name="Comma 8 2 3 2" xfId="32398" xr:uid="{00000000-0005-0000-0000-0000052C0000}"/>
    <cellStyle name="Comma 8 2 4" xfId="30841" xr:uid="{00000000-0005-0000-0000-0000062C0000}"/>
    <cellStyle name="Comma 8 3" xfId="3928" xr:uid="{00000000-0005-0000-0000-0000072C0000}"/>
    <cellStyle name="Comma 8 3 2" xfId="11930" xr:uid="{00000000-0005-0000-0000-0000082C0000}"/>
    <cellStyle name="Comma 8 3 2 2" xfId="33687" xr:uid="{00000000-0005-0000-0000-0000092C0000}"/>
    <cellStyle name="Comma 8 3 3" xfId="10692" xr:uid="{00000000-0005-0000-0000-00000A2C0000}"/>
    <cellStyle name="Comma 8 3 3 2" xfId="32452" xr:uid="{00000000-0005-0000-0000-00000B2C0000}"/>
    <cellStyle name="Comma 8 3 4" xfId="30896" xr:uid="{00000000-0005-0000-0000-00000C2C0000}"/>
    <cellStyle name="Comma 8 4" xfId="10116" xr:uid="{00000000-0005-0000-0000-00000D2C0000}"/>
    <cellStyle name="Comma 8 4 2" xfId="12869" xr:uid="{00000000-0005-0000-0000-00000E2C0000}"/>
    <cellStyle name="Comma 8 4 2 2" xfId="34624" xr:uid="{00000000-0005-0000-0000-00000F2C0000}"/>
    <cellStyle name="Comma 8 4 3" xfId="11632" xr:uid="{00000000-0005-0000-0000-0000102C0000}"/>
    <cellStyle name="Comma 8 4 3 2" xfId="33390" xr:uid="{00000000-0005-0000-0000-0000112C0000}"/>
    <cellStyle name="Comma 8 4 4" xfId="32137" xr:uid="{00000000-0005-0000-0000-0000122C0000}"/>
    <cellStyle name="Comma 8 5" xfId="11736" xr:uid="{00000000-0005-0000-0000-0000132C0000}"/>
    <cellStyle name="Comma 8 5 2" xfId="33494" xr:uid="{00000000-0005-0000-0000-0000142C0000}"/>
    <cellStyle name="Comma 8 6" xfId="10496" xr:uid="{00000000-0005-0000-0000-0000152C0000}"/>
    <cellStyle name="Comma 8 6 2" xfId="32257" xr:uid="{00000000-0005-0000-0000-0000162C0000}"/>
    <cellStyle name="Comma 8 7" xfId="30696"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69" xr:uid="{00000000-0005-0000-0000-00001C2C0000}"/>
    <cellStyle name="Comma 81 2 3" xfId="11276" xr:uid="{00000000-0005-0000-0000-00001D2C0000}"/>
    <cellStyle name="Comma 81 2 3 2" xfId="33035" xr:uid="{00000000-0005-0000-0000-00001E2C0000}"/>
    <cellStyle name="Comma 81 2 4" xfId="31568" xr:uid="{00000000-0005-0000-0000-00001F2C0000}"/>
    <cellStyle name="Comma 81 3" xfId="10119" xr:uid="{00000000-0005-0000-0000-0000202C0000}"/>
    <cellStyle name="Comma 81 4" xfId="12263" xr:uid="{00000000-0005-0000-0000-0000212C0000}"/>
    <cellStyle name="Comma 81 4 2" xfId="34019" xr:uid="{00000000-0005-0000-0000-0000222C0000}"/>
    <cellStyle name="Comma 81 5" xfId="11025" xr:uid="{00000000-0005-0000-0000-0000232C0000}"/>
    <cellStyle name="Comma 81 5 2" xfId="32784" xr:uid="{00000000-0005-0000-0000-0000242C0000}"/>
    <cellStyle name="Comma 81 6" xfId="31228"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6" xr:uid="{00000000-0005-0000-0000-00002B2C0000}"/>
    <cellStyle name="Comma 85 3" xfId="11634" xr:uid="{00000000-0005-0000-0000-00002C2C0000}"/>
    <cellStyle name="Comma 85 3 2" xfId="33392" xr:uid="{00000000-0005-0000-0000-00002D2C0000}"/>
    <cellStyle name="Comma 85 4" xfId="32139" xr:uid="{00000000-0005-0000-0000-00002E2C0000}"/>
    <cellStyle name="Comma 86" xfId="2288" xr:uid="{00000000-0005-0000-0000-00002F2C0000}"/>
    <cellStyle name="Comma 86 2" xfId="11737" xr:uid="{00000000-0005-0000-0000-0000302C0000}"/>
    <cellStyle name="Comma 86 2 2" xfId="33495" xr:uid="{00000000-0005-0000-0000-0000312C0000}"/>
    <cellStyle name="Comma 86 3" xfId="10497" xr:uid="{00000000-0005-0000-0000-0000322C0000}"/>
    <cellStyle name="Comma 86 3 2" xfId="32258" xr:uid="{00000000-0005-0000-0000-0000332C0000}"/>
    <cellStyle name="Comma 86 4" xfId="30697" xr:uid="{00000000-0005-0000-0000-0000342C0000}"/>
    <cellStyle name="Comma 87" xfId="2289" xr:uid="{00000000-0005-0000-0000-0000352C0000}"/>
    <cellStyle name="Comma 87 2" xfId="11738" xr:uid="{00000000-0005-0000-0000-0000362C0000}"/>
    <cellStyle name="Comma 87 2 2" xfId="33496" xr:uid="{00000000-0005-0000-0000-0000372C0000}"/>
    <cellStyle name="Comma 87 3" xfId="10498" xr:uid="{00000000-0005-0000-0000-0000382C0000}"/>
    <cellStyle name="Comma 87 3 2" xfId="32259" xr:uid="{00000000-0005-0000-0000-0000392C0000}"/>
    <cellStyle name="Comma 87 4" xfId="30698"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1" xr:uid="{00000000-0005-0000-0000-00003E2C0000}"/>
    <cellStyle name="Comma 88 2 3" xfId="11429" xr:uid="{00000000-0005-0000-0000-00003F2C0000}"/>
    <cellStyle name="Comma 88 2 3 2" xfId="33187" xr:uid="{00000000-0005-0000-0000-0000402C0000}"/>
    <cellStyle name="Comma 88 2 4" xfId="31846" xr:uid="{00000000-0005-0000-0000-0000412C0000}"/>
    <cellStyle name="Comma 88 3" xfId="7885" xr:uid="{00000000-0005-0000-0000-0000422C0000}"/>
    <cellStyle name="Comma 88 3 2" xfId="12667" xr:uid="{00000000-0005-0000-0000-0000432C0000}"/>
    <cellStyle name="Comma 88 3 2 2" xfId="34422" xr:uid="{00000000-0005-0000-0000-0000442C0000}"/>
    <cellStyle name="Comma 88 3 3" xfId="11430" xr:uid="{00000000-0005-0000-0000-0000452C0000}"/>
    <cellStyle name="Comma 88 3 3 2" xfId="33188" xr:uid="{00000000-0005-0000-0000-0000462C0000}"/>
    <cellStyle name="Comma 88 3 4" xfId="31847" xr:uid="{00000000-0005-0000-0000-0000472C0000}"/>
    <cellStyle name="Comma 88 4" xfId="7886" xr:uid="{00000000-0005-0000-0000-0000482C0000}"/>
    <cellStyle name="Comma 88 4 2" xfId="12668" xr:uid="{00000000-0005-0000-0000-0000492C0000}"/>
    <cellStyle name="Comma 88 4 2 2" xfId="34423" xr:uid="{00000000-0005-0000-0000-00004A2C0000}"/>
    <cellStyle name="Comma 88 4 3" xfId="11431" xr:uid="{00000000-0005-0000-0000-00004B2C0000}"/>
    <cellStyle name="Comma 88 4 3 2" xfId="33189" xr:uid="{00000000-0005-0000-0000-00004C2C0000}"/>
    <cellStyle name="Comma 88 4 4" xfId="31848" xr:uid="{00000000-0005-0000-0000-00004D2C0000}"/>
    <cellStyle name="Comma 88 5" xfId="12264" xr:uid="{00000000-0005-0000-0000-00004E2C0000}"/>
    <cellStyle name="Comma 88 5 2" xfId="34020" xr:uid="{00000000-0005-0000-0000-00004F2C0000}"/>
    <cellStyle name="Comma 88 6" xfId="11026" xr:uid="{00000000-0005-0000-0000-0000502C0000}"/>
    <cellStyle name="Comma 88 6 2" xfId="32785" xr:uid="{00000000-0005-0000-0000-0000512C0000}"/>
    <cellStyle name="Comma 88 7" xfId="31229" xr:uid="{00000000-0005-0000-0000-0000522C0000}"/>
    <cellStyle name="Comma 89" xfId="2290" xr:uid="{00000000-0005-0000-0000-0000532C0000}"/>
    <cellStyle name="Comma 89 2" xfId="11739" xr:uid="{00000000-0005-0000-0000-0000542C0000}"/>
    <cellStyle name="Comma 89 2 2" xfId="33497" xr:uid="{00000000-0005-0000-0000-0000552C0000}"/>
    <cellStyle name="Comma 89 3" xfId="10499" xr:uid="{00000000-0005-0000-0000-0000562C0000}"/>
    <cellStyle name="Comma 89 3 2" xfId="32260" xr:uid="{00000000-0005-0000-0000-0000572C0000}"/>
    <cellStyle name="Comma 89 4" xfId="30699"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4" xr:uid="{00000000-0005-0000-0000-00005C2C0000}"/>
    <cellStyle name="Comma 9 2 3" xfId="10638" xr:uid="{00000000-0005-0000-0000-00005D2C0000}"/>
    <cellStyle name="Comma 9 2 3 2" xfId="32399" xr:uid="{00000000-0005-0000-0000-00005E2C0000}"/>
    <cellStyle name="Comma 9 2 4" xfId="30842" xr:uid="{00000000-0005-0000-0000-00005F2C0000}"/>
    <cellStyle name="Comma 9 3" xfId="3929" xr:uid="{00000000-0005-0000-0000-0000602C0000}"/>
    <cellStyle name="Comma 9 3 2" xfId="11931" xr:uid="{00000000-0005-0000-0000-0000612C0000}"/>
    <cellStyle name="Comma 9 3 2 2" xfId="33688" xr:uid="{00000000-0005-0000-0000-0000622C0000}"/>
    <cellStyle name="Comma 9 3 3" xfId="10693" xr:uid="{00000000-0005-0000-0000-0000632C0000}"/>
    <cellStyle name="Comma 9 3 3 2" xfId="32453" xr:uid="{00000000-0005-0000-0000-0000642C0000}"/>
    <cellStyle name="Comma 9 3 4" xfId="30897" xr:uid="{00000000-0005-0000-0000-0000652C0000}"/>
    <cellStyle name="Comma 9 4" xfId="10124" xr:uid="{00000000-0005-0000-0000-0000662C0000}"/>
    <cellStyle name="Comma 9 4 2" xfId="12872" xr:uid="{00000000-0005-0000-0000-0000672C0000}"/>
    <cellStyle name="Comma 9 4 2 2" xfId="34627" xr:uid="{00000000-0005-0000-0000-0000682C0000}"/>
    <cellStyle name="Comma 9 4 3" xfId="11635" xr:uid="{00000000-0005-0000-0000-0000692C0000}"/>
    <cellStyle name="Comma 9 4 3 2" xfId="33393" xr:uid="{00000000-0005-0000-0000-00006A2C0000}"/>
    <cellStyle name="Comma 9 4 4" xfId="32140" xr:uid="{00000000-0005-0000-0000-00006B2C0000}"/>
    <cellStyle name="Comma 9 5" xfId="11740" xr:uid="{00000000-0005-0000-0000-00006C2C0000}"/>
    <cellStyle name="Comma 9 5 2" xfId="33498" xr:uid="{00000000-0005-0000-0000-00006D2C0000}"/>
    <cellStyle name="Comma 9 6" xfId="10500" xr:uid="{00000000-0005-0000-0000-00006E2C0000}"/>
    <cellStyle name="Comma 9 6 2" xfId="32261" xr:uid="{00000000-0005-0000-0000-00006F2C0000}"/>
    <cellStyle name="Comma 9 7" xfId="30700" xr:uid="{00000000-0005-0000-0000-0000702C0000}"/>
    <cellStyle name="Comma 90" xfId="11647" xr:uid="{00000000-0005-0000-0000-0000712C0000}"/>
    <cellStyle name="Comma 90 2" xfId="33405" xr:uid="{00000000-0005-0000-0000-0000722C0000}"/>
    <cellStyle name="Comma 91" xfId="10407" xr:uid="{00000000-0005-0000-0000-0000732C0000}"/>
    <cellStyle name="Comma 91 2" xfId="32168"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4" xr:uid="{00000000-0005-0000-0000-0000782C0000}"/>
    <cellStyle name="Comma 92 2 3" xfId="11432" xr:uid="{00000000-0005-0000-0000-0000792C0000}"/>
    <cellStyle name="Comma 92 2 3 2" xfId="33190" xr:uid="{00000000-0005-0000-0000-00007A2C0000}"/>
    <cellStyle name="Comma 92 2 4" xfId="31849" xr:uid="{00000000-0005-0000-0000-00007B2C0000}"/>
    <cellStyle name="Comma 92 3" xfId="7888" xr:uid="{00000000-0005-0000-0000-00007C2C0000}"/>
    <cellStyle name="Comma 92 3 2" xfId="12670" xr:uid="{00000000-0005-0000-0000-00007D2C0000}"/>
    <cellStyle name="Comma 92 3 2 2" xfId="34425" xr:uid="{00000000-0005-0000-0000-00007E2C0000}"/>
    <cellStyle name="Comma 92 3 3" xfId="11433" xr:uid="{00000000-0005-0000-0000-00007F2C0000}"/>
    <cellStyle name="Comma 92 3 3 2" xfId="33191" xr:uid="{00000000-0005-0000-0000-0000802C0000}"/>
    <cellStyle name="Comma 92 3 4" xfId="31850" xr:uid="{00000000-0005-0000-0000-0000812C0000}"/>
    <cellStyle name="Comma 92 4" xfId="7889" xr:uid="{00000000-0005-0000-0000-0000822C0000}"/>
    <cellStyle name="Comma 92 4 2" xfId="12671" xr:uid="{00000000-0005-0000-0000-0000832C0000}"/>
    <cellStyle name="Comma 92 4 2 2" xfId="34426" xr:uid="{00000000-0005-0000-0000-0000842C0000}"/>
    <cellStyle name="Comma 92 4 3" xfId="11434" xr:uid="{00000000-0005-0000-0000-0000852C0000}"/>
    <cellStyle name="Comma 92 4 3 2" xfId="33192" xr:uid="{00000000-0005-0000-0000-0000862C0000}"/>
    <cellStyle name="Comma 92 4 4" xfId="31851" xr:uid="{00000000-0005-0000-0000-0000872C0000}"/>
    <cellStyle name="Comma 92 5" xfId="12265" xr:uid="{00000000-0005-0000-0000-0000882C0000}"/>
    <cellStyle name="Comma 92 5 2" xfId="34021" xr:uid="{00000000-0005-0000-0000-0000892C0000}"/>
    <cellStyle name="Comma 92 6" xfId="11027" xr:uid="{00000000-0005-0000-0000-00008A2C0000}"/>
    <cellStyle name="Comma 92 6 2" xfId="32786" xr:uid="{00000000-0005-0000-0000-00008B2C0000}"/>
    <cellStyle name="Comma 92 7" xfId="31230"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0" xr:uid="{00000000-0005-0000-0000-0000902C0000}"/>
    <cellStyle name="Comma 93 2 3" xfId="11277" xr:uid="{00000000-0005-0000-0000-0000912C0000}"/>
    <cellStyle name="Comma 93 2 3 2" xfId="33036" xr:uid="{00000000-0005-0000-0000-0000922C0000}"/>
    <cellStyle name="Comma 93 2 4" xfId="31569" xr:uid="{00000000-0005-0000-0000-0000932C0000}"/>
    <cellStyle name="Comma 93 3" xfId="12266" xr:uid="{00000000-0005-0000-0000-0000942C0000}"/>
    <cellStyle name="Comma 93 3 2" xfId="34022" xr:uid="{00000000-0005-0000-0000-0000952C0000}"/>
    <cellStyle name="Comma 93 4" xfId="11028" xr:uid="{00000000-0005-0000-0000-0000962C0000}"/>
    <cellStyle name="Comma 93 4 2" xfId="32787" xr:uid="{00000000-0005-0000-0000-0000972C0000}"/>
    <cellStyle name="Comma 93 5" xfId="31231" xr:uid="{00000000-0005-0000-0000-0000982C0000}"/>
    <cellStyle name="Comma 94" xfId="10502" xr:uid="{00000000-0005-0000-0000-0000992C0000}"/>
    <cellStyle name="Comma 94 2" xfId="32263"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1" xr:uid="{00000000-0005-0000-0000-00009E2C0000}"/>
    <cellStyle name="Comma 95 2 3" xfId="11278" xr:uid="{00000000-0005-0000-0000-00009F2C0000}"/>
    <cellStyle name="Comma 95 2 3 2" xfId="33037" xr:uid="{00000000-0005-0000-0000-0000A02C0000}"/>
    <cellStyle name="Comma 95 2 4" xfId="31570" xr:uid="{00000000-0005-0000-0000-0000A12C0000}"/>
    <cellStyle name="Comma 95 3" xfId="12267" xr:uid="{00000000-0005-0000-0000-0000A22C0000}"/>
    <cellStyle name="Comma 95 3 2" xfId="34023" xr:uid="{00000000-0005-0000-0000-0000A32C0000}"/>
    <cellStyle name="Comma 95 4" xfId="11029" xr:uid="{00000000-0005-0000-0000-0000A42C0000}"/>
    <cellStyle name="Comma 95 4 2" xfId="32788" xr:uid="{00000000-0005-0000-0000-0000A52C0000}"/>
    <cellStyle name="Comma 95 5" xfId="31232"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2" xr:uid="{00000000-0005-0000-0000-0000AA2C0000}"/>
    <cellStyle name="Comma 96 2 3" xfId="11279" xr:uid="{00000000-0005-0000-0000-0000AB2C0000}"/>
    <cellStyle name="Comma 96 2 3 2" xfId="33038" xr:uid="{00000000-0005-0000-0000-0000AC2C0000}"/>
    <cellStyle name="Comma 96 2 4" xfId="31571" xr:uid="{00000000-0005-0000-0000-0000AD2C0000}"/>
    <cellStyle name="Comma 96 3" xfId="12268" xr:uid="{00000000-0005-0000-0000-0000AE2C0000}"/>
    <cellStyle name="Comma 96 3 2" xfId="34024" xr:uid="{00000000-0005-0000-0000-0000AF2C0000}"/>
    <cellStyle name="Comma 96 4" xfId="11030" xr:uid="{00000000-0005-0000-0000-0000B02C0000}"/>
    <cellStyle name="Comma 96 4 2" xfId="32789" xr:uid="{00000000-0005-0000-0000-0000B12C0000}"/>
    <cellStyle name="Comma 96 5" xfId="31233" xr:uid="{00000000-0005-0000-0000-0000B22C0000}"/>
    <cellStyle name="Comma 97" xfId="11636" xr:uid="{00000000-0005-0000-0000-0000B32C0000}"/>
    <cellStyle name="Comma 97 2" xfId="33394" xr:uid="{00000000-0005-0000-0000-0000B42C0000}"/>
    <cellStyle name="Comma 98" xfId="11032" xr:uid="{00000000-0005-0000-0000-0000B52C0000}"/>
    <cellStyle name="Comma 98 2" xfId="32791"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7" xr:uid="{00000000-0005-0000-0000-0000BA2C0000}"/>
    <cellStyle name="Comma 99 2 3" xfId="11435" xr:uid="{00000000-0005-0000-0000-0000BB2C0000}"/>
    <cellStyle name="Comma 99 2 3 2" xfId="33193" xr:uid="{00000000-0005-0000-0000-0000BC2C0000}"/>
    <cellStyle name="Comma 99 2 4" xfId="31852" xr:uid="{00000000-0005-0000-0000-0000BD2C0000}"/>
    <cellStyle name="Comma 99 3" xfId="7891" xr:uid="{00000000-0005-0000-0000-0000BE2C0000}"/>
    <cellStyle name="Comma 99 3 2" xfId="12673" xr:uid="{00000000-0005-0000-0000-0000BF2C0000}"/>
    <cellStyle name="Comma 99 3 2 2" xfId="34428" xr:uid="{00000000-0005-0000-0000-0000C02C0000}"/>
    <cellStyle name="Comma 99 3 3" xfId="11436" xr:uid="{00000000-0005-0000-0000-0000C12C0000}"/>
    <cellStyle name="Comma 99 3 3 2" xfId="33194" xr:uid="{00000000-0005-0000-0000-0000C22C0000}"/>
    <cellStyle name="Comma 99 3 4" xfId="31853" xr:uid="{00000000-0005-0000-0000-0000C32C0000}"/>
    <cellStyle name="Comma 99 4" xfId="7892" xr:uid="{00000000-0005-0000-0000-0000C42C0000}"/>
    <cellStyle name="Comma 99 4 2" xfId="12674" xr:uid="{00000000-0005-0000-0000-0000C52C0000}"/>
    <cellStyle name="Comma 99 4 2 2" xfId="34429" xr:uid="{00000000-0005-0000-0000-0000C62C0000}"/>
    <cellStyle name="Comma 99 4 3" xfId="11437" xr:uid="{00000000-0005-0000-0000-0000C72C0000}"/>
    <cellStyle name="Comma 99 4 3 2" xfId="33195" xr:uid="{00000000-0005-0000-0000-0000C82C0000}"/>
    <cellStyle name="Comma 99 4 4" xfId="31854" xr:uid="{00000000-0005-0000-0000-0000C92C0000}"/>
    <cellStyle name="Comma 99 5" xfId="12269" xr:uid="{00000000-0005-0000-0000-0000CA2C0000}"/>
    <cellStyle name="Comma 99 5 2" xfId="34025" xr:uid="{00000000-0005-0000-0000-0000CB2C0000}"/>
    <cellStyle name="Comma 99 6" xfId="11031" xr:uid="{00000000-0005-0000-0000-0000CC2C0000}"/>
    <cellStyle name="Comma 99 6 2" xfId="32790" xr:uid="{00000000-0005-0000-0000-0000CD2C0000}"/>
    <cellStyle name="Comma 99 7" xfId="31234"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0"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2" xr:uid="{00000000-0005-0000-0000-0000292E0000}"/>
    <cellStyle name="Header2 2 2 2 2 2" xfId="52168" xr:uid="{00000000-0005-0000-0000-00002A2E0000}"/>
    <cellStyle name="Header2 2 2 2 3" xfId="24595" xr:uid="{00000000-0005-0000-0000-00002B2E0000}"/>
    <cellStyle name="Header2 2 2 2 3 2" xfId="46232" xr:uid="{00000000-0005-0000-0000-00002C2E0000}"/>
    <cellStyle name="Header2 2 2 2 4" xfId="40255" xr:uid="{00000000-0005-0000-0000-00002D2E0000}"/>
    <cellStyle name="Header2 2 2 3" xfId="18615" xr:uid="{00000000-0005-0000-0000-00002E2E0000}"/>
    <cellStyle name="Header2 2 2 3 2" xfId="30576" xr:uid="{00000000-0005-0000-0000-00002F2E0000}"/>
    <cellStyle name="Header2 2 2 3 2 2" xfId="52182" xr:uid="{00000000-0005-0000-0000-0000302E0000}"/>
    <cellStyle name="Header2 2 2 3 3" xfId="24609" xr:uid="{00000000-0005-0000-0000-0000312E0000}"/>
    <cellStyle name="Header2 2 2 3 3 2" xfId="46246" xr:uid="{00000000-0005-0000-0000-0000322E0000}"/>
    <cellStyle name="Header2 2 2 3 4" xfId="40269" xr:uid="{00000000-0005-0000-0000-0000332E0000}"/>
    <cellStyle name="Header2 2 2 4" xfId="27585" xr:uid="{00000000-0005-0000-0000-0000342E0000}"/>
    <cellStyle name="Header2 2 2 4 2" xfId="49197" xr:uid="{00000000-0005-0000-0000-0000352E0000}"/>
    <cellStyle name="Header2 2 2 5" xfId="21618" xr:uid="{00000000-0005-0000-0000-0000362E0000}"/>
    <cellStyle name="Header2 2 2 5 2" xfId="43255" xr:uid="{00000000-0005-0000-0000-0000372E0000}"/>
    <cellStyle name="Header2 2 2 6" xfId="37273" xr:uid="{00000000-0005-0000-0000-0000382E0000}"/>
    <cellStyle name="Header2 2 3" xfId="16634" xr:uid="{00000000-0005-0000-0000-0000392E0000}"/>
    <cellStyle name="Header2 2 3 2" xfId="28603" xr:uid="{00000000-0005-0000-0000-00003A2E0000}"/>
    <cellStyle name="Header2 2 3 2 2" xfId="50209" xr:uid="{00000000-0005-0000-0000-00003B2E0000}"/>
    <cellStyle name="Header2 2 3 3" xfId="22636" xr:uid="{00000000-0005-0000-0000-00003C2E0000}"/>
    <cellStyle name="Header2 2 3 3 2" xfId="44273" xr:uid="{00000000-0005-0000-0000-00003D2E0000}"/>
    <cellStyle name="Header2 2 3 4" xfId="38288" xr:uid="{00000000-0005-0000-0000-00003E2E0000}"/>
    <cellStyle name="Header2 2 4" xfId="18609" xr:uid="{00000000-0005-0000-0000-00003F2E0000}"/>
    <cellStyle name="Header2 2 4 2" xfId="30570" xr:uid="{00000000-0005-0000-0000-0000402E0000}"/>
    <cellStyle name="Header2 2 4 2 2" xfId="52176" xr:uid="{00000000-0005-0000-0000-0000412E0000}"/>
    <cellStyle name="Header2 2 4 3" xfId="24603" xr:uid="{00000000-0005-0000-0000-0000422E0000}"/>
    <cellStyle name="Header2 2 4 3 2" xfId="46240" xr:uid="{00000000-0005-0000-0000-0000432E0000}"/>
    <cellStyle name="Header2 2 4 4" xfId="40263" xr:uid="{00000000-0005-0000-0000-0000442E0000}"/>
    <cellStyle name="Header2 2 5" xfId="25621" xr:uid="{00000000-0005-0000-0000-0000452E0000}"/>
    <cellStyle name="Header2 2 5 2" xfId="47238" xr:uid="{00000000-0005-0000-0000-0000462E0000}"/>
    <cellStyle name="Header2 2 6" xfId="19654" xr:uid="{00000000-0005-0000-0000-0000472E0000}"/>
    <cellStyle name="Header2 2 6 2" xfId="41296" xr:uid="{00000000-0005-0000-0000-0000482E0000}"/>
    <cellStyle name="Header2 2 7" xfId="35287" xr:uid="{00000000-0005-0000-0000-0000492E0000}"/>
    <cellStyle name="Header2 3" xfId="15573" xr:uid="{00000000-0005-0000-0000-00004A2E0000}"/>
    <cellStyle name="Header2 3 2" xfId="18602" xr:uid="{00000000-0005-0000-0000-00004B2E0000}"/>
    <cellStyle name="Header2 3 2 2" xfId="30563" xr:uid="{00000000-0005-0000-0000-00004C2E0000}"/>
    <cellStyle name="Header2 3 2 2 2" xfId="52169" xr:uid="{00000000-0005-0000-0000-00004D2E0000}"/>
    <cellStyle name="Header2 3 2 3" xfId="24596" xr:uid="{00000000-0005-0000-0000-00004E2E0000}"/>
    <cellStyle name="Header2 3 2 3 2" xfId="46233" xr:uid="{00000000-0005-0000-0000-00004F2E0000}"/>
    <cellStyle name="Header2 3 2 4" xfId="40256" xr:uid="{00000000-0005-0000-0000-0000502E0000}"/>
    <cellStyle name="Header2 3 3" xfId="18616" xr:uid="{00000000-0005-0000-0000-0000512E0000}"/>
    <cellStyle name="Header2 3 3 2" xfId="30577" xr:uid="{00000000-0005-0000-0000-0000522E0000}"/>
    <cellStyle name="Header2 3 3 2 2" xfId="52183" xr:uid="{00000000-0005-0000-0000-0000532E0000}"/>
    <cellStyle name="Header2 3 3 3" xfId="24610" xr:uid="{00000000-0005-0000-0000-0000542E0000}"/>
    <cellStyle name="Header2 3 3 3 2" xfId="46247" xr:uid="{00000000-0005-0000-0000-0000552E0000}"/>
    <cellStyle name="Header2 3 3 4" xfId="40270" xr:uid="{00000000-0005-0000-0000-0000562E0000}"/>
    <cellStyle name="Header2 3 4" xfId="27586" xr:uid="{00000000-0005-0000-0000-0000572E0000}"/>
    <cellStyle name="Header2 3 4 2" xfId="49198" xr:uid="{00000000-0005-0000-0000-0000582E0000}"/>
    <cellStyle name="Header2 3 5" xfId="21619" xr:uid="{00000000-0005-0000-0000-0000592E0000}"/>
    <cellStyle name="Header2 3 5 2" xfId="43256" xr:uid="{00000000-0005-0000-0000-00005A2E0000}"/>
    <cellStyle name="Header2 3 6" xfId="37274" xr:uid="{00000000-0005-0000-0000-00005B2E0000}"/>
    <cellStyle name="Header2 4" xfId="15624" xr:uid="{00000000-0005-0000-0000-00005C2E0000}"/>
    <cellStyle name="Header2 4 2" xfId="27596" xr:uid="{00000000-0005-0000-0000-00005D2E0000}"/>
    <cellStyle name="Header2 4 2 2" xfId="49202" xr:uid="{00000000-0005-0000-0000-00005E2E0000}"/>
    <cellStyle name="Header2 4 3" xfId="21629" xr:uid="{00000000-0005-0000-0000-00005F2E0000}"/>
    <cellStyle name="Header2 4 3 2" xfId="43266" xr:uid="{00000000-0005-0000-0000-0000602E0000}"/>
    <cellStyle name="Header2 4 4" xfId="37278" xr:uid="{00000000-0005-0000-0000-0000612E0000}"/>
    <cellStyle name="Header2 5" xfId="15650" xr:uid="{00000000-0005-0000-0000-0000622E0000}"/>
    <cellStyle name="Header2 5 2" xfId="27621" xr:uid="{00000000-0005-0000-0000-0000632E0000}"/>
    <cellStyle name="Header2 5 2 2" xfId="49227" xr:uid="{00000000-0005-0000-0000-0000642E0000}"/>
    <cellStyle name="Header2 5 3" xfId="21654" xr:uid="{00000000-0005-0000-0000-0000652E0000}"/>
    <cellStyle name="Header2 5 3 2" xfId="43291" xr:uid="{00000000-0005-0000-0000-0000662E0000}"/>
    <cellStyle name="Header2 5 4" xfId="37304" xr:uid="{00000000-0005-0000-0000-0000672E0000}"/>
    <cellStyle name="Header2 6" xfId="18635" xr:uid="{00000000-0005-0000-0000-0000682E0000}"/>
    <cellStyle name="Header2 6 2" xfId="30580" xr:uid="{00000000-0005-0000-0000-0000692E0000}"/>
    <cellStyle name="Header2 6 2 2" xfId="52186" xr:uid="{00000000-0005-0000-0000-00006A2E0000}"/>
    <cellStyle name="Header2 6 3" xfId="24613" xr:uid="{00000000-0005-0000-0000-00006B2E0000}"/>
    <cellStyle name="Header2 6 3 2" xfId="46250" xr:uid="{00000000-0005-0000-0000-00006C2E0000}"/>
    <cellStyle name="Header2 6 4" xfId="40281" xr:uid="{00000000-0005-0000-0000-00006D2E0000}"/>
    <cellStyle name="Header2 7" xfId="30701"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2" xr:uid="{00000000-0005-0000-0000-0000832E0000}"/>
    <cellStyle name="Hoa-Scholl 2 2 2 2" xfId="49548" xr:uid="{00000000-0005-0000-0000-0000842E0000}"/>
    <cellStyle name="Hoa-Scholl 2 2 3" xfId="21975" xr:uid="{00000000-0005-0000-0000-0000852E0000}"/>
    <cellStyle name="Hoa-Scholl 2 2 3 2" xfId="43612" xr:uid="{00000000-0005-0000-0000-0000862E0000}"/>
    <cellStyle name="Hoa-Scholl 2 2 4" xfId="37626" xr:uid="{00000000-0005-0000-0000-0000872E0000}"/>
    <cellStyle name="Hoa-Scholl 2 3" xfId="24941" xr:uid="{00000000-0005-0000-0000-0000882E0000}"/>
    <cellStyle name="Hoa-Scholl 2 4" xfId="18974" xr:uid="{00000000-0005-0000-0000-0000892E0000}"/>
    <cellStyle name="Hoa-Scholl 2 4 2" xfId="40616"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09" xr:uid="{00000000-0005-0000-0000-0000952E0000}"/>
    <cellStyle name="Input [yellow] 2 2 2 2" xfId="49215" xr:uid="{00000000-0005-0000-0000-0000962E0000}"/>
    <cellStyle name="Input [yellow] 2 2 3" xfId="21642" xr:uid="{00000000-0005-0000-0000-0000972E0000}"/>
    <cellStyle name="Input [yellow] 2 2 3 2" xfId="43279" xr:uid="{00000000-0005-0000-0000-0000982E0000}"/>
    <cellStyle name="Input [yellow] 2 2 4" xfId="37291" xr:uid="{00000000-0005-0000-0000-0000992E0000}"/>
    <cellStyle name="Input [yellow] 2 3" xfId="24625" xr:uid="{00000000-0005-0000-0000-00009A2E0000}"/>
    <cellStyle name="Input [yellow] 2 4" xfId="18658" xr:uid="{00000000-0005-0000-0000-00009B2E0000}"/>
    <cellStyle name="Input [yellow] 2 4 2" xfId="40300" xr:uid="{00000000-0005-0000-0000-00009C2E0000}"/>
    <cellStyle name="Input [yellow] 3" xfId="3938" xr:uid="{00000000-0005-0000-0000-00009D2E0000}"/>
    <cellStyle name="Input [yellow] 3 2" xfId="15646" xr:uid="{00000000-0005-0000-0000-00009E2E0000}"/>
    <cellStyle name="Input [yellow] 3 2 2" xfId="27617" xr:uid="{00000000-0005-0000-0000-00009F2E0000}"/>
    <cellStyle name="Input [yellow] 3 2 2 2" xfId="49223" xr:uid="{00000000-0005-0000-0000-0000A02E0000}"/>
    <cellStyle name="Input [yellow] 3 2 3" xfId="21650" xr:uid="{00000000-0005-0000-0000-0000A12E0000}"/>
    <cellStyle name="Input [yellow] 3 2 3 2" xfId="43287" xr:uid="{00000000-0005-0000-0000-0000A22E0000}"/>
    <cellStyle name="Input [yellow] 3 2 4" xfId="37300" xr:uid="{00000000-0005-0000-0000-0000A32E0000}"/>
    <cellStyle name="Input [yellow] 3 3" xfId="24633" xr:uid="{00000000-0005-0000-0000-0000A42E0000}"/>
    <cellStyle name="Input [yellow] 3 4" xfId="18666" xr:uid="{00000000-0005-0000-0000-0000A52E0000}"/>
    <cellStyle name="Input [yellow] 3 4 2" xfId="40308" xr:uid="{00000000-0005-0000-0000-0000A62E0000}"/>
    <cellStyle name="Input [yellow] 4" xfId="10137" xr:uid="{00000000-0005-0000-0000-0000A72E0000}"/>
    <cellStyle name="Input [yellow] 4 2" xfId="15973" xr:uid="{00000000-0005-0000-0000-0000A82E0000}"/>
    <cellStyle name="Input [yellow] 4 2 2" xfId="27943" xr:uid="{00000000-0005-0000-0000-0000A92E0000}"/>
    <cellStyle name="Input [yellow] 4 2 2 2" xfId="49549" xr:uid="{00000000-0005-0000-0000-0000AA2E0000}"/>
    <cellStyle name="Input [yellow] 4 2 3" xfId="21976" xr:uid="{00000000-0005-0000-0000-0000AB2E0000}"/>
    <cellStyle name="Input [yellow] 4 2 3 2" xfId="43613" xr:uid="{00000000-0005-0000-0000-0000AC2E0000}"/>
    <cellStyle name="Input [yellow] 4 2 4" xfId="37627" xr:uid="{00000000-0005-0000-0000-0000AD2E0000}"/>
    <cellStyle name="Input [yellow] 4 3" xfId="24942" xr:uid="{00000000-0005-0000-0000-0000AE2E0000}"/>
    <cellStyle name="Input [yellow] 4 4" xfId="18975" xr:uid="{00000000-0005-0000-0000-0000AF2E0000}"/>
    <cellStyle name="Input [yellow] 4 4 2" xfId="40617" xr:uid="{00000000-0005-0000-0000-0000B02E0000}"/>
    <cellStyle name="Input 10" xfId="10138" xr:uid="{00000000-0005-0000-0000-0000B12E0000}"/>
    <cellStyle name="Input 10 2" xfId="15970" xr:uid="{00000000-0005-0000-0000-0000B22E0000}"/>
    <cellStyle name="Input 10 2 2" xfId="27940" xr:uid="{00000000-0005-0000-0000-0000B32E0000}"/>
    <cellStyle name="Input 10 2 2 2" xfId="49546" xr:uid="{00000000-0005-0000-0000-0000B42E0000}"/>
    <cellStyle name="Input 10 2 3" xfId="21973" xr:uid="{00000000-0005-0000-0000-0000B52E0000}"/>
    <cellStyle name="Input 10 2 3 2" xfId="43610" xr:uid="{00000000-0005-0000-0000-0000B62E0000}"/>
    <cellStyle name="Input 10 2 4" xfId="37624" xr:uid="{00000000-0005-0000-0000-0000B72E0000}"/>
    <cellStyle name="Input 10 3" xfId="24943" xr:uid="{00000000-0005-0000-0000-0000B82E0000}"/>
    <cellStyle name="Input 10 3 2" xfId="46560" xr:uid="{00000000-0005-0000-0000-0000B92E0000}"/>
    <cellStyle name="Input 10 4" xfId="18976" xr:uid="{00000000-0005-0000-0000-0000BA2E0000}"/>
    <cellStyle name="Input 10 4 2" xfId="40618" xr:uid="{00000000-0005-0000-0000-0000BB2E0000}"/>
    <cellStyle name="Input 11" xfId="10139" xr:uid="{00000000-0005-0000-0000-0000BC2E0000}"/>
    <cellStyle name="Input 11 2" xfId="15969" xr:uid="{00000000-0005-0000-0000-0000BD2E0000}"/>
    <cellStyle name="Input 11 2 2" xfId="27939" xr:uid="{00000000-0005-0000-0000-0000BE2E0000}"/>
    <cellStyle name="Input 11 2 2 2" xfId="49545" xr:uid="{00000000-0005-0000-0000-0000BF2E0000}"/>
    <cellStyle name="Input 11 2 3" xfId="21972" xr:uid="{00000000-0005-0000-0000-0000C02E0000}"/>
    <cellStyle name="Input 11 2 3 2" xfId="43609" xr:uid="{00000000-0005-0000-0000-0000C12E0000}"/>
    <cellStyle name="Input 11 2 4" xfId="37623" xr:uid="{00000000-0005-0000-0000-0000C22E0000}"/>
    <cellStyle name="Input 11 3" xfId="24944" xr:uid="{00000000-0005-0000-0000-0000C32E0000}"/>
    <cellStyle name="Input 11 3 2" xfId="46561" xr:uid="{00000000-0005-0000-0000-0000C42E0000}"/>
    <cellStyle name="Input 11 4" xfId="18977" xr:uid="{00000000-0005-0000-0000-0000C52E0000}"/>
    <cellStyle name="Input 11 4 2" xfId="40619" xr:uid="{00000000-0005-0000-0000-0000C62E0000}"/>
    <cellStyle name="Input 12" xfId="10140" xr:uid="{00000000-0005-0000-0000-0000C72E0000}"/>
    <cellStyle name="Input 12 2" xfId="15968" xr:uid="{00000000-0005-0000-0000-0000C82E0000}"/>
    <cellStyle name="Input 12 2 2" xfId="27938" xr:uid="{00000000-0005-0000-0000-0000C92E0000}"/>
    <cellStyle name="Input 12 2 2 2" xfId="49544" xr:uid="{00000000-0005-0000-0000-0000CA2E0000}"/>
    <cellStyle name="Input 12 2 3" xfId="21971" xr:uid="{00000000-0005-0000-0000-0000CB2E0000}"/>
    <cellStyle name="Input 12 2 3 2" xfId="43608" xr:uid="{00000000-0005-0000-0000-0000CC2E0000}"/>
    <cellStyle name="Input 12 2 4" xfId="37622" xr:uid="{00000000-0005-0000-0000-0000CD2E0000}"/>
    <cellStyle name="Input 12 3" xfId="24945" xr:uid="{00000000-0005-0000-0000-0000CE2E0000}"/>
    <cellStyle name="Input 12 3 2" xfId="46562" xr:uid="{00000000-0005-0000-0000-0000CF2E0000}"/>
    <cellStyle name="Input 12 4" xfId="18978" xr:uid="{00000000-0005-0000-0000-0000D02E0000}"/>
    <cellStyle name="Input 12 4 2" xfId="40620" xr:uid="{00000000-0005-0000-0000-0000D12E0000}"/>
    <cellStyle name="Input 13" xfId="10141" xr:uid="{00000000-0005-0000-0000-0000D22E0000}"/>
    <cellStyle name="Input 13 2" xfId="15967" xr:uid="{00000000-0005-0000-0000-0000D32E0000}"/>
    <cellStyle name="Input 13 2 2" xfId="27937" xr:uid="{00000000-0005-0000-0000-0000D42E0000}"/>
    <cellStyle name="Input 13 2 2 2" xfId="49543" xr:uid="{00000000-0005-0000-0000-0000D52E0000}"/>
    <cellStyle name="Input 13 2 3" xfId="21970" xr:uid="{00000000-0005-0000-0000-0000D62E0000}"/>
    <cellStyle name="Input 13 2 3 2" xfId="43607" xr:uid="{00000000-0005-0000-0000-0000D72E0000}"/>
    <cellStyle name="Input 13 2 4" xfId="37621" xr:uid="{00000000-0005-0000-0000-0000D82E0000}"/>
    <cellStyle name="Input 13 3" xfId="24946" xr:uid="{00000000-0005-0000-0000-0000D92E0000}"/>
    <cellStyle name="Input 13 3 2" xfId="46563" xr:uid="{00000000-0005-0000-0000-0000DA2E0000}"/>
    <cellStyle name="Input 13 4" xfId="18979" xr:uid="{00000000-0005-0000-0000-0000DB2E0000}"/>
    <cellStyle name="Input 13 4 2" xfId="40621" xr:uid="{00000000-0005-0000-0000-0000DC2E0000}"/>
    <cellStyle name="Input 14" xfId="10142" xr:uid="{00000000-0005-0000-0000-0000DD2E0000}"/>
    <cellStyle name="Input 14 2" xfId="15966" xr:uid="{00000000-0005-0000-0000-0000DE2E0000}"/>
    <cellStyle name="Input 14 2 2" xfId="27936" xr:uid="{00000000-0005-0000-0000-0000DF2E0000}"/>
    <cellStyle name="Input 14 2 2 2" xfId="49542" xr:uid="{00000000-0005-0000-0000-0000E02E0000}"/>
    <cellStyle name="Input 14 2 3" xfId="21969" xr:uid="{00000000-0005-0000-0000-0000E12E0000}"/>
    <cellStyle name="Input 14 2 3 2" xfId="43606" xr:uid="{00000000-0005-0000-0000-0000E22E0000}"/>
    <cellStyle name="Input 14 2 4" xfId="37620" xr:uid="{00000000-0005-0000-0000-0000E32E0000}"/>
    <cellStyle name="Input 14 3" xfId="24947" xr:uid="{00000000-0005-0000-0000-0000E42E0000}"/>
    <cellStyle name="Input 14 3 2" xfId="46564" xr:uid="{00000000-0005-0000-0000-0000E52E0000}"/>
    <cellStyle name="Input 14 4" xfId="18980" xr:uid="{00000000-0005-0000-0000-0000E62E0000}"/>
    <cellStyle name="Input 14 4 2" xfId="40622" xr:uid="{00000000-0005-0000-0000-0000E72E0000}"/>
    <cellStyle name="Input 15" xfId="10143" xr:uid="{00000000-0005-0000-0000-0000E82E0000}"/>
    <cellStyle name="Input 15 2" xfId="15965" xr:uid="{00000000-0005-0000-0000-0000E92E0000}"/>
    <cellStyle name="Input 15 2 2" xfId="27935" xr:uid="{00000000-0005-0000-0000-0000EA2E0000}"/>
    <cellStyle name="Input 15 2 2 2" xfId="49541" xr:uid="{00000000-0005-0000-0000-0000EB2E0000}"/>
    <cellStyle name="Input 15 2 3" xfId="21968" xr:uid="{00000000-0005-0000-0000-0000EC2E0000}"/>
    <cellStyle name="Input 15 2 3 2" xfId="43605" xr:uid="{00000000-0005-0000-0000-0000ED2E0000}"/>
    <cellStyle name="Input 15 2 4" xfId="37619" xr:uid="{00000000-0005-0000-0000-0000EE2E0000}"/>
    <cellStyle name="Input 15 3" xfId="24948" xr:uid="{00000000-0005-0000-0000-0000EF2E0000}"/>
    <cellStyle name="Input 15 3 2" xfId="46565" xr:uid="{00000000-0005-0000-0000-0000F02E0000}"/>
    <cellStyle name="Input 15 4" xfId="18981" xr:uid="{00000000-0005-0000-0000-0000F12E0000}"/>
    <cellStyle name="Input 15 4 2" xfId="40623" xr:uid="{00000000-0005-0000-0000-0000F22E0000}"/>
    <cellStyle name="Input 16" xfId="10144" xr:uid="{00000000-0005-0000-0000-0000F32E0000}"/>
    <cellStyle name="Input 16 2" xfId="15964" xr:uid="{00000000-0005-0000-0000-0000F42E0000}"/>
    <cellStyle name="Input 16 2 2" xfId="27934" xr:uid="{00000000-0005-0000-0000-0000F52E0000}"/>
    <cellStyle name="Input 16 2 2 2" xfId="49540" xr:uid="{00000000-0005-0000-0000-0000F62E0000}"/>
    <cellStyle name="Input 16 2 3" xfId="21967" xr:uid="{00000000-0005-0000-0000-0000F72E0000}"/>
    <cellStyle name="Input 16 2 3 2" xfId="43604" xr:uid="{00000000-0005-0000-0000-0000F82E0000}"/>
    <cellStyle name="Input 16 2 4" xfId="37618" xr:uid="{00000000-0005-0000-0000-0000F92E0000}"/>
    <cellStyle name="Input 16 3" xfId="24949" xr:uid="{00000000-0005-0000-0000-0000FA2E0000}"/>
    <cellStyle name="Input 16 3 2" xfId="46566" xr:uid="{00000000-0005-0000-0000-0000FB2E0000}"/>
    <cellStyle name="Input 16 4" xfId="18982" xr:uid="{00000000-0005-0000-0000-0000FC2E0000}"/>
    <cellStyle name="Input 16 4 2" xfId="40624" xr:uid="{00000000-0005-0000-0000-0000FD2E0000}"/>
    <cellStyle name="Input 17" xfId="10145" xr:uid="{00000000-0005-0000-0000-0000FE2E0000}"/>
    <cellStyle name="Input 17 2" xfId="15963" xr:uid="{00000000-0005-0000-0000-0000FF2E0000}"/>
    <cellStyle name="Input 17 2 2" xfId="27933" xr:uid="{00000000-0005-0000-0000-0000002F0000}"/>
    <cellStyle name="Input 17 2 2 2" xfId="49539" xr:uid="{00000000-0005-0000-0000-0000012F0000}"/>
    <cellStyle name="Input 17 2 3" xfId="21966" xr:uid="{00000000-0005-0000-0000-0000022F0000}"/>
    <cellStyle name="Input 17 2 3 2" xfId="43603" xr:uid="{00000000-0005-0000-0000-0000032F0000}"/>
    <cellStyle name="Input 17 2 4" xfId="37617" xr:uid="{00000000-0005-0000-0000-0000042F0000}"/>
    <cellStyle name="Input 17 3" xfId="24950" xr:uid="{00000000-0005-0000-0000-0000052F0000}"/>
    <cellStyle name="Input 17 3 2" xfId="46567" xr:uid="{00000000-0005-0000-0000-0000062F0000}"/>
    <cellStyle name="Input 17 4" xfId="18983" xr:uid="{00000000-0005-0000-0000-0000072F0000}"/>
    <cellStyle name="Input 17 4 2" xfId="40625" xr:uid="{00000000-0005-0000-0000-0000082F0000}"/>
    <cellStyle name="Input 2" xfId="10146" xr:uid="{00000000-0005-0000-0000-0000092F0000}"/>
    <cellStyle name="Input 2 2" xfId="15962" xr:uid="{00000000-0005-0000-0000-00000A2F0000}"/>
    <cellStyle name="Input 2 2 2" xfId="27932" xr:uid="{00000000-0005-0000-0000-00000B2F0000}"/>
    <cellStyle name="Input 2 2 2 2" xfId="49538" xr:uid="{00000000-0005-0000-0000-00000C2F0000}"/>
    <cellStyle name="Input 2 2 3" xfId="21965" xr:uid="{00000000-0005-0000-0000-00000D2F0000}"/>
    <cellStyle name="Input 2 2 3 2" xfId="43602" xr:uid="{00000000-0005-0000-0000-00000E2F0000}"/>
    <cellStyle name="Input 2 2 4" xfId="37616" xr:uid="{00000000-0005-0000-0000-00000F2F0000}"/>
    <cellStyle name="Input 2 3" xfId="24951" xr:uid="{00000000-0005-0000-0000-0000102F0000}"/>
    <cellStyle name="Input 2 3 2" xfId="46568" xr:uid="{00000000-0005-0000-0000-0000112F0000}"/>
    <cellStyle name="Input 2 4" xfId="18984" xr:uid="{00000000-0005-0000-0000-0000122F0000}"/>
    <cellStyle name="Input 2 4 2" xfId="40626" xr:uid="{00000000-0005-0000-0000-0000132F0000}"/>
    <cellStyle name="Input 3" xfId="10147" xr:uid="{00000000-0005-0000-0000-0000142F0000}"/>
    <cellStyle name="Input 3 2" xfId="15961" xr:uid="{00000000-0005-0000-0000-0000152F0000}"/>
    <cellStyle name="Input 3 2 2" xfId="27931" xr:uid="{00000000-0005-0000-0000-0000162F0000}"/>
    <cellStyle name="Input 3 2 2 2" xfId="49537" xr:uid="{00000000-0005-0000-0000-0000172F0000}"/>
    <cellStyle name="Input 3 2 3" xfId="21964" xr:uid="{00000000-0005-0000-0000-0000182F0000}"/>
    <cellStyle name="Input 3 2 3 2" xfId="43601" xr:uid="{00000000-0005-0000-0000-0000192F0000}"/>
    <cellStyle name="Input 3 2 4" xfId="37615" xr:uid="{00000000-0005-0000-0000-00001A2F0000}"/>
    <cellStyle name="Input 3 3" xfId="24952" xr:uid="{00000000-0005-0000-0000-00001B2F0000}"/>
    <cellStyle name="Input 3 3 2" xfId="46569" xr:uid="{00000000-0005-0000-0000-00001C2F0000}"/>
    <cellStyle name="Input 3 4" xfId="18985" xr:uid="{00000000-0005-0000-0000-00001D2F0000}"/>
    <cellStyle name="Input 3 4 2" xfId="40627" xr:uid="{00000000-0005-0000-0000-00001E2F0000}"/>
    <cellStyle name="Input 4" xfId="10148" xr:uid="{00000000-0005-0000-0000-00001F2F0000}"/>
    <cellStyle name="Input 4 2" xfId="15960" xr:uid="{00000000-0005-0000-0000-0000202F0000}"/>
    <cellStyle name="Input 4 2 2" xfId="27930" xr:uid="{00000000-0005-0000-0000-0000212F0000}"/>
    <cellStyle name="Input 4 2 2 2" xfId="49536" xr:uid="{00000000-0005-0000-0000-0000222F0000}"/>
    <cellStyle name="Input 4 2 3" xfId="21963" xr:uid="{00000000-0005-0000-0000-0000232F0000}"/>
    <cellStyle name="Input 4 2 3 2" xfId="43600" xr:uid="{00000000-0005-0000-0000-0000242F0000}"/>
    <cellStyle name="Input 4 2 4" xfId="37614" xr:uid="{00000000-0005-0000-0000-0000252F0000}"/>
    <cellStyle name="Input 4 3" xfId="24953" xr:uid="{00000000-0005-0000-0000-0000262F0000}"/>
    <cellStyle name="Input 4 3 2" xfId="46570" xr:uid="{00000000-0005-0000-0000-0000272F0000}"/>
    <cellStyle name="Input 4 4" xfId="18986" xr:uid="{00000000-0005-0000-0000-0000282F0000}"/>
    <cellStyle name="Input 4 4 2" xfId="40628" xr:uid="{00000000-0005-0000-0000-0000292F0000}"/>
    <cellStyle name="Input 5" xfId="10149" xr:uid="{00000000-0005-0000-0000-00002A2F0000}"/>
    <cellStyle name="Input 5 2" xfId="15959" xr:uid="{00000000-0005-0000-0000-00002B2F0000}"/>
    <cellStyle name="Input 5 2 2" xfId="27929" xr:uid="{00000000-0005-0000-0000-00002C2F0000}"/>
    <cellStyle name="Input 5 2 2 2" xfId="49535" xr:uid="{00000000-0005-0000-0000-00002D2F0000}"/>
    <cellStyle name="Input 5 2 3" xfId="21962" xr:uid="{00000000-0005-0000-0000-00002E2F0000}"/>
    <cellStyle name="Input 5 2 3 2" xfId="43599" xr:uid="{00000000-0005-0000-0000-00002F2F0000}"/>
    <cellStyle name="Input 5 2 4" xfId="37613" xr:uid="{00000000-0005-0000-0000-0000302F0000}"/>
    <cellStyle name="Input 5 3" xfId="24954" xr:uid="{00000000-0005-0000-0000-0000312F0000}"/>
    <cellStyle name="Input 5 3 2" xfId="46571" xr:uid="{00000000-0005-0000-0000-0000322F0000}"/>
    <cellStyle name="Input 5 4" xfId="18987" xr:uid="{00000000-0005-0000-0000-0000332F0000}"/>
    <cellStyle name="Input 5 4 2" xfId="40629" xr:uid="{00000000-0005-0000-0000-0000342F0000}"/>
    <cellStyle name="Input 6" xfId="10150" xr:uid="{00000000-0005-0000-0000-0000352F0000}"/>
    <cellStyle name="Input 6 2" xfId="15958" xr:uid="{00000000-0005-0000-0000-0000362F0000}"/>
    <cellStyle name="Input 6 2 2" xfId="27928" xr:uid="{00000000-0005-0000-0000-0000372F0000}"/>
    <cellStyle name="Input 6 2 2 2" xfId="49534" xr:uid="{00000000-0005-0000-0000-0000382F0000}"/>
    <cellStyle name="Input 6 2 3" xfId="21961" xr:uid="{00000000-0005-0000-0000-0000392F0000}"/>
    <cellStyle name="Input 6 2 3 2" xfId="43598" xr:uid="{00000000-0005-0000-0000-00003A2F0000}"/>
    <cellStyle name="Input 6 2 4" xfId="37612" xr:uid="{00000000-0005-0000-0000-00003B2F0000}"/>
    <cellStyle name="Input 6 3" xfId="24955" xr:uid="{00000000-0005-0000-0000-00003C2F0000}"/>
    <cellStyle name="Input 6 3 2" xfId="46572" xr:uid="{00000000-0005-0000-0000-00003D2F0000}"/>
    <cellStyle name="Input 6 4" xfId="18988" xr:uid="{00000000-0005-0000-0000-00003E2F0000}"/>
    <cellStyle name="Input 6 4 2" xfId="40630" xr:uid="{00000000-0005-0000-0000-00003F2F0000}"/>
    <cellStyle name="Input 7" xfId="10151" xr:uid="{00000000-0005-0000-0000-0000402F0000}"/>
    <cellStyle name="Input 7 2" xfId="15957" xr:uid="{00000000-0005-0000-0000-0000412F0000}"/>
    <cellStyle name="Input 7 2 2" xfId="27927" xr:uid="{00000000-0005-0000-0000-0000422F0000}"/>
    <cellStyle name="Input 7 2 2 2" xfId="49533" xr:uid="{00000000-0005-0000-0000-0000432F0000}"/>
    <cellStyle name="Input 7 2 3" xfId="21960" xr:uid="{00000000-0005-0000-0000-0000442F0000}"/>
    <cellStyle name="Input 7 2 3 2" xfId="43597" xr:uid="{00000000-0005-0000-0000-0000452F0000}"/>
    <cellStyle name="Input 7 2 4" xfId="37611" xr:uid="{00000000-0005-0000-0000-0000462F0000}"/>
    <cellStyle name="Input 7 3" xfId="24956" xr:uid="{00000000-0005-0000-0000-0000472F0000}"/>
    <cellStyle name="Input 7 3 2" xfId="46573" xr:uid="{00000000-0005-0000-0000-0000482F0000}"/>
    <cellStyle name="Input 7 4" xfId="18989" xr:uid="{00000000-0005-0000-0000-0000492F0000}"/>
    <cellStyle name="Input 7 4 2" xfId="40631" xr:uid="{00000000-0005-0000-0000-00004A2F0000}"/>
    <cellStyle name="Input 8" xfId="10152" xr:uid="{00000000-0005-0000-0000-00004B2F0000}"/>
    <cellStyle name="Input 8 2" xfId="15956" xr:uid="{00000000-0005-0000-0000-00004C2F0000}"/>
    <cellStyle name="Input 8 2 2" xfId="27926" xr:uid="{00000000-0005-0000-0000-00004D2F0000}"/>
    <cellStyle name="Input 8 2 2 2" xfId="49532" xr:uid="{00000000-0005-0000-0000-00004E2F0000}"/>
    <cellStyle name="Input 8 2 3" xfId="21959" xr:uid="{00000000-0005-0000-0000-00004F2F0000}"/>
    <cellStyle name="Input 8 2 3 2" xfId="43596" xr:uid="{00000000-0005-0000-0000-0000502F0000}"/>
    <cellStyle name="Input 8 2 4" xfId="37610" xr:uid="{00000000-0005-0000-0000-0000512F0000}"/>
    <cellStyle name="Input 8 3" xfId="24957" xr:uid="{00000000-0005-0000-0000-0000522F0000}"/>
    <cellStyle name="Input 8 3 2" xfId="46574" xr:uid="{00000000-0005-0000-0000-0000532F0000}"/>
    <cellStyle name="Input 8 4" xfId="18990" xr:uid="{00000000-0005-0000-0000-0000542F0000}"/>
    <cellStyle name="Input 8 4 2" xfId="40632" xr:uid="{00000000-0005-0000-0000-0000552F0000}"/>
    <cellStyle name="Input 9" xfId="10153" xr:uid="{00000000-0005-0000-0000-0000562F0000}"/>
    <cellStyle name="Input 9 2" xfId="15955" xr:uid="{00000000-0005-0000-0000-0000572F0000}"/>
    <cellStyle name="Input 9 2 2" xfId="27925" xr:uid="{00000000-0005-0000-0000-0000582F0000}"/>
    <cellStyle name="Input 9 2 2 2" xfId="49531" xr:uid="{00000000-0005-0000-0000-0000592F0000}"/>
    <cellStyle name="Input 9 2 3" xfId="21958" xr:uid="{00000000-0005-0000-0000-00005A2F0000}"/>
    <cellStyle name="Input 9 2 3 2" xfId="43595" xr:uid="{00000000-0005-0000-0000-00005B2F0000}"/>
    <cellStyle name="Input 9 2 4" xfId="37609" xr:uid="{00000000-0005-0000-0000-00005C2F0000}"/>
    <cellStyle name="Input 9 3" xfId="24958" xr:uid="{00000000-0005-0000-0000-00005D2F0000}"/>
    <cellStyle name="Input 9 3 2" xfId="46575" xr:uid="{00000000-0005-0000-0000-00005E2F0000}"/>
    <cellStyle name="Input 9 4" xfId="18991" xr:uid="{00000000-0005-0000-0000-00005F2F0000}"/>
    <cellStyle name="Input 9 4 2" xfId="40633"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3" xr:uid="{00000000-0005-0000-0000-0000862F0000}"/>
    <cellStyle name="moi 3" xfId="3943" xr:uid="{00000000-0005-0000-0000-0000872F0000}"/>
    <cellStyle name="moi 3 2" xfId="15974" xr:uid="{00000000-0005-0000-0000-0000882F0000}"/>
    <cellStyle name="moi 3 2 2" xfId="37628" xr:uid="{00000000-0005-0000-0000-0000892F0000}"/>
    <cellStyle name="moi 4" xfId="10156" xr:uid="{00000000-0005-0000-0000-00008A2F0000}"/>
    <cellStyle name="moi 4 2" xfId="15954" xr:uid="{00000000-0005-0000-0000-00008B2F0000}"/>
    <cellStyle name="moi 4 2 2" xfId="37608"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0"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3" xr:uid="{00000000-0005-0000-0000-000077310000}"/>
    <cellStyle name="Normal 131" xfId="30601" xr:uid="{00000000-0005-0000-0000-000078310000}"/>
    <cellStyle name="Normal 132" xfId="18617" xr:uid="{00000000-0005-0000-0000-000079310000}"/>
    <cellStyle name="Normal 133" xfId="30604" xr:uid="{00000000-0005-0000-0000-00007A310000}"/>
    <cellStyle name="Normal 134" xfId="30606" xr:uid="{00000000-0005-0000-0000-00007B310000}"/>
    <cellStyle name="Normal 135" xfId="30607" xr:uid="{00000000-0005-0000-0000-00007C310000}"/>
    <cellStyle name="Normal 136" xfId="30608" xr:uid="{00000000-0005-0000-0000-00007D310000}"/>
    <cellStyle name="Normal 137" xfId="30706" xr:uid="{00000000-0005-0000-0000-00007E310000}"/>
    <cellStyle name="Normal 138" xfId="52196" xr:uid="{00000000-0005-0000-0000-00007F310000}"/>
    <cellStyle name="Normal 139" xfId="52205"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6" xr:uid="{00000000-0005-0000-0000-0000CD310000}"/>
    <cellStyle name="Normal 141" xfId="52201" xr:uid="{00000000-0005-0000-0000-0000CE310000}"/>
    <cellStyle name="Normal 142" xfId="30603"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1" xr:uid="{00000000-0005-0000-0000-00001D320000}"/>
    <cellStyle name="Normal 153 2" xfId="18622"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6"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8"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4" xr:uid="{00000000-0005-0000-0000-00003B330000}"/>
    <cellStyle name="Normal 2 2 7 3" xfId="31345"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1" xr:uid="{00000000-0005-0000-0000-000042340000}"/>
    <cellStyle name="Normal 2 5 10 10 2" xfId="46255" xr:uid="{00000000-0005-0000-0000-000043340000}"/>
    <cellStyle name="Normal 2 5 10 11" xfId="18654" xr:uid="{00000000-0005-0000-0000-000044340000}"/>
    <cellStyle name="Normal 2 5 10 11 2" xfId="40296" xr:uid="{00000000-0005-0000-0000-000045340000}"/>
    <cellStyle name="Normal 2 5 10 12" xfId="30703" xr:uid="{00000000-0005-0000-0000-000046340000}"/>
    <cellStyle name="Normal 2 5 10 2" xfId="6984" xr:uid="{00000000-0005-0000-0000-000047340000}"/>
    <cellStyle name="Normal 2 5 10 2 10" xfId="18714" xr:uid="{00000000-0005-0000-0000-000048340000}"/>
    <cellStyle name="Normal 2 5 10 2 10 2" xfId="40356" xr:uid="{00000000-0005-0000-0000-000049340000}"/>
    <cellStyle name="Normal 2 5 10 2 11" xfId="31414"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2" xr:uid="{00000000-0005-0000-0000-00004F340000}"/>
    <cellStyle name="Normal 2 5 10 2 2 2 2 2 2 2" xfId="51188" xr:uid="{00000000-0005-0000-0000-000050340000}"/>
    <cellStyle name="Normal 2 5 10 2 2 2 2 2 3" xfId="23615" xr:uid="{00000000-0005-0000-0000-000051340000}"/>
    <cellStyle name="Normal 2 5 10 2 2 2 2 2 3 2" xfId="45252" xr:uid="{00000000-0005-0000-0000-000052340000}"/>
    <cellStyle name="Normal 2 5 10 2 2 2 2 2 4" xfId="39268" xr:uid="{00000000-0005-0000-0000-000053340000}"/>
    <cellStyle name="Normal 2 5 10 2 2 2 2 3" xfId="26600" xr:uid="{00000000-0005-0000-0000-000054340000}"/>
    <cellStyle name="Normal 2 5 10 2 2 2 2 3 2" xfId="48214" xr:uid="{00000000-0005-0000-0000-000055340000}"/>
    <cellStyle name="Normal 2 5 10 2 2 2 2 4" xfId="20633" xr:uid="{00000000-0005-0000-0000-000056340000}"/>
    <cellStyle name="Normal 2 5 10 2 2 2 2 4 2" xfId="42275" xr:uid="{00000000-0005-0000-0000-000057340000}"/>
    <cellStyle name="Normal 2 5 10 2 2 2 2 5" xfId="36265" xr:uid="{00000000-0005-0000-0000-000058340000}"/>
    <cellStyle name="Normal 2 5 10 2 2 2 3" xfId="15503" xr:uid="{00000000-0005-0000-0000-000059340000}"/>
    <cellStyle name="Normal 2 5 10 2 2 2 3 2" xfId="18588" xr:uid="{00000000-0005-0000-0000-00005A340000}"/>
    <cellStyle name="Normal 2 5 10 2 2 2 3 2 2" xfId="30554" xr:uid="{00000000-0005-0000-0000-00005B340000}"/>
    <cellStyle name="Normal 2 5 10 2 2 2 3 2 2 2" xfId="52160" xr:uid="{00000000-0005-0000-0000-00005C340000}"/>
    <cellStyle name="Normal 2 5 10 2 2 2 3 2 3" xfId="24587" xr:uid="{00000000-0005-0000-0000-00005D340000}"/>
    <cellStyle name="Normal 2 5 10 2 2 2 3 2 3 2" xfId="46224" xr:uid="{00000000-0005-0000-0000-00005E340000}"/>
    <cellStyle name="Normal 2 5 10 2 2 2 3 2 4" xfId="40242" xr:uid="{00000000-0005-0000-0000-00005F340000}"/>
    <cellStyle name="Normal 2 5 10 2 2 2 3 3" xfId="27572" xr:uid="{00000000-0005-0000-0000-000060340000}"/>
    <cellStyle name="Normal 2 5 10 2 2 2 3 3 2" xfId="49186" xr:uid="{00000000-0005-0000-0000-000061340000}"/>
    <cellStyle name="Normal 2 5 10 2 2 2 3 4" xfId="21605" xr:uid="{00000000-0005-0000-0000-000062340000}"/>
    <cellStyle name="Normal 2 5 10 2 2 2 3 4 2" xfId="43247" xr:uid="{00000000-0005-0000-0000-000063340000}"/>
    <cellStyle name="Normal 2 5 10 2 2 2 3 5" xfId="37239" xr:uid="{00000000-0005-0000-0000-000064340000}"/>
    <cellStyle name="Normal 2 5 10 2 2 2 4" xfId="16641" xr:uid="{00000000-0005-0000-0000-000065340000}"/>
    <cellStyle name="Normal 2 5 10 2 2 2 4 2" xfId="28610" xr:uid="{00000000-0005-0000-0000-000066340000}"/>
    <cellStyle name="Normal 2 5 10 2 2 2 4 2 2" xfId="50216" xr:uid="{00000000-0005-0000-0000-000067340000}"/>
    <cellStyle name="Normal 2 5 10 2 2 2 4 3" xfId="22643" xr:uid="{00000000-0005-0000-0000-000068340000}"/>
    <cellStyle name="Normal 2 5 10 2 2 2 4 3 2" xfId="44280" xr:uid="{00000000-0005-0000-0000-000069340000}"/>
    <cellStyle name="Normal 2 5 10 2 2 2 4 4" xfId="38295" xr:uid="{00000000-0005-0000-0000-00006A340000}"/>
    <cellStyle name="Normal 2 5 10 2 2 2 5" xfId="25628" xr:uid="{00000000-0005-0000-0000-00006B340000}"/>
    <cellStyle name="Normal 2 5 10 2 2 2 5 2" xfId="47242" xr:uid="{00000000-0005-0000-0000-00006C340000}"/>
    <cellStyle name="Normal 2 5 10 2 2 2 6" xfId="19661" xr:uid="{00000000-0005-0000-0000-00006D340000}"/>
    <cellStyle name="Normal 2 5 10 2 2 2 6 2" xfId="41303" xr:uid="{00000000-0005-0000-0000-00006E340000}"/>
    <cellStyle name="Normal 2 5 10 2 2 2 7" xfId="35291" xr:uid="{00000000-0005-0000-0000-00006F340000}"/>
    <cellStyle name="Normal 2 5 10 2 2 3" xfId="13929" xr:uid="{00000000-0005-0000-0000-000070340000}"/>
    <cellStyle name="Normal 2 5 10 2 2 3 2" xfId="17014" xr:uid="{00000000-0005-0000-0000-000071340000}"/>
    <cellStyle name="Normal 2 5 10 2 2 3 2 2" xfId="28982" xr:uid="{00000000-0005-0000-0000-000072340000}"/>
    <cellStyle name="Normal 2 5 10 2 2 3 2 2 2" xfId="50588" xr:uid="{00000000-0005-0000-0000-000073340000}"/>
    <cellStyle name="Normal 2 5 10 2 2 3 2 3" xfId="23015" xr:uid="{00000000-0005-0000-0000-000074340000}"/>
    <cellStyle name="Normal 2 5 10 2 2 3 2 3 2" xfId="44652" xr:uid="{00000000-0005-0000-0000-000075340000}"/>
    <cellStyle name="Normal 2 5 10 2 2 3 2 4" xfId="38668" xr:uid="{00000000-0005-0000-0000-000076340000}"/>
    <cellStyle name="Normal 2 5 10 2 2 3 3" xfId="26000" xr:uid="{00000000-0005-0000-0000-000077340000}"/>
    <cellStyle name="Normal 2 5 10 2 2 3 3 2" xfId="47614" xr:uid="{00000000-0005-0000-0000-000078340000}"/>
    <cellStyle name="Normal 2 5 10 2 2 3 4" xfId="20033" xr:uid="{00000000-0005-0000-0000-000079340000}"/>
    <cellStyle name="Normal 2 5 10 2 2 3 4 2" xfId="41675" xr:uid="{00000000-0005-0000-0000-00007A340000}"/>
    <cellStyle name="Normal 2 5 10 2 2 3 5" xfId="35665" xr:uid="{00000000-0005-0000-0000-00007B340000}"/>
    <cellStyle name="Normal 2 5 10 2 2 4" xfId="14903" xr:uid="{00000000-0005-0000-0000-00007C340000}"/>
    <cellStyle name="Normal 2 5 10 2 2 4 2" xfId="17988" xr:uid="{00000000-0005-0000-0000-00007D340000}"/>
    <cellStyle name="Normal 2 5 10 2 2 4 2 2" xfId="29954" xr:uid="{00000000-0005-0000-0000-00007E340000}"/>
    <cellStyle name="Normal 2 5 10 2 2 4 2 2 2" xfId="51560" xr:uid="{00000000-0005-0000-0000-00007F340000}"/>
    <cellStyle name="Normal 2 5 10 2 2 4 2 3" xfId="23987" xr:uid="{00000000-0005-0000-0000-000080340000}"/>
    <cellStyle name="Normal 2 5 10 2 2 4 2 3 2" xfId="45624" xr:uid="{00000000-0005-0000-0000-000081340000}"/>
    <cellStyle name="Normal 2 5 10 2 2 4 2 4" xfId="39642" xr:uid="{00000000-0005-0000-0000-000082340000}"/>
    <cellStyle name="Normal 2 5 10 2 2 4 3" xfId="26972" xr:uid="{00000000-0005-0000-0000-000083340000}"/>
    <cellStyle name="Normal 2 5 10 2 2 4 3 2" xfId="48586" xr:uid="{00000000-0005-0000-0000-000084340000}"/>
    <cellStyle name="Normal 2 5 10 2 2 4 4" xfId="21005" xr:uid="{00000000-0005-0000-0000-000085340000}"/>
    <cellStyle name="Normal 2 5 10 2 2 4 4 2" xfId="42647" xr:uid="{00000000-0005-0000-0000-000086340000}"/>
    <cellStyle name="Normal 2 5 10 2 2 4 5" xfId="36639" xr:uid="{00000000-0005-0000-0000-000087340000}"/>
    <cellStyle name="Normal 2 5 10 2 2 5" xfId="16037" xr:uid="{00000000-0005-0000-0000-000088340000}"/>
    <cellStyle name="Normal 2 5 10 2 2 5 2" xfId="28006" xr:uid="{00000000-0005-0000-0000-000089340000}"/>
    <cellStyle name="Normal 2 5 10 2 2 5 2 2" xfId="49612" xr:uid="{00000000-0005-0000-0000-00008A340000}"/>
    <cellStyle name="Normal 2 5 10 2 2 5 3" xfId="22039" xr:uid="{00000000-0005-0000-0000-00008B340000}"/>
    <cellStyle name="Normal 2 5 10 2 2 5 3 2" xfId="43676" xr:uid="{00000000-0005-0000-0000-00008C340000}"/>
    <cellStyle name="Normal 2 5 10 2 2 5 4" xfId="37691" xr:uid="{00000000-0005-0000-0000-00008D340000}"/>
    <cellStyle name="Normal 2 5 10 2 2 6" xfId="25024" xr:uid="{00000000-0005-0000-0000-00008E340000}"/>
    <cellStyle name="Normal 2 5 10 2 2 6 2" xfId="46641" xr:uid="{00000000-0005-0000-0000-00008F340000}"/>
    <cellStyle name="Normal 2 5 10 2 2 7" xfId="19057" xr:uid="{00000000-0005-0000-0000-000090340000}"/>
    <cellStyle name="Normal 2 5 10 2 2 7 2" xfId="40699" xr:uid="{00000000-0005-0000-0000-000091340000}"/>
    <cellStyle name="Normal 2 5 10 2 2 8" xfId="34685"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6" xr:uid="{00000000-0005-0000-0000-000096340000}"/>
    <cellStyle name="Normal 2 5 10 2 3 2 2 2 2" xfId="51192" xr:uid="{00000000-0005-0000-0000-000097340000}"/>
    <cellStyle name="Normal 2 5 10 2 3 2 2 3" xfId="23619" xr:uid="{00000000-0005-0000-0000-000098340000}"/>
    <cellStyle name="Normal 2 5 10 2 3 2 2 3 2" xfId="45256" xr:uid="{00000000-0005-0000-0000-000099340000}"/>
    <cellStyle name="Normal 2 5 10 2 3 2 2 4" xfId="39272" xr:uid="{00000000-0005-0000-0000-00009A340000}"/>
    <cellStyle name="Normal 2 5 10 2 3 2 3" xfId="26604" xr:uid="{00000000-0005-0000-0000-00009B340000}"/>
    <cellStyle name="Normal 2 5 10 2 3 2 3 2" xfId="48218" xr:uid="{00000000-0005-0000-0000-00009C340000}"/>
    <cellStyle name="Normal 2 5 10 2 3 2 4" xfId="20637" xr:uid="{00000000-0005-0000-0000-00009D340000}"/>
    <cellStyle name="Normal 2 5 10 2 3 2 4 2" xfId="42279" xr:uid="{00000000-0005-0000-0000-00009E340000}"/>
    <cellStyle name="Normal 2 5 10 2 3 2 5" xfId="36269" xr:uid="{00000000-0005-0000-0000-00009F340000}"/>
    <cellStyle name="Normal 2 5 10 2 3 3" xfId="15507" xr:uid="{00000000-0005-0000-0000-0000A0340000}"/>
    <cellStyle name="Normal 2 5 10 2 3 3 2" xfId="18592" xr:uid="{00000000-0005-0000-0000-0000A1340000}"/>
    <cellStyle name="Normal 2 5 10 2 3 3 2 2" xfId="30558" xr:uid="{00000000-0005-0000-0000-0000A2340000}"/>
    <cellStyle name="Normal 2 5 10 2 3 3 2 2 2" xfId="52164" xr:uid="{00000000-0005-0000-0000-0000A3340000}"/>
    <cellStyle name="Normal 2 5 10 2 3 3 2 3" xfId="24591" xr:uid="{00000000-0005-0000-0000-0000A4340000}"/>
    <cellStyle name="Normal 2 5 10 2 3 3 2 3 2" xfId="46228" xr:uid="{00000000-0005-0000-0000-0000A5340000}"/>
    <cellStyle name="Normal 2 5 10 2 3 3 2 4" xfId="40246" xr:uid="{00000000-0005-0000-0000-0000A6340000}"/>
    <cellStyle name="Normal 2 5 10 2 3 3 3" xfId="27576" xr:uid="{00000000-0005-0000-0000-0000A7340000}"/>
    <cellStyle name="Normal 2 5 10 2 3 3 3 2" xfId="49190" xr:uid="{00000000-0005-0000-0000-0000A8340000}"/>
    <cellStyle name="Normal 2 5 10 2 3 3 4" xfId="21609" xr:uid="{00000000-0005-0000-0000-0000A9340000}"/>
    <cellStyle name="Normal 2 5 10 2 3 3 4 2" xfId="43251" xr:uid="{00000000-0005-0000-0000-0000AA340000}"/>
    <cellStyle name="Normal 2 5 10 2 3 3 5" xfId="37243" xr:uid="{00000000-0005-0000-0000-0000AB340000}"/>
    <cellStyle name="Normal 2 5 10 2 3 4" xfId="16645" xr:uid="{00000000-0005-0000-0000-0000AC340000}"/>
    <cellStyle name="Normal 2 5 10 2 3 4 2" xfId="28614" xr:uid="{00000000-0005-0000-0000-0000AD340000}"/>
    <cellStyle name="Normal 2 5 10 2 3 4 2 2" xfId="50220" xr:uid="{00000000-0005-0000-0000-0000AE340000}"/>
    <cellStyle name="Normal 2 5 10 2 3 4 3" xfId="22647" xr:uid="{00000000-0005-0000-0000-0000AF340000}"/>
    <cellStyle name="Normal 2 5 10 2 3 4 3 2" xfId="44284" xr:uid="{00000000-0005-0000-0000-0000B0340000}"/>
    <cellStyle name="Normal 2 5 10 2 3 4 4" xfId="38299" xr:uid="{00000000-0005-0000-0000-0000B1340000}"/>
    <cellStyle name="Normal 2 5 10 2 3 5" xfId="25632" xr:uid="{00000000-0005-0000-0000-0000B2340000}"/>
    <cellStyle name="Normal 2 5 10 2 3 5 2" xfId="47246" xr:uid="{00000000-0005-0000-0000-0000B3340000}"/>
    <cellStyle name="Normal 2 5 10 2 3 6" xfId="19665" xr:uid="{00000000-0005-0000-0000-0000B4340000}"/>
    <cellStyle name="Normal 2 5 10 2 3 6 2" xfId="41307" xr:uid="{00000000-0005-0000-0000-0000B5340000}"/>
    <cellStyle name="Normal 2 5 10 2 3 7" xfId="35295"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8" xr:uid="{00000000-0005-0000-0000-0000BA340000}"/>
    <cellStyle name="Normal 2 5 10 2 4 2 2 2 2" xfId="51184" xr:uid="{00000000-0005-0000-0000-0000BB340000}"/>
    <cellStyle name="Normal 2 5 10 2 4 2 2 3" xfId="23611" xr:uid="{00000000-0005-0000-0000-0000BC340000}"/>
    <cellStyle name="Normal 2 5 10 2 4 2 2 3 2" xfId="45248" xr:uid="{00000000-0005-0000-0000-0000BD340000}"/>
    <cellStyle name="Normal 2 5 10 2 4 2 2 4" xfId="39264" xr:uid="{00000000-0005-0000-0000-0000BE340000}"/>
    <cellStyle name="Normal 2 5 10 2 4 2 3" xfId="26596" xr:uid="{00000000-0005-0000-0000-0000BF340000}"/>
    <cellStyle name="Normal 2 5 10 2 4 2 3 2" xfId="48210" xr:uid="{00000000-0005-0000-0000-0000C0340000}"/>
    <cellStyle name="Normal 2 5 10 2 4 2 4" xfId="20629" xr:uid="{00000000-0005-0000-0000-0000C1340000}"/>
    <cellStyle name="Normal 2 5 10 2 4 2 4 2" xfId="42271" xr:uid="{00000000-0005-0000-0000-0000C2340000}"/>
    <cellStyle name="Normal 2 5 10 2 4 2 5" xfId="36261" xr:uid="{00000000-0005-0000-0000-0000C3340000}"/>
    <cellStyle name="Normal 2 5 10 2 4 3" xfId="15499" xr:uid="{00000000-0005-0000-0000-0000C4340000}"/>
    <cellStyle name="Normal 2 5 10 2 4 3 2" xfId="18584" xr:uid="{00000000-0005-0000-0000-0000C5340000}"/>
    <cellStyle name="Normal 2 5 10 2 4 3 2 2" xfId="30550" xr:uid="{00000000-0005-0000-0000-0000C6340000}"/>
    <cellStyle name="Normal 2 5 10 2 4 3 2 2 2" xfId="52156" xr:uid="{00000000-0005-0000-0000-0000C7340000}"/>
    <cellStyle name="Normal 2 5 10 2 4 3 2 3" xfId="24583" xr:uid="{00000000-0005-0000-0000-0000C8340000}"/>
    <cellStyle name="Normal 2 5 10 2 4 3 2 3 2" xfId="46220" xr:uid="{00000000-0005-0000-0000-0000C9340000}"/>
    <cellStyle name="Normal 2 5 10 2 4 3 2 4" xfId="40238" xr:uid="{00000000-0005-0000-0000-0000CA340000}"/>
    <cellStyle name="Normal 2 5 10 2 4 3 3" xfId="27568" xr:uid="{00000000-0005-0000-0000-0000CB340000}"/>
    <cellStyle name="Normal 2 5 10 2 4 3 3 2" xfId="49182" xr:uid="{00000000-0005-0000-0000-0000CC340000}"/>
    <cellStyle name="Normal 2 5 10 2 4 3 4" xfId="21601" xr:uid="{00000000-0005-0000-0000-0000CD340000}"/>
    <cellStyle name="Normal 2 5 10 2 4 3 4 2" xfId="43243" xr:uid="{00000000-0005-0000-0000-0000CE340000}"/>
    <cellStyle name="Normal 2 5 10 2 4 3 5" xfId="37235" xr:uid="{00000000-0005-0000-0000-0000CF340000}"/>
    <cellStyle name="Normal 2 5 10 2 4 4" xfId="16633" xr:uid="{00000000-0005-0000-0000-0000D0340000}"/>
    <cellStyle name="Normal 2 5 10 2 4 4 2" xfId="28602" xr:uid="{00000000-0005-0000-0000-0000D1340000}"/>
    <cellStyle name="Normal 2 5 10 2 4 4 2 2" xfId="50208" xr:uid="{00000000-0005-0000-0000-0000D2340000}"/>
    <cellStyle name="Normal 2 5 10 2 4 4 3" xfId="22635" xr:uid="{00000000-0005-0000-0000-0000D3340000}"/>
    <cellStyle name="Normal 2 5 10 2 4 4 3 2" xfId="44272" xr:uid="{00000000-0005-0000-0000-0000D4340000}"/>
    <cellStyle name="Normal 2 5 10 2 4 4 4" xfId="38287" xr:uid="{00000000-0005-0000-0000-0000D5340000}"/>
    <cellStyle name="Normal 2 5 10 2 4 5" xfId="25620" xr:uid="{00000000-0005-0000-0000-0000D6340000}"/>
    <cellStyle name="Normal 2 5 10 2 4 5 2" xfId="47237" xr:uid="{00000000-0005-0000-0000-0000D7340000}"/>
    <cellStyle name="Normal 2 5 10 2 4 6" xfId="19653" xr:uid="{00000000-0005-0000-0000-0000D8340000}"/>
    <cellStyle name="Normal 2 5 10 2 4 6 2" xfId="41295" xr:uid="{00000000-0005-0000-0000-0000D9340000}"/>
    <cellStyle name="Normal 2 5 10 2 4 7" xfId="35286"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2" xr:uid="{00000000-0005-0000-0000-0000DE340000}"/>
    <cellStyle name="Normal 2 5 10 2 5 2 2 2 2" xfId="50908" xr:uid="{00000000-0005-0000-0000-0000DF340000}"/>
    <cellStyle name="Normal 2 5 10 2 5 2 2 3" xfId="23335" xr:uid="{00000000-0005-0000-0000-0000E0340000}"/>
    <cellStyle name="Normal 2 5 10 2 5 2 2 3 2" xfId="44972" xr:uid="{00000000-0005-0000-0000-0000E1340000}"/>
    <cellStyle name="Normal 2 5 10 2 5 2 2 4" xfId="38988" xr:uid="{00000000-0005-0000-0000-0000E2340000}"/>
    <cellStyle name="Normal 2 5 10 2 5 2 3" xfId="26320" xr:uid="{00000000-0005-0000-0000-0000E3340000}"/>
    <cellStyle name="Normal 2 5 10 2 5 2 3 2" xfId="47934" xr:uid="{00000000-0005-0000-0000-0000E4340000}"/>
    <cellStyle name="Normal 2 5 10 2 5 2 4" xfId="20353" xr:uid="{00000000-0005-0000-0000-0000E5340000}"/>
    <cellStyle name="Normal 2 5 10 2 5 2 4 2" xfId="41995" xr:uid="{00000000-0005-0000-0000-0000E6340000}"/>
    <cellStyle name="Normal 2 5 10 2 5 2 5" xfId="35985" xr:uid="{00000000-0005-0000-0000-0000E7340000}"/>
    <cellStyle name="Normal 2 5 10 2 5 3" xfId="15223" xr:uid="{00000000-0005-0000-0000-0000E8340000}"/>
    <cellStyle name="Normal 2 5 10 2 5 3 2" xfId="18308" xr:uid="{00000000-0005-0000-0000-0000E9340000}"/>
    <cellStyle name="Normal 2 5 10 2 5 3 2 2" xfId="30274" xr:uid="{00000000-0005-0000-0000-0000EA340000}"/>
    <cellStyle name="Normal 2 5 10 2 5 3 2 2 2" xfId="51880" xr:uid="{00000000-0005-0000-0000-0000EB340000}"/>
    <cellStyle name="Normal 2 5 10 2 5 3 2 3" xfId="24307" xr:uid="{00000000-0005-0000-0000-0000EC340000}"/>
    <cellStyle name="Normal 2 5 10 2 5 3 2 3 2" xfId="45944" xr:uid="{00000000-0005-0000-0000-0000ED340000}"/>
    <cellStyle name="Normal 2 5 10 2 5 3 2 4" xfId="39962" xr:uid="{00000000-0005-0000-0000-0000EE340000}"/>
    <cellStyle name="Normal 2 5 10 2 5 3 3" xfId="27292" xr:uid="{00000000-0005-0000-0000-0000EF340000}"/>
    <cellStyle name="Normal 2 5 10 2 5 3 3 2" xfId="48906" xr:uid="{00000000-0005-0000-0000-0000F0340000}"/>
    <cellStyle name="Normal 2 5 10 2 5 3 4" xfId="21325" xr:uid="{00000000-0005-0000-0000-0000F1340000}"/>
    <cellStyle name="Normal 2 5 10 2 5 3 4 2" xfId="42967" xr:uid="{00000000-0005-0000-0000-0000F2340000}"/>
    <cellStyle name="Normal 2 5 10 2 5 3 5" xfId="36959" xr:uid="{00000000-0005-0000-0000-0000F3340000}"/>
    <cellStyle name="Normal 2 5 10 2 5 4" xfId="16357" xr:uid="{00000000-0005-0000-0000-0000F4340000}"/>
    <cellStyle name="Normal 2 5 10 2 5 4 2" xfId="28326" xr:uid="{00000000-0005-0000-0000-0000F5340000}"/>
    <cellStyle name="Normal 2 5 10 2 5 4 2 2" xfId="49932" xr:uid="{00000000-0005-0000-0000-0000F6340000}"/>
    <cellStyle name="Normal 2 5 10 2 5 4 3" xfId="22359" xr:uid="{00000000-0005-0000-0000-0000F7340000}"/>
    <cellStyle name="Normal 2 5 10 2 5 4 3 2" xfId="43996" xr:uid="{00000000-0005-0000-0000-0000F8340000}"/>
    <cellStyle name="Normal 2 5 10 2 5 4 4" xfId="38011" xr:uid="{00000000-0005-0000-0000-0000F9340000}"/>
    <cellStyle name="Normal 2 5 10 2 5 5" xfId="25344" xr:uid="{00000000-0005-0000-0000-0000FA340000}"/>
    <cellStyle name="Normal 2 5 10 2 5 5 2" xfId="46961" xr:uid="{00000000-0005-0000-0000-0000FB340000}"/>
    <cellStyle name="Normal 2 5 10 2 5 6" xfId="19377" xr:uid="{00000000-0005-0000-0000-0000FC340000}"/>
    <cellStyle name="Normal 2 5 10 2 5 6 2" xfId="41019" xr:uid="{00000000-0005-0000-0000-0000FD340000}"/>
    <cellStyle name="Normal 2 5 10 2 5 7" xfId="35005" xr:uid="{00000000-0005-0000-0000-0000FE340000}"/>
    <cellStyle name="Normal 2 5 10 2 6" xfId="13608" xr:uid="{00000000-0005-0000-0000-0000FF340000}"/>
    <cellStyle name="Normal 2 5 10 2 6 2" xfId="16694" xr:uid="{00000000-0005-0000-0000-000000350000}"/>
    <cellStyle name="Normal 2 5 10 2 6 2 2" xfId="28662" xr:uid="{00000000-0005-0000-0000-000001350000}"/>
    <cellStyle name="Normal 2 5 10 2 6 2 2 2" xfId="50268" xr:uid="{00000000-0005-0000-0000-000002350000}"/>
    <cellStyle name="Normal 2 5 10 2 6 2 3" xfId="22695" xr:uid="{00000000-0005-0000-0000-000003350000}"/>
    <cellStyle name="Normal 2 5 10 2 6 2 3 2" xfId="44332" xr:uid="{00000000-0005-0000-0000-000004350000}"/>
    <cellStyle name="Normal 2 5 10 2 6 2 4" xfId="38348" xr:uid="{00000000-0005-0000-0000-000005350000}"/>
    <cellStyle name="Normal 2 5 10 2 6 3" xfId="25680" xr:uid="{00000000-0005-0000-0000-000006350000}"/>
    <cellStyle name="Normal 2 5 10 2 6 3 2" xfId="47294" xr:uid="{00000000-0005-0000-0000-000007350000}"/>
    <cellStyle name="Normal 2 5 10 2 6 4" xfId="19713" xr:uid="{00000000-0005-0000-0000-000008350000}"/>
    <cellStyle name="Normal 2 5 10 2 6 4 2" xfId="41355" xr:uid="{00000000-0005-0000-0000-000009350000}"/>
    <cellStyle name="Normal 2 5 10 2 6 5" xfId="35344" xr:uid="{00000000-0005-0000-0000-00000A350000}"/>
    <cellStyle name="Normal 2 5 10 2 7" xfId="14582" xr:uid="{00000000-0005-0000-0000-00000B350000}"/>
    <cellStyle name="Normal 2 5 10 2 7 2" xfId="17667" xr:uid="{00000000-0005-0000-0000-00000C350000}"/>
    <cellStyle name="Normal 2 5 10 2 7 2 2" xfId="29634" xr:uid="{00000000-0005-0000-0000-00000D350000}"/>
    <cellStyle name="Normal 2 5 10 2 7 2 2 2" xfId="51240" xr:uid="{00000000-0005-0000-0000-00000E350000}"/>
    <cellStyle name="Normal 2 5 10 2 7 2 3" xfId="23667" xr:uid="{00000000-0005-0000-0000-00000F350000}"/>
    <cellStyle name="Normal 2 5 10 2 7 2 3 2" xfId="45304" xr:uid="{00000000-0005-0000-0000-000010350000}"/>
    <cellStyle name="Normal 2 5 10 2 7 2 4" xfId="39321" xr:uid="{00000000-0005-0000-0000-000011350000}"/>
    <cellStyle name="Normal 2 5 10 2 7 3" xfId="26652" xr:uid="{00000000-0005-0000-0000-000012350000}"/>
    <cellStyle name="Normal 2 5 10 2 7 3 2" xfId="48266" xr:uid="{00000000-0005-0000-0000-000013350000}"/>
    <cellStyle name="Normal 2 5 10 2 7 4" xfId="20685" xr:uid="{00000000-0005-0000-0000-000014350000}"/>
    <cellStyle name="Normal 2 5 10 2 7 4 2" xfId="42327" xr:uid="{00000000-0005-0000-0000-000015350000}"/>
    <cellStyle name="Normal 2 5 10 2 7 5" xfId="36318" xr:uid="{00000000-0005-0000-0000-000016350000}"/>
    <cellStyle name="Normal 2 5 10 2 8" xfId="15695" xr:uid="{00000000-0005-0000-0000-000017350000}"/>
    <cellStyle name="Normal 2 5 10 2 8 2" xfId="27666" xr:uid="{00000000-0005-0000-0000-000018350000}"/>
    <cellStyle name="Normal 2 5 10 2 8 2 2" xfId="49272" xr:uid="{00000000-0005-0000-0000-000019350000}"/>
    <cellStyle name="Normal 2 5 10 2 8 3" xfId="21699" xr:uid="{00000000-0005-0000-0000-00001A350000}"/>
    <cellStyle name="Normal 2 5 10 2 8 3 2" xfId="43336" xr:uid="{00000000-0005-0000-0000-00001B350000}"/>
    <cellStyle name="Normal 2 5 10 2 8 4" xfId="37349" xr:uid="{00000000-0005-0000-0000-00001C350000}"/>
    <cellStyle name="Normal 2 5 10 2 9" xfId="24681" xr:uid="{00000000-0005-0000-0000-00001D350000}"/>
    <cellStyle name="Normal 2 5 10 2 9 2" xfId="46301"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0" xr:uid="{00000000-0005-0000-0000-000023350000}"/>
    <cellStyle name="Normal 2 5 10 3 2 2 2 2 2" xfId="51186" xr:uid="{00000000-0005-0000-0000-000024350000}"/>
    <cellStyle name="Normal 2 5 10 3 2 2 2 3" xfId="23613" xr:uid="{00000000-0005-0000-0000-000025350000}"/>
    <cellStyle name="Normal 2 5 10 3 2 2 2 3 2" xfId="45250" xr:uid="{00000000-0005-0000-0000-000026350000}"/>
    <cellStyle name="Normal 2 5 10 3 2 2 2 4" xfId="39266" xr:uid="{00000000-0005-0000-0000-000027350000}"/>
    <cellStyle name="Normal 2 5 10 3 2 2 3" xfId="26598" xr:uid="{00000000-0005-0000-0000-000028350000}"/>
    <cellStyle name="Normal 2 5 10 3 2 2 3 2" xfId="48212" xr:uid="{00000000-0005-0000-0000-000029350000}"/>
    <cellStyle name="Normal 2 5 10 3 2 2 4" xfId="20631" xr:uid="{00000000-0005-0000-0000-00002A350000}"/>
    <cellStyle name="Normal 2 5 10 3 2 2 4 2" xfId="42273" xr:uid="{00000000-0005-0000-0000-00002B350000}"/>
    <cellStyle name="Normal 2 5 10 3 2 2 5" xfId="36263" xr:uid="{00000000-0005-0000-0000-00002C350000}"/>
    <cellStyle name="Normal 2 5 10 3 2 3" xfId="15501" xr:uid="{00000000-0005-0000-0000-00002D350000}"/>
    <cellStyle name="Normal 2 5 10 3 2 3 2" xfId="18586" xr:uid="{00000000-0005-0000-0000-00002E350000}"/>
    <cellStyle name="Normal 2 5 10 3 2 3 2 2" xfId="30552" xr:uid="{00000000-0005-0000-0000-00002F350000}"/>
    <cellStyle name="Normal 2 5 10 3 2 3 2 2 2" xfId="52158" xr:uid="{00000000-0005-0000-0000-000030350000}"/>
    <cellStyle name="Normal 2 5 10 3 2 3 2 3" xfId="24585" xr:uid="{00000000-0005-0000-0000-000031350000}"/>
    <cellStyle name="Normal 2 5 10 3 2 3 2 3 2" xfId="46222" xr:uid="{00000000-0005-0000-0000-000032350000}"/>
    <cellStyle name="Normal 2 5 10 3 2 3 2 4" xfId="40240" xr:uid="{00000000-0005-0000-0000-000033350000}"/>
    <cellStyle name="Normal 2 5 10 3 2 3 3" xfId="27570" xr:uid="{00000000-0005-0000-0000-000034350000}"/>
    <cellStyle name="Normal 2 5 10 3 2 3 3 2" xfId="49184" xr:uid="{00000000-0005-0000-0000-000035350000}"/>
    <cellStyle name="Normal 2 5 10 3 2 3 4" xfId="21603" xr:uid="{00000000-0005-0000-0000-000036350000}"/>
    <cellStyle name="Normal 2 5 10 3 2 3 4 2" xfId="43245" xr:uid="{00000000-0005-0000-0000-000037350000}"/>
    <cellStyle name="Normal 2 5 10 3 2 3 5" xfId="37237" xr:uid="{00000000-0005-0000-0000-000038350000}"/>
    <cellStyle name="Normal 2 5 10 3 2 4" xfId="16636" xr:uid="{00000000-0005-0000-0000-000039350000}"/>
    <cellStyle name="Normal 2 5 10 3 2 4 2" xfId="28605" xr:uid="{00000000-0005-0000-0000-00003A350000}"/>
    <cellStyle name="Normal 2 5 10 3 2 4 2 2" xfId="50211" xr:uid="{00000000-0005-0000-0000-00003B350000}"/>
    <cellStyle name="Normal 2 5 10 3 2 4 3" xfId="22638" xr:uid="{00000000-0005-0000-0000-00003C350000}"/>
    <cellStyle name="Normal 2 5 10 3 2 4 3 2" xfId="44275" xr:uid="{00000000-0005-0000-0000-00003D350000}"/>
    <cellStyle name="Normal 2 5 10 3 2 4 4" xfId="38290" xr:uid="{00000000-0005-0000-0000-00003E350000}"/>
    <cellStyle name="Normal 2 5 10 3 2 5" xfId="25623" xr:uid="{00000000-0005-0000-0000-00003F350000}"/>
    <cellStyle name="Normal 2 5 10 3 2 5 2" xfId="47240" xr:uid="{00000000-0005-0000-0000-000040350000}"/>
    <cellStyle name="Normal 2 5 10 3 2 6" xfId="19656" xr:uid="{00000000-0005-0000-0000-000041350000}"/>
    <cellStyle name="Normal 2 5 10 3 2 6 2" xfId="41298" xr:uid="{00000000-0005-0000-0000-000042350000}"/>
    <cellStyle name="Normal 2 5 10 3 2 7" xfId="35289" xr:uid="{00000000-0005-0000-0000-000043350000}"/>
    <cellStyle name="Normal 2 5 10 3 3" xfId="13883" xr:uid="{00000000-0005-0000-0000-000044350000}"/>
    <cellStyle name="Normal 2 5 10 3 3 2" xfId="16968" xr:uid="{00000000-0005-0000-0000-000045350000}"/>
    <cellStyle name="Normal 2 5 10 3 3 2 2" xfId="28936" xr:uid="{00000000-0005-0000-0000-000046350000}"/>
    <cellStyle name="Normal 2 5 10 3 3 2 2 2" xfId="50542" xr:uid="{00000000-0005-0000-0000-000047350000}"/>
    <cellStyle name="Normal 2 5 10 3 3 2 3" xfId="22969" xr:uid="{00000000-0005-0000-0000-000048350000}"/>
    <cellStyle name="Normal 2 5 10 3 3 2 3 2" xfId="44606" xr:uid="{00000000-0005-0000-0000-000049350000}"/>
    <cellStyle name="Normal 2 5 10 3 3 2 4" xfId="38622" xr:uid="{00000000-0005-0000-0000-00004A350000}"/>
    <cellStyle name="Normal 2 5 10 3 3 3" xfId="25954" xr:uid="{00000000-0005-0000-0000-00004B350000}"/>
    <cellStyle name="Normal 2 5 10 3 3 3 2" xfId="47568" xr:uid="{00000000-0005-0000-0000-00004C350000}"/>
    <cellStyle name="Normal 2 5 10 3 3 4" xfId="19987" xr:uid="{00000000-0005-0000-0000-00004D350000}"/>
    <cellStyle name="Normal 2 5 10 3 3 4 2" xfId="41629" xr:uid="{00000000-0005-0000-0000-00004E350000}"/>
    <cellStyle name="Normal 2 5 10 3 3 5" xfId="35619" xr:uid="{00000000-0005-0000-0000-00004F350000}"/>
    <cellStyle name="Normal 2 5 10 3 4" xfId="14857" xr:uid="{00000000-0005-0000-0000-000050350000}"/>
    <cellStyle name="Normal 2 5 10 3 4 2" xfId="17942" xr:uid="{00000000-0005-0000-0000-000051350000}"/>
    <cellStyle name="Normal 2 5 10 3 4 2 2" xfId="29908" xr:uid="{00000000-0005-0000-0000-000052350000}"/>
    <cellStyle name="Normal 2 5 10 3 4 2 2 2" xfId="51514" xr:uid="{00000000-0005-0000-0000-000053350000}"/>
    <cellStyle name="Normal 2 5 10 3 4 2 3" xfId="23941" xr:uid="{00000000-0005-0000-0000-000054350000}"/>
    <cellStyle name="Normal 2 5 10 3 4 2 3 2" xfId="45578" xr:uid="{00000000-0005-0000-0000-000055350000}"/>
    <cellStyle name="Normal 2 5 10 3 4 2 4" xfId="39596" xr:uid="{00000000-0005-0000-0000-000056350000}"/>
    <cellStyle name="Normal 2 5 10 3 4 3" xfId="26926" xr:uid="{00000000-0005-0000-0000-000057350000}"/>
    <cellStyle name="Normal 2 5 10 3 4 3 2" xfId="48540" xr:uid="{00000000-0005-0000-0000-000058350000}"/>
    <cellStyle name="Normal 2 5 10 3 4 4" xfId="20959" xr:uid="{00000000-0005-0000-0000-000059350000}"/>
    <cellStyle name="Normal 2 5 10 3 4 4 2" xfId="42601" xr:uid="{00000000-0005-0000-0000-00005A350000}"/>
    <cellStyle name="Normal 2 5 10 3 4 5" xfId="36593" xr:uid="{00000000-0005-0000-0000-00005B350000}"/>
    <cellStyle name="Normal 2 5 10 3 5" xfId="15991" xr:uid="{00000000-0005-0000-0000-00005C350000}"/>
    <cellStyle name="Normal 2 5 10 3 5 2" xfId="27960" xr:uid="{00000000-0005-0000-0000-00005D350000}"/>
    <cellStyle name="Normal 2 5 10 3 5 2 2" xfId="49566" xr:uid="{00000000-0005-0000-0000-00005E350000}"/>
    <cellStyle name="Normal 2 5 10 3 5 3" xfId="21993" xr:uid="{00000000-0005-0000-0000-00005F350000}"/>
    <cellStyle name="Normal 2 5 10 3 5 3 2" xfId="43630" xr:uid="{00000000-0005-0000-0000-000060350000}"/>
    <cellStyle name="Normal 2 5 10 3 5 4" xfId="37645" xr:uid="{00000000-0005-0000-0000-000061350000}"/>
    <cellStyle name="Normal 2 5 10 3 6" xfId="24978" xr:uid="{00000000-0005-0000-0000-000062350000}"/>
    <cellStyle name="Normal 2 5 10 3 6 2" xfId="46595" xr:uid="{00000000-0005-0000-0000-000063350000}"/>
    <cellStyle name="Normal 2 5 10 3 7" xfId="19011" xr:uid="{00000000-0005-0000-0000-000064350000}"/>
    <cellStyle name="Normal 2 5 10 3 7 2" xfId="40653" xr:uid="{00000000-0005-0000-0000-000065350000}"/>
    <cellStyle name="Normal 2 5 10 3 8" xfId="34639"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4" xr:uid="{00000000-0005-0000-0000-00006A350000}"/>
    <cellStyle name="Normal 2 5 10 4 2 2 2 2" xfId="51190" xr:uid="{00000000-0005-0000-0000-00006B350000}"/>
    <cellStyle name="Normal 2 5 10 4 2 2 3" xfId="23617" xr:uid="{00000000-0005-0000-0000-00006C350000}"/>
    <cellStyle name="Normal 2 5 10 4 2 2 3 2" xfId="45254" xr:uid="{00000000-0005-0000-0000-00006D350000}"/>
    <cellStyle name="Normal 2 5 10 4 2 2 4" xfId="39270" xr:uid="{00000000-0005-0000-0000-00006E350000}"/>
    <cellStyle name="Normal 2 5 10 4 2 3" xfId="26602" xr:uid="{00000000-0005-0000-0000-00006F350000}"/>
    <cellStyle name="Normal 2 5 10 4 2 3 2" xfId="48216" xr:uid="{00000000-0005-0000-0000-000070350000}"/>
    <cellStyle name="Normal 2 5 10 4 2 4" xfId="20635" xr:uid="{00000000-0005-0000-0000-000071350000}"/>
    <cellStyle name="Normal 2 5 10 4 2 4 2" xfId="42277" xr:uid="{00000000-0005-0000-0000-000072350000}"/>
    <cellStyle name="Normal 2 5 10 4 2 5" xfId="36267" xr:uid="{00000000-0005-0000-0000-000073350000}"/>
    <cellStyle name="Normal 2 5 10 4 3" xfId="15505" xr:uid="{00000000-0005-0000-0000-000074350000}"/>
    <cellStyle name="Normal 2 5 10 4 3 2" xfId="18590" xr:uid="{00000000-0005-0000-0000-000075350000}"/>
    <cellStyle name="Normal 2 5 10 4 3 2 2" xfId="30556" xr:uid="{00000000-0005-0000-0000-000076350000}"/>
    <cellStyle name="Normal 2 5 10 4 3 2 2 2" xfId="52162" xr:uid="{00000000-0005-0000-0000-000077350000}"/>
    <cellStyle name="Normal 2 5 10 4 3 2 3" xfId="24589" xr:uid="{00000000-0005-0000-0000-000078350000}"/>
    <cellStyle name="Normal 2 5 10 4 3 2 3 2" xfId="46226" xr:uid="{00000000-0005-0000-0000-000079350000}"/>
    <cellStyle name="Normal 2 5 10 4 3 2 4" xfId="40244" xr:uid="{00000000-0005-0000-0000-00007A350000}"/>
    <cellStyle name="Normal 2 5 10 4 3 3" xfId="27574" xr:uid="{00000000-0005-0000-0000-00007B350000}"/>
    <cellStyle name="Normal 2 5 10 4 3 3 2" xfId="49188" xr:uid="{00000000-0005-0000-0000-00007C350000}"/>
    <cellStyle name="Normal 2 5 10 4 3 4" xfId="21607" xr:uid="{00000000-0005-0000-0000-00007D350000}"/>
    <cellStyle name="Normal 2 5 10 4 3 4 2" xfId="43249" xr:uid="{00000000-0005-0000-0000-00007E350000}"/>
    <cellStyle name="Normal 2 5 10 4 3 5" xfId="37241" xr:uid="{00000000-0005-0000-0000-00007F350000}"/>
    <cellStyle name="Normal 2 5 10 4 4" xfId="16643" xr:uid="{00000000-0005-0000-0000-000080350000}"/>
    <cellStyle name="Normal 2 5 10 4 4 2" xfId="28612" xr:uid="{00000000-0005-0000-0000-000081350000}"/>
    <cellStyle name="Normal 2 5 10 4 4 2 2" xfId="50218" xr:uid="{00000000-0005-0000-0000-000082350000}"/>
    <cellStyle name="Normal 2 5 10 4 4 3" xfId="22645" xr:uid="{00000000-0005-0000-0000-000083350000}"/>
    <cellStyle name="Normal 2 5 10 4 4 3 2" xfId="44282" xr:uid="{00000000-0005-0000-0000-000084350000}"/>
    <cellStyle name="Normal 2 5 10 4 4 4" xfId="38297" xr:uid="{00000000-0005-0000-0000-000085350000}"/>
    <cellStyle name="Normal 2 5 10 4 5" xfId="25630" xr:uid="{00000000-0005-0000-0000-000086350000}"/>
    <cellStyle name="Normal 2 5 10 4 5 2" xfId="47244" xr:uid="{00000000-0005-0000-0000-000087350000}"/>
    <cellStyle name="Normal 2 5 10 4 6" xfId="19663" xr:uid="{00000000-0005-0000-0000-000088350000}"/>
    <cellStyle name="Normal 2 5 10 4 6 2" xfId="41305" xr:uid="{00000000-0005-0000-0000-000089350000}"/>
    <cellStyle name="Normal 2 5 10 4 7" xfId="35293"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6" xr:uid="{00000000-0005-0000-0000-00008E350000}"/>
    <cellStyle name="Normal 2 5 10 5 2 2 2 2" xfId="51182" xr:uid="{00000000-0005-0000-0000-00008F350000}"/>
    <cellStyle name="Normal 2 5 10 5 2 2 3" xfId="23609" xr:uid="{00000000-0005-0000-0000-000090350000}"/>
    <cellStyle name="Normal 2 5 10 5 2 2 3 2" xfId="45246" xr:uid="{00000000-0005-0000-0000-000091350000}"/>
    <cellStyle name="Normal 2 5 10 5 2 2 4" xfId="39262" xr:uid="{00000000-0005-0000-0000-000092350000}"/>
    <cellStyle name="Normal 2 5 10 5 2 3" xfId="26594" xr:uid="{00000000-0005-0000-0000-000093350000}"/>
    <cellStyle name="Normal 2 5 10 5 2 3 2" xfId="48208" xr:uid="{00000000-0005-0000-0000-000094350000}"/>
    <cellStyle name="Normal 2 5 10 5 2 4" xfId="20627" xr:uid="{00000000-0005-0000-0000-000095350000}"/>
    <cellStyle name="Normal 2 5 10 5 2 4 2" xfId="42269" xr:uid="{00000000-0005-0000-0000-000096350000}"/>
    <cellStyle name="Normal 2 5 10 5 2 5" xfId="36259" xr:uid="{00000000-0005-0000-0000-000097350000}"/>
    <cellStyle name="Normal 2 5 10 5 3" xfId="15497" xr:uid="{00000000-0005-0000-0000-000098350000}"/>
    <cellStyle name="Normal 2 5 10 5 3 2" xfId="18582" xr:uid="{00000000-0005-0000-0000-000099350000}"/>
    <cellStyle name="Normal 2 5 10 5 3 2 2" xfId="30548" xr:uid="{00000000-0005-0000-0000-00009A350000}"/>
    <cellStyle name="Normal 2 5 10 5 3 2 2 2" xfId="52154" xr:uid="{00000000-0005-0000-0000-00009B350000}"/>
    <cellStyle name="Normal 2 5 10 5 3 2 3" xfId="24581" xr:uid="{00000000-0005-0000-0000-00009C350000}"/>
    <cellStyle name="Normal 2 5 10 5 3 2 3 2" xfId="46218" xr:uid="{00000000-0005-0000-0000-00009D350000}"/>
    <cellStyle name="Normal 2 5 10 5 3 2 4" xfId="40236" xr:uid="{00000000-0005-0000-0000-00009E350000}"/>
    <cellStyle name="Normal 2 5 10 5 3 3" xfId="27566" xr:uid="{00000000-0005-0000-0000-00009F350000}"/>
    <cellStyle name="Normal 2 5 10 5 3 3 2" xfId="49180" xr:uid="{00000000-0005-0000-0000-0000A0350000}"/>
    <cellStyle name="Normal 2 5 10 5 3 4" xfId="21599" xr:uid="{00000000-0005-0000-0000-0000A1350000}"/>
    <cellStyle name="Normal 2 5 10 5 3 4 2" xfId="43241" xr:uid="{00000000-0005-0000-0000-0000A2350000}"/>
    <cellStyle name="Normal 2 5 10 5 3 5" xfId="37233" xr:uid="{00000000-0005-0000-0000-0000A3350000}"/>
    <cellStyle name="Normal 2 5 10 5 4" xfId="16631" xr:uid="{00000000-0005-0000-0000-0000A4350000}"/>
    <cellStyle name="Normal 2 5 10 5 4 2" xfId="28600" xr:uid="{00000000-0005-0000-0000-0000A5350000}"/>
    <cellStyle name="Normal 2 5 10 5 4 2 2" xfId="50206" xr:uid="{00000000-0005-0000-0000-0000A6350000}"/>
    <cellStyle name="Normal 2 5 10 5 4 3" xfId="22633" xr:uid="{00000000-0005-0000-0000-0000A7350000}"/>
    <cellStyle name="Normal 2 5 10 5 4 3 2" xfId="44270" xr:uid="{00000000-0005-0000-0000-0000A8350000}"/>
    <cellStyle name="Normal 2 5 10 5 4 4" xfId="38285" xr:uid="{00000000-0005-0000-0000-0000A9350000}"/>
    <cellStyle name="Normal 2 5 10 5 5" xfId="25618" xr:uid="{00000000-0005-0000-0000-0000AA350000}"/>
    <cellStyle name="Normal 2 5 10 5 5 2" xfId="47235" xr:uid="{00000000-0005-0000-0000-0000AB350000}"/>
    <cellStyle name="Normal 2 5 10 5 6" xfId="19651" xr:uid="{00000000-0005-0000-0000-0000AC350000}"/>
    <cellStyle name="Normal 2 5 10 5 6 2" xfId="41293" xr:uid="{00000000-0005-0000-0000-0000AD350000}"/>
    <cellStyle name="Normal 2 5 10 5 7" xfId="35279"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6" xr:uid="{00000000-0005-0000-0000-0000B2350000}"/>
    <cellStyle name="Normal 2 5 10 6 2 2 2 2" xfId="50862" xr:uid="{00000000-0005-0000-0000-0000B3350000}"/>
    <cellStyle name="Normal 2 5 10 6 2 2 3" xfId="23289" xr:uid="{00000000-0005-0000-0000-0000B4350000}"/>
    <cellStyle name="Normal 2 5 10 6 2 2 3 2" xfId="44926" xr:uid="{00000000-0005-0000-0000-0000B5350000}"/>
    <cellStyle name="Normal 2 5 10 6 2 2 4" xfId="38942" xr:uid="{00000000-0005-0000-0000-0000B6350000}"/>
    <cellStyle name="Normal 2 5 10 6 2 3" xfId="26274" xr:uid="{00000000-0005-0000-0000-0000B7350000}"/>
    <cellStyle name="Normal 2 5 10 6 2 3 2" xfId="47888" xr:uid="{00000000-0005-0000-0000-0000B8350000}"/>
    <cellStyle name="Normal 2 5 10 6 2 4" xfId="20307" xr:uid="{00000000-0005-0000-0000-0000B9350000}"/>
    <cellStyle name="Normal 2 5 10 6 2 4 2" xfId="41949" xr:uid="{00000000-0005-0000-0000-0000BA350000}"/>
    <cellStyle name="Normal 2 5 10 6 2 5" xfId="35939" xr:uid="{00000000-0005-0000-0000-0000BB350000}"/>
    <cellStyle name="Normal 2 5 10 6 3" xfId="15177" xr:uid="{00000000-0005-0000-0000-0000BC350000}"/>
    <cellStyle name="Normal 2 5 10 6 3 2" xfId="18262" xr:uid="{00000000-0005-0000-0000-0000BD350000}"/>
    <cellStyle name="Normal 2 5 10 6 3 2 2" xfId="30228" xr:uid="{00000000-0005-0000-0000-0000BE350000}"/>
    <cellStyle name="Normal 2 5 10 6 3 2 2 2" xfId="51834" xr:uid="{00000000-0005-0000-0000-0000BF350000}"/>
    <cellStyle name="Normal 2 5 10 6 3 2 3" xfId="24261" xr:uid="{00000000-0005-0000-0000-0000C0350000}"/>
    <cellStyle name="Normal 2 5 10 6 3 2 3 2" xfId="45898" xr:uid="{00000000-0005-0000-0000-0000C1350000}"/>
    <cellStyle name="Normal 2 5 10 6 3 2 4" xfId="39916" xr:uid="{00000000-0005-0000-0000-0000C2350000}"/>
    <cellStyle name="Normal 2 5 10 6 3 3" xfId="27246" xr:uid="{00000000-0005-0000-0000-0000C3350000}"/>
    <cellStyle name="Normal 2 5 10 6 3 3 2" xfId="48860" xr:uid="{00000000-0005-0000-0000-0000C4350000}"/>
    <cellStyle name="Normal 2 5 10 6 3 4" xfId="21279" xr:uid="{00000000-0005-0000-0000-0000C5350000}"/>
    <cellStyle name="Normal 2 5 10 6 3 4 2" xfId="42921" xr:uid="{00000000-0005-0000-0000-0000C6350000}"/>
    <cellStyle name="Normal 2 5 10 6 3 5" xfId="36913" xr:uid="{00000000-0005-0000-0000-0000C7350000}"/>
    <cellStyle name="Normal 2 5 10 6 4" xfId="16311" xr:uid="{00000000-0005-0000-0000-0000C8350000}"/>
    <cellStyle name="Normal 2 5 10 6 4 2" xfId="28280" xr:uid="{00000000-0005-0000-0000-0000C9350000}"/>
    <cellStyle name="Normal 2 5 10 6 4 2 2" xfId="49886" xr:uid="{00000000-0005-0000-0000-0000CA350000}"/>
    <cellStyle name="Normal 2 5 10 6 4 3" xfId="22313" xr:uid="{00000000-0005-0000-0000-0000CB350000}"/>
    <cellStyle name="Normal 2 5 10 6 4 3 2" xfId="43950" xr:uid="{00000000-0005-0000-0000-0000CC350000}"/>
    <cellStyle name="Normal 2 5 10 6 4 4" xfId="37965" xr:uid="{00000000-0005-0000-0000-0000CD350000}"/>
    <cellStyle name="Normal 2 5 10 6 5" xfId="25298" xr:uid="{00000000-0005-0000-0000-0000CE350000}"/>
    <cellStyle name="Normal 2 5 10 6 5 2" xfId="46915" xr:uid="{00000000-0005-0000-0000-0000CF350000}"/>
    <cellStyle name="Normal 2 5 10 6 6" xfId="19331" xr:uid="{00000000-0005-0000-0000-0000D0350000}"/>
    <cellStyle name="Normal 2 5 10 6 6 2" xfId="40973" xr:uid="{00000000-0005-0000-0000-0000D1350000}"/>
    <cellStyle name="Normal 2 5 10 6 7" xfId="34959" xr:uid="{00000000-0005-0000-0000-0000D2350000}"/>
    <cellStyle name="Normal 2 5 10 7" xfId="13561" xr:uid="{00000000-0005-0000-0000-0000D3350000}"/>
    <cellStyle name="Normal 2 5 10 7 2" xfId="16647" xr:uid="{00000000-0005-0000-0000-0000D4350000}"/>
    <cellStyle name="Normal 2 5 10 7 2 2" xfId="28616" xr:uid="{00000000-0005-0000-0000-0000D5350000}"/>
    <cellStyle name="Normal 2 5 10 7 2 2 2" xfId="50222" xr:uid="{00000000-0005-0000-0000-0000D6350000}"/>
    <cellStyle name="Normal 2 5 10 7 2 3" xfId="22649" xr:uid="{00000000-0005-0000-0000-0000D7350000}"/>
    <cellStyle name="Normal 2 5 10 7 2 3 2" xfId="44286" xr:uid="{00000000-0005-0000-0000-0000D8350000}"/>
    <cellStyle name="Normal 2 5 10 7 2 4" xfId="38301" xr:uid="{00000000-0005-0000-0000-0000D9350000}"/>
    <cellStyle name="Normal 2 5 10 7 3" xfId="25634" xr:uid="{00000000-0005-0000-0000-0000DA350000}"/>
    <cellStyle name="Normal 2 5 10 7 3 2" xfId="47248" xr:uid="{00000000-0005-0000-0000-0000DB350000}"/>
    <cellStyle name="Normal 2 5 10 7 4" xfId="19667" xr:uid="{00000000-0005-0000-0000-0000DC350000}"/>
    <cellStyle name="Normal 2 5 10 7 4 2" xfId="41309" xr:uid="{00000000-0005-0000-0000-0000DD350000}"/>
    <cellStyle name="Normal 2 5 10 7 5" xfId="35297" xr:uid="{00000000-0005-0000-0000-0000DE350000}"/>
    <cellStyle name="Normal 2 5 10 8" xfId="14536" xr:uid="{00000000-0005-0000-0000-0000DF350000}"/>
    <cellStyle name="Normal 2 5 10 8 2" xfId="17621" xr:uid="{00000000-0005-0000-0000-0000E0350000}"/>
    <cellStyle name="Normal 2 5 10 8 2 2" xfId="29588" xr:uid="{00000000-0005-0000-0000-0000E1350000}"/>
    <cellStyle name="Normal 2 5 10 8 2 2 2" xfId="51194" xr:uid="{00000000-0005-0000-0000-0000E2350000}"/>
    <cellStyle name="Normal 2 5 10 8 2 3" xfId="23621" xr:uid="{00000000-0005-0000-0000-0000E3350000}"/>
    <cellStyle name="Normal 2 5 10 8 2 3 2" xfId="45258" xr:uid="{00000000-0005-0000-0000-0000E4350000}"/>
    <cellStyle name="Normal 2 5 10 8 2 4" xfId="39275" xr:uid="{00000000-0005-0000-0000-0000E5350000}"/>
    <cellStyle name="Normal 2 5 10 8 3" xfId="26606" xr:uid="{00000000-0005-0000-0000-0000E6350000}"/>
    <cellStyle name="Normal 2 5 10 8 3 2" xfId="48220" xr:uid="{00000000-0005-0000-0000-0000E7350000}"/>
    <cellStyle name="Normal 2 5 10 8 4" xfId="20639" xr:uid="{00000000-0005-0000-0000-0000E8350000}"/>
    <cellStyle name="Normal 2 5 10 8 4 2" xfId="42281" xr:uid="{00000000-0005-0000-0000-0000E9350000}"/>
    <cellStyle name="Normal 2 5 10 8 5" xfId="36272" xr:uid="{00000000-0005-0000-0000-0000EA350000}"/>
    <cellStyle name="Normal 2 5 10 9" xfId="15626" xr:uid="{00000000-0005-0000-0000-0000EB350000}"/>
    <cellStyle name="Normal 2 5 10 9 2" xfId="27598" xr:uid="{00000000-0005-0000-0000-0000EC350000}"/>
    <cellStyle name="Normal 2 5 10 9 2 2" xfId="49204" xr:uid="{00000000-0005-0000-0000-0000ED350000}"/>
    <cellStyle name="Normal 2 5 10 9 3" xfId="21631" xr:uid="{00000000-0005-0000-0000-0000EE350000}"/>
    <cellStyle name="Normal 2 5 10 9 3 2" xfId="43268" xr:uid="{00000000-0005-0000-0000-0000EF350000}"/>
    <cellStyle name="Normal 2 5 10 9 4" xfId="37280"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0"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5" xr:uid="{00000000-0005-0000-0000-0000FA350000}"/>
    <cellStyle name="Normal 2 5 14 3 2 2 2 2" xfId="50801" xr:uid="{00000000-0005-0000-0000-0000FB350000}"/>
    <cellStyle name="Normal 2 5 14 3 2 2 3" xfId="23228" xr:uid="{00000000-0005-0000-0000-0000FC350000}"/>
    <cellStyle name="Normal 2 5 14 3 2 2 3 2" xfId="44865" xr:uid="{00000000-0005-0000-0000-0000FD350000}"/>
    <cellStyle name="Normal 2 5 14 3 2 2 4" xfId="38881" xr:uid="{00000000-0005-0000-0000-0000FE350000}"/>
    <cellStyle name="Normal 2 5 14 3 2 3" xfId="26213" xr:uid="{00000000-0005-0000-0000-0000FF350000}"/>
    <cellStyle name="Normal 2 5 14 3 2 3 2" xfId="47827" xr:uid="{00000000-0005-0000-0000-000000360000}"/>
    <cellStyle name="Normal 2 5 14 3 2 4" xfId="20246" xr:uid="{00000000-0005-0000-0000-000001360000}"/>
    <cellStyle name="Normal 2 5 14 3 2 4 2" xfId="41888" xr:uid="{00000000-0005-0000-0000-000002360000}"/>
    <cellStyle name="Normal 2 5 14 3 2 5" xfId="35878" xr:uid="{00000000-0005-0000-0000-000003360000}"/>
    <cellStyle name="Normal 2 5 14 3 3" xfId="15116" xr:uid="{00000000-0005-0000-0000-000004360000}"/>
    <cellStyle name="Normal 2 5 14 3 3 2" xfId="18201" xr:uid="{00000000-0005-0000-0000-000005360000}"/>
    <cellStyle name="Normal 2 5 14 3 3 2 2" xfId="30167" xr:uid="{00000000-0005-0000-0000-000006360000}"/>
    <cellStyle name="Normal 2 5 14 3 3 2 2 2" xfId="51773" xr:uid="{00000000-0005-0000-0000-000007360000}"/>
    <cellStyle name="Normal 2 5 14 3 3 2 3" xfId="24200" xr:uid="{00000000-0005-0000-0000-000008360000}"/>
    <cellStyle name="Normal 2 5 14 3 3 2 3 2" xfId="45837" xr:uid="{00000000-0005-0000-0000-000009360000}"/>
    <cellStyle name="Normal 2 5 14 3 3 2 4" xfId="39855" xr:uid="{00000000-0005-0000-0000-00000A360000}"/>
    <cellStyle name="Normal 2 5 14 3 3 3" xfId="27185" xr:uid="{00000000-0005-0000-0000-00000B360000}"/>
    <cellStyle name="Normal 2 5 14 3 3 3 2" xfId="48799" xr:uid="{00000000-0005-0000-0000-00000C360000}"/>
    <cellStyle name="Normal 2 5 14 3 3 4" xfId="21218" xr:uid="{00000000-0005-0000-0000-00000D360000}"/>
    <cellStyle name="Normal 2 5 14 3 3 4 2" xfId="42860" xr:uid="{00000000-0005-0000-0000-00000E360000}"/>
    <cellStyle name="Normal 2 5 14 3 3 5" xfId="36852" xr:uid="{00000000-0005-0000-0000-00000F360000}"/>
    <cellStyle name="Normal 2 5 14 3 4" xfId="16250" xr:uid="{00000000-0005-0000-0000-000010360000}"/>
    <cellStyle name="Normal 2 5 14 3 4 2" xfId="28219" xr:uid="{00000000-0005-0000-0000-000011360000}"/>
    <cellStyle name="Normal 2 5 14 3 4 2 2" xfId="49825" xr:uid="{00000000-0005-0000-0000-000012360000}"/>
    <cellStyle name="Normal 2 5 14 3 4 3" xfId="22252" xr:uid="{00000000-0005-0000-0000-000013360000}"/>
    <cellStyle name="Normal 2 5 14 3 4 3 2" xfId="43889" xr:uid="{00000000-0005-0000-0000-000014360000}"/>
    <cellStyle name="Normal 2 5 14 3 4 4" xfId="37904" xr:uid="{00000000-0005-0000-0000-000015360000}"/>
    <cellStyle name="Normal 2 5 14 3 5" xfId="25237" xr:uid="{00000000-0005-0000-0000-000016360000}"/>
    <cellStyle name="Normal 2 5 14 3 5 2" xfId="46854" xr:uid="{00000000-0005-0000-0000-000017360000}"/>
    <cellStyle name="Normal 2 5 14 3 6" xfId="19270" xr:uid="{00000000-0005-0000-0000-000018360000}"/>
    <cellStyle name="Normal 2 5 14 3 6 2" xfId="40912" xr:uid="{00000000-0005-0000-0000-000019360000}"/>
    <cellStyle name="Normal 2 5 14 3 7" xfId="34898"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5" xr:uid="{00000000-0005-0000-0000-00001E360000}"/>
    <cellStyle name="Normal 2 5 14 4 2 2 2 2" xfId="51121" xr:uid="{00000000-0005-0000-0000-00001F360000}"/>
    <cellStyle name="Normal 2 5 14 4 2 2 3" xfId="23548" xr:uid="{00000000-0005-0000-0000-000020360000}"/>
    <cellStyle name="Normal 2 5 14 4 2 2 3 2" xfId="45185" xr:uid="{00000000-0005-0000-0000-000021360000}"/>
    <cellStyle name="Normal 2 5 14 4 2 2 4" xfId="39201" xr:uid="{00000000-0005-0000-0000-000022360000}"/>
    <cellStyle name="Normal 2 5 14 4 2 3" xfId="26533" xr:uid="{00000000-0005-0000-0000-000023360000}"/>
    <cellStyle name="Normal 2 5 14 4 2 3 2" xfId="48147" xr:uid="{00000000-0005-0000-0000-000024360000}"/>
    <cellStyle name="Normal 2 5 14 4 2 4" xfId="20566" xr:uid="{00000000-0005-0000-0000-000025360000}"/>
    <cellStyle name="Normal 2 5 14 4 2 4 2" xfId="42208" xr:uid="{00000000-0005-0000-0000-000026360000}"/>
    <cellStyle name="Normal 2 5 14 4 2 5" xfId="36198" xr:uid="{00000000-0005-0000-0000-000027360000}"/>
    <cellStyle name="Normal 2 5 14 4 3" xfId="15436" xr:uid="{00000000-0005-0000-0000-000028360000}"/>
    <cellStyle name="Normal 2 5 14 4 3 2" xfId="18521" xr:uid="{00000000-0005-0000-0000-000029360000}"/>
    <cellStyle name="Normal 2 5 14 4 3 2 2" xfId="30487" xr:uid="{00000000-0005-0000-0000-00002A360000}"/>
    <cellStyle name="Normal 2 5 14 4 3 2 2 2" xfId="52093" xr:uid="{00000000-0005-0000-0000-00002B360000}"/>
    <cellStyle name="Normal 2 5 14 4 3 2 3" xfId="24520" xr:uid="{00000000-0005-0000-0000-00002C360000}"/>
    <cellStyle name="Normal 2 5 14 4 3 2 3 2" xfId="46157" xr:uid="{00000000-0005-0000-0000-00002D360000}"/>
    <cellStyle name="Normal 2 5 14 4 3 2 4" xfId="40175" xr:uid="{00000000-0005-0000-0000-00002E360000}"/>
    <cellStyle name="Normal 2 5 14 4 3 3" xfId="27505" xr:uid="{00000000-0005-0000-0000-00002F360000}"/>
    <cellStyle name="Normal 2 5 14 4 3 3 2" xfId="49119" xr:uid="{00000000-0005-0000-0000-000030360000}"/>
    <cellStyle name="Normal 2 5 14 4 3 4" xfId="21538" xr:uid="{00000000-0005-0000-0000-000031360000}"/>
    <cellStyle name="Normal 2 5 14 4 3 4 2" xfId="43180" xr:uid="{00000000-0005-0000-0000-000032360000}"/>
    <cellStyle name="Normal 2 5 14 4 3 5" xfId="37172" xr:uid="{00000000-0005-0000-0000-000033360000}"/>
    <cellStyle name="Normal 2 5 14 4 4" xfId="16570" xr:uid="{00000000-0005-0000-0000-000034360000}"/>
    <cellStyle name="Normal 2 5 14 4 4 2" xfId="28539" xr:uid="{00000000-0005-0000-0000-000035360000}"/>
    <cellStyle name="Normal 2 5 14 4 4 2 2" xfId="50145" xr:uid="{00000000-0005-0000-0000-000036360000}"/>
    <cellStyle name="Normal 2 5 14 4 4 3" xfId="22572" xr:uid="{00000000-0005-0000-0000-000037360000}"/>
    <cellStyle name="Normal 2 5 14 4 4 3 2" xfId="44209" xr:uid="{00000000-0005-0000-0000-000038360000}"/>
    <cellStyle name="Normal 2 5 14 4 4 4" xfId="38224" xr:uid="{00000000-0005-0000-0000-000039360000}"/>
    <cellStyle name="Normal 2 5 14 4 5" xfId="25557" xr:uid="{00000000-0005-0000-0000-00003A360000}"/>
    <cellStyle name="Normal 2 5 14 4 5 2" xfId="47174" xr:uid="{00000000-0005-0000-0000-00003B360000}"/>
    <cellStyle name="Normal 2 5 14 4 6" xfId="19590" xr:uid="{00000000-0005-0000-0000-00003C360000}"/>
    <cellStyle name="Normal 2 5 14 4 6 2" xfId="41232" xr:uid="{00000000-0005-0000-0000-00003D360000}"/>
    <cellStyle name="Normal 2 5 14 4 7" xfId="35218" xr:uid="{00000000-0005-0000-0000-00003E360000}"/>
    <cellStyle name="Normal 2 5 14 5" xfId="13821" xr:uid="{00000000-0005-0000-0000-00003F360000}"/>
    <cellStyle name="Normal 2 5 14 5 2" xfId="16907" xr:uid="{00000000-0005-0000-0000-000040360000}"/>
    <cellStyle name="Normal 2 5 14 5 2 2" xfId="28875" xr:uid="{00000000-0005-0000-0000-000041360000}"/>
    <cellStyle name="Normal 2 5 14 5 2 2 2" xfId="50481" xr:uid="{00000000-0005-0000-0000-000042360000}"/>
    <cellStyle name="Normal 2 5 14 5 2 3" xfId="22908" xr:uid="{00000000-0005-0000-0000-000043360000}"/>
    <cellStyle name="Normal 2 5 14 5 2 3 2" xfId="44545" xr:uid="{00000000-0005-0000-0000-000044360000}"/>
    <cellStyle name="Normal 2 5 14 5 2 4" xfId="38561" xr:uid="{00000000-0005-0000-0000-000045360000}"/>
    <cellStyle name="Normal 2 5 14 5 3" xfId="25893" xr:uid="{00000000-0005-0000-0000-000046360000}"/>
    <cellStyle name="Normal 2 5 14 5 3 2" xfId="47507" xr:uid="{00000000-0005-0000-0000-000047360000}"/>
    <cellStyle name="Normal 2 5 14 5 4" xfId="19926" xr:uid="{00000000-0005-0000-0000-000048360000}"/>
    <cellStyle name="Normal 2 5 14 5 4 2" xfId="41568" xr:uid="{00000000-0005-0000-0000-000049360000}"/>
    <cellStyle name="Normal 2 5 14 5 5" xfId="35557" xr:uid="{00000000-0005-0000-0000-00004A360000}"/>
    <cellStyle name="Normal 2 5 14 6" xfId="14795" xr:uid="{00000000-0005-0000-0000-00004B360000}"/>
    <cellStyle name="Normal 2 5 14 6 2" xfId="17880" xr:uid="{00000000-0005-0000-0000-00004C360000}"/>
    <cellStyle name="Normal 2 5 14 6 2 2" xfId="29847" xr:uid="{00000000-0005-0000-0000-00004D360000}"/>
    <cellStyle name="Normal 2 5 14 6 2 2 2" xfId="51453" xr:uid="{00000000-0005-0000-0000-00004E360000}"/>
    <cellStyle name="Normal 2 5 14 6 2 3" xfId="23880" xr:uid="{00000000-0005-0000-0000-00004F360000}"/>
    <cellStyle name="Normal 2 5 14 6 2 3 2" xfId="45517" xr:uid="{00000000-0005-0000-0000-000050360000}"/>
    <cellStyle name="Normal 2 5 14 6 2 4" xfId="39534" xr:uid="{00000000-0005-0000-0000-000051360000}"/>
    <cellStyle name="Normal 2 5 14 6 3" xfId="26865" xr:uid="{00000000-0005-0000-0000-000052360000}"/>
    <cellStyle name="Normal 2 5 14 6 3 2" xfId="48479" xr:uid="{00000000-0005-0000-0000-000053360000}"/>
    <cellStyle name="Normal 2 5 14 6 4" xfId="20898" xr:uid="{00000000-0005-0000-0000-000054360000}"/>
    <cellStyle name="Normal 2 5 14 6 4 2" xfId="42540" xr:uid="{00000000-0005-0000-0000-000055360000}"/>
    <cellStyle name="Normal 2 5 14 6 5" xfId="36531" xr:uid="{00000000-0005-0000-0000-000056360000}"/>
    <cellStyle name="Normal 2 5 14 7" xfId="15908" xr:uid="{00000000-0005-0000-0000-000057360000}"/>
    <cellStyle name="Normal 2 5 14 7 2" xfId="27879" xr:uid="{00000000-0005-0000-0000-000058360000}"/>
    <cellStyle name="Normal 2 5 14 7 2 2" xfId="49485" xr:uid="{00000000-0005-0000-0000-000059360000}"/>
    <cellStyle name="Normal 2 5 14 7 3" xfId="21912" xr:uid="{00000000-0005-0000-0000-00005A360000}"/>
    <cellStyle name="Normal 2 5 14 7 3 2" xfId="43549" xr:uid="{00000000-0005-0000-0000-00005B360000}"/>
    <cellStyle name="Normal 2 5 14 7 4" xfId="37562" xr:uid="{00000000-0005-0000-0000-00005C360000}"/>
    <cellStyle name="Normal 2 5 14 8" xfId="24894" xr:uid="{00000000-0005-0000-0000-00005D360000}"/>
    <cellStyle name="Normal 2 5 14 8 2" xfId="46514" xr:uid="{00000000-0005-0000-0000-00005E360000}"/>
    <cellStyle name="Normal 2 5 14 9" xfId="18927" xr:uid="{00000000-0005-0000-0000-00005F360000}"/>
    <cellStyle name="Normal 2 5 14 9 2" xfId="40569"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4" xr:uid="{00000000-0005-0000-0000-000065360000}"/>
    <cellStyle name="Normal 2 5 15 2 2 2 2 2" xfId="50860" xr:uid="{00000000-0005-0000-0000-000066360000}"/>
    <cellStyle name="Normal 2 5 15 2 2 2 3" xfId="23287" xr:uid="{00000000-0005-0000-0000-000067360000}"/>
    <cellStyle name="Normal 2 5 15 2 2 2 3 2" xfId="44924" xr:uid="{00000000-0005-0000-0000-000068360000}"/>
    <cellStyle name="Normal 2 5 15 2 2 2 4" xfId="38940" xr:uid="{00000000-0005-0000-0000-000069360000}"/>
    <cellStyle name="Normal 2 5 15 2 2 3" xfId="26272" xr:uid="{00000000-0005-0000-0000-00006A360000}"/>
    <cellStyle name="Normal 2 5 15 2 2 3 2" xfId="47886" xr:uid="{00000000-0005-0000-0000-00006B360000}"/>
    <cellStyle name="Normal 2 5 15 2 2 4" xfId="20305" xr:uid="{00000000-0005-0000-0000-00006C360000}"/>
    <cellStyle name="Normal 2 5 15 2 2 4 2" xfId="41947" xr:uid="{00000000-0005-0000-0000-00006D360000}"/>
    <cellStyle name="Normal 2 5 15 2 2 5" xfId="35937" xr:uid="{00000000-0005-0000-0000-00006E360000}"/>
    <cellStyle name="Normal 2 5 15 2 3" xfId="15175" xr:uid="{00000000-0005-0000-0000-00006F360000}"/>
    <cellStyle name="Normal 2 5 15 2 3 2" xfId="18260" xr:uid="{00000000-0005-0000-0000-000070360000}"/>
    <cellStyle name="Normal 2 5 15 2 3 2 2" xfId="30226" xr:uid="{00000000-0005-0000-0000-000071360000}"/>
    <cellStyle name="Normal 2 5 15 2 3 2 2 2" xfId="51832" xr:uid="{00000000-0005-0000-0000-000072360000}"/>
    <cellStyle name="Normal 2 5 15 2 3 2 3" xfId="24259" xr:uid="{00000000-0005-0000-0000-000073360000}"/>
    <cellStyle name="Normal 2 5 15 2 3 2 3 2" xfId="45896" xr:uid="{00000000-0005-0000-0000-000074360000}"/>
    <cellStyle name="Normal 2 5 15 2 3 2 4" xfId="39914" xr:uid="{00000000-0005-0000-0000-000075360000}"/>
    <cellStyle name="Normal 2 5 15 2 3 3" xfId="27244" xr:uid="{00000000-0005-0000-0000-000076360000}"/>
    <cellStyle name="Normal 2 5 15 2 3 3 2" xfId="48858" xr:uid="{00000000-0005-0000-0000-000077360000}"/>
    <cellStyle name="Normal 2 5 15 2 3 4" xfId="21277" xr:uid="{00000000-0005-0000-0000-000078360000}"/>
    <cellStyle name="Normal 2 5 15 2 3 4 2" xfId="42919" xr:uid="{00000000-0005-0000-0000-000079360000}"/>
    <cellStyle name="Normal 2 5 15 2 3 5" xfId="36911" xr:uid="{00000000-0005-0000-0000-00007A360000}"/>
    <cellStyle name="Normal 2 5 15 2 4" xfId="16309" xr:uid="{00000000-0005-0000-0000-00007B360000}"/>
    <cellStyle name="Normal 2 5 15 2 4 2" xfId="28278" xr:uid="{00000000-0005-0000-0000-00007C360000}"/>
    <cellStyle name="Normal 2 5 15 2 4 2 2" xfId="49884" xr:uid="{00000000-0005-0000-0000-00007D360000}"/>
    <cellStyle name="Normal 2 5 15 2 4 3" xfId="22311" xr:uid="{00000000-0005-0000-0000-00007E360000}"/>
    <cellStyle name="Normal 2 5 15 2 4 3 2" xfId="43948" xr:uid="{00000000-0005-0000-0000-00007F360000}"/>
    <cellStyle name="Normal 2 5 15 2 4 4" xfId="37963" xr:uid="{00000000-0005-0000-0000-000080360000}"/>
    <cellStyle name="Normal 2 5 15 2 5" xfId="25296" xr:uid="{00000000-0005-0000-0000-000081360000}"/>
    <cellStyle name="Normal 2 5 15 2 5 2" xfId="46913" xr:uid="{00000000-0005-0000-0000-000082360000}"/>
    <cellStyle name="Normal 2 5 15 2 6" xfId="19329" xr:uid="{00000000-0005-0000-0000-000083360000}"/>
    <cellStyle name="Normal 2 5 15 2 6 2" xfId="40971" xr:uid="{00000000-0005-0000-0000-000084360000}"/>
    <cellStyle name="Normal 2 5 15 2 7" xfId="34957"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4" xr:uid="{00000000-0005-0000-0000-000089360000}"/>
    <cellStyle name="Normal 2 5 15 3 2 2 2 2" xfId="51180" xr:uid="{00000000-0005-0000-0000-00008A360000}"/>
    <cellStyle name="Normal 2 5 15 3 2 2 3" xfId="23607" xr:uid="{00000000-0005-0000-0000-00008B360000}"/>
    <cellStyle name="Normal 2 5 15 3 2 2 3 2" xfId="45244" xr:uid="{00000000-0005-0000-0000-00008C360000}"/>
    <cellStyle name="Normal 2 5 15 3 2 2 4" xfId="39260" xr:uid="{00000000-0005-0000-0000-00008D360000}"/>
    <cellStyle name="Normal 2 5 15 3 2 3" xfId="26592" xr:uid="{00000000-0005-0000-0000-00008E360000}"/>
    <cellStyle name="Normal 2 5 15 3 2 3 2" xfId="48206" xr:uid="{00000000-0005-0000-0000-00008F360000}"/>
    <cellStyle name="Normal 2 5 15 3 2 4" xfId="20625" xr:uid="{00000000-0005-0000-0000-000090360000}"/>
    <cellStyle name="Normal 2 5 15 3 2 4 2" xfId="42267" xr:uid="{00000000-0005-0000-0000-000091360000}"/>
    <cellStyle name="Normal 2 5 15 3 2 5" xfId="36257" xr:uid="{00000000-0005-0000-0000-000092360000}"/>
    <cellStyle name="Normal 2 5 15 3 3" xfId="15495" xr:uid="{00000000-0005-0000-0000-000093360000}"/>
    <cellStyle name="Normal 2 5 15 3 3 2" xfId="18580" xr:uid="{00000000-0005-0000-0000-000094360000}"/>
    <cellStyle name="Normal 2 5 15 3 3 2 2" xfId="30546" xr:uid="{00000000-0005-0000-0000-000095360000}"/>
    <cellStyle name="Normal 2 5 15 3 3 2 2 2" xfId="52152" xr:uid="{00000000-0005-0000-0000-000096360000}"/>
    <cellStyle name="Normal 2 5 15 3 3 2 3" xfId="24579" xr:uid="{00000000-0005-0000-0000-000097360000}"/>
    <cellStyle name="Normal 2 5 15 3 3 2 3 2" xfId="46216" xr:uid="{00000000-0005-0000-0000-000098360000}"/>
    <cellStyle name="Normal 2 5 15 3 3 2 4" xfId="40234" xr:uid="{00000000-0005-0000-0000-000099360000}"/>
    <cellStyle name="Normal 2 5 15 3 3 3" xfId="27564" xr:uid="{00000000-0005-0000-0000-00009A360000}"/>
    <cellStyle name="Normal 2 5 15 3 3 3 2" xfId="49178" xr:uid="{00000000-0005-0000-0000-00009B360000}"/>
    <cellStyle name="Normal 2 5 15 3 3 4" xfId="21597" xr:uid="{00000000-0005-0000-0000-00009C360000}"/>
    <cellStyle name="Normal 2 5 15 3 3 4 2" xfId="43239" xr:uid="{00000000-0005-0000-0000-00009D360000}"/>
    <cellStyle name="Normal 2 5 15 3 3 5" xfId="37231" xr:uid="{00000000-0005-0000-0000-00009E360000}"/>
    <cellStyle name="Normal 2 5 15 3 4" xfId="16629" xr:uid="{00000000-0005-0000-0000-00009F360000}"/>
    <cellStyle name="Normal 2 5 15 3 4 2" xfId="28598" xr:uid="{00000000-0005-0000-0000-0000A0360000}"/>
    <cellStyle name="Normal 2 5 15 3 4 2 2" xfId="50204" xr:uid="{00000000-0005-0000-0000-0000A1360000}"/>
    <cellStyle name="Normal 2 5 15 3 4 3" xfId="22631" xr:uid="{00000000-0005-0000-0000-0000A2360000}"/>
    <cellStyle name="Normal 2 5 15 3 4 3 2" xfId="44268" xr:uid="{00000000-0005-0000-0000-0000A3360000}"/>
    <cellStyle name="Normal 2 5 15 3 4 4" xfId="38283" xr:uid="{00000000-0005-0000-0000-0000A4360000}"/>
    <cellStyle name="Normal 2 5 15 3 5" xfId="25616" xr:uid="{00000000-0005-0000-0000-0000A5360000}"/>
    <cellStyle name="Normal 2 5 15 3 5 2" xfId="47233" xr:uid="{00000000-0005-0000-0000-0000A6360000}"/>
    <cellStyle name="Normal 2 5 15 3 6" xfId="19649" xr:uid="{00000000-0005-0000-0000-0000A7360000}"/>
    <cellStyle name="Normal 2 5 15 3 6 2" xfId="41291" xr:uid="{00000000-0005-0000-0000-0000A8360000}"/>
    <cellStyle name="Normal 2 5 15 3 7" xfId="35277" xr:uid="{00000000-0005-0000-0000-0000A9360000}"/>
    <cellStyle name="Normal 2 5 15 4" xfId="13880" xr:uid="{00000000-0005-0000-0000-0000AA360000}"/>
    <cellStyle name="Normal 2 5 15 4 2" xfId="16966" xr:uid="{00000000-0005-0000-0000-0000AB360000}"/>
    <cellStyle name="Normal 2 5 15 4 2 2" xfId="28934" xr:uid="{00000000-0005-0000-0000-0000AC360000}"/>
    <cellStyle name="Normal 2 5 15 4 2 2 2" xfId="50540" xr:uid="{00000000-0005-0000-0000-0000AD360000}"/>
    <cellStyle name="Normal 2 5 15 4 2 3" xfId="22967" xr:uid="{00000000-0005-0000-0000-0000AE360000}"/>
    <cellStyle name="Normal 2 5 15 4 2 3 2" xfId="44604" xr:uid="{00000000-0005-0000-0000-0000AF360000}"/>
    <cellStyle name="Normal 2 5 15 4 2 4" xfId="38620" xr:uid="{00000000-0005-0000-0000-0000B0360000}"/>
    <cellStyle name="Normal 2 5 15 4 3" xfId="25952" xr:uid="{00000000-0005-0000-0000-0000B1360000}"/>
    <cellStyle name="Normal 2 5 15 4 3 2" xfId="47566" xr:uid="{00000000-0005-0000-0000-0000B2360000}"/>
    <cellStyle name="Normal 2 5 15 4 4" xfId="19985" xr:uid="{00000000-0005-0000-0000-0000B3360000}"/>
    <cellStyle name="Normal 2 5 15 4 4 2" xfId="41627" xr:uid="{00000000-0005-0000-0000-0000B4360000}"/>
    <cellStyle name="Normal 2 5 15 4 5" xfId="35616" xr:uid="{00000000-0005-0000-0000-0000B5360000}"/>
    <cellStyle name="Normal 2 5 15 5" xfId="14854" xr:uid="{00000000-0005-0000-0000-0000B6360000}"/>
    <cellStyle name="Normal 2 5 15 5 2" xfId="17939" xr:uid="{00000000-0005-0000-0000-0000B7360000}"/>
    <cellStyle name="Normal 2 5 15 5 2 2" xfId="29906" xr:uid="{00000000-0005-0000-0000-0000B8360000}"/>
    <cellStyle name="Normal 2 5 15 5 2 2 2" xfId="51512" xr:uid="{00000000-0005-0000-0000-0000B9360000}"/>
    <cellStyle name="Normal 2 5 15 5 2 3" xfId="23939" xr:uid="{00000000-0005-0000-0000-0000BA360000}"/>
    <cellStyle name="Normal 2 5 15 5 2 3 2" xfId="45576" xr:uid="{00000000-0005-0000-0000-0000BB360000}"/>
    <cellStyle name="Normal 2 5 15 5 2 4" xfId="39593" xr:uid="{00000000-0005-0000-0000-0000BC360000}"/>
    <cellStyle name="Normal 2 5 15 5 3" xfId="26924" xr:uid="{00000000-0005-0000-0000-0000BD360000}"/>
    <cellStyle name="Normal 2 5 15 5 3 2" xfId="48538" xr:uid="{00000000-0005-0000-0000-0000BE360000}"/>
    <cellStyle name="Normal 2 5 15 5 4" xfId="20957" xr:uid="{00000000-0005-0000-0000-0000BF360000}"/>
    <cellStyle name="Normal 2 5 15 5 4 2" xfId="42599" xr:uid="{00000000-0005-0000-0000-0000C0360000}"/>
    <cellStyle name="Normal 2 5 15 5 5" xfId="36590" xr:uid="{00000000-0005-0000-0000-0000C1360000}"/>
    <cellStyle name="Normal 2 5 15 6" xfId="15989" xr:uid="{00000000-0005-0000-0000-0000C2360000}"/>
    <cellStyle name="Normal 2 5 15 6 2" xfId="27958" xr:uid="{00000000-0005-0000-0000-0000C3360000}"/>
    <cellStyle name="Normal 2 5 15 6 2 2" xfId="49564" xr:uid="{00000000-0005-0000-0000-0000C4360000}"/>
    <cellStyle name="Normal 2 5 15 6 3" xfId="21991" xr:uid="{00000000-0005-0000-0000-0000C5360000}"/>
    <cellStyle name="Normal 2 5 15 6 3 2" xfId="43628" xr:uid="{00000000-0005-0000-0000-0000C6360000}"/>
    <cellStyle name="Normal 2 5 15 6 4" xfId="37643" xr:uid="{00000000-0005-0000-0000-0000C7360000}"/>
    <cellStyle name="Normal 2 5 15 7" xfId="24976" xr:uid="{00000000-0005-0000-0000-0000C8360000}"/>
    <cellStyle name="Normal 2 5 15 7 2" xfId="46593" xr:uid="{00000000-0005-0000-0000-0000C9360000}"/>
    <cellStyle name="Normal 2 5 15 8" xfId="19009" xr:uid="{00000000-0005-0000-0000-0000CA360000}"/>
    <cellStyle name="Normal 2 5 15 8 2" xfId="40651" xr:uid="{00000000-0005-0000-0000-0000CB360000}"/>
    <cellStyle name="Normal 2 5 15 9" xfId="32167"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7" xr:uid="{00000000-0005-0000-0000-0000D1360000}"/>
    <cellStyle name="Normal 2 5 16 2 2 2 2 2" xfId="50543" xr:uid="{00000000-0005-0000-0000-0000D2360000}"/>
    <cellStyle name="Normal 2 5 16 2 2 2 3" xfId="22970" xr:uid="{00000000-0005-0000-0000-0000D3360000}"/>
    <cellStyle name="Normal 2 5 16 2 2 2 3 2" xfId="44607" xr:uid="{00000000-0005-0000-0000-0000D4360000}"/>
    <cellStyle name="Normal 2 5 16 2 2 2 4" xfId="38623" xr:uid="{00000000-0005-0000-0000-0000D5360000}"/>
    <cellStyle name="Normal 2 5 16 2 2 3" xfId="25955" xr:uid="{00000000-0005-0000-0000-0000D6360000}"/>
    <cellStyle name="Normal 2 5 16 2 2 3 2" xfId="47569" xr:uid="{00000000-0005-0000-0000-0000D7360000}"/>
    <cellStyle name="Normal 2 5 16 2 2 4" xfId="19988" xr:uid="{00000000-0005-0000-0000-0000D8360000}"/>
    <cellStyle name="Normal 2 5 16 2 2 4 2" xfId="41630" xr:uid="{00000000-0005-0000-0000-0000D9360000}"/>
    <cellStyle name="Normal 2 5 16 2 2 5" xfId="35620" xr:uid="{00000000-0005-0000-0000-0000DA360000}"/>
    <cellStyle name="Normal 2 5 16 2 3" xfId="14858" xr:uid="{00000000-0005-0000-0000-0000DB360000}"/>
    <cellStyle name="Normal 2 5 16 2 3 2" xfId="17943" xr:uid="{00000000-0005-0000-0000-0000DC360000}"/>
    <cellStyle name="Normal 2 5 16 2 3 2 2" xfId="29909" xr:uid="{00000000-0005-0000-0000-0000DD360000}"/>
    <cellStyle name="Normal 2 5 16 2 3 2 2 2" xfId="51515" xr:uid="{00000000-0005-0000-0000-0000DE360000}"/>
    <cellStyle name="Normal 2 5 16 2 3 2 3" xfId="23942" xr:uid="{00000000-0005-0000-0000-0000DF360000}"/>
    <cellStyle name="Normal 2 5 16 2 3 2 3 2" xfId="45579" xr:uid="{00000000-0005-0000-0000-0000E0360000}"/>
    <cellStyle name="Normal 2 5 16 2 3 2 4" xfId="39597" xr:uid="{00000000-0005-0000-0000-0000E1360000}"/>
    <cellStyle name="Normal 2 5 16 2 3 3" xfId="26927" xr:uid="{00000000-0005-0000-0000-0000E2360000}"/>
    <cellStyle name="Normal 2 5 16 2 3 3 2" xfId="48541" xr:uid="{00000000-0005-0000-0000-0000E3360000}"/>
    <cellStyle name="Normal 2 5 16 2 3 4" xfId="20960" xr:uid="{00000000-0005-0000-0000-0000E4360000}"/>
    <cellStyle name="Normal 2 5 16 2 3 4 2" xfId="42602" xr:uid="{00000000-0005-0000-0000-0000E5360000}"/>
    <cellStyle name="Normal 2 5 16 2 3 5" xfId="36594" xr:uid="{00000000-0005-0000-0000-0000E6360000}"/>
    <cellStyle name="Normal 2 5 16 2 4" xfId="15992" xr:uid="{00000000-0005-0000-0000-0000E7360000}"/>
    <cellStyle name="Normal 2 5 16 2 4 2" xfId="27961" xr:uid="{00000000-0005-0000-0000-0000E8360000}"/>
    <cellStyle name="Normal 2 5 16 2 4 2 2" xfId="49567" xr:uid="{00000000-0005-0000-0000-0000E9360000}"/>
    <cellStyle name="Normal 2 5 16 2 4 3" xfId="21994" xr:uid="{00000000-0005-0000-0000-0000EA360000}"/>
    <cellStyle name="Normal 2 5 16 2 4 3 2" xfId="43631" xr:uid="{00000000-0005-0000-0000-0000EB360000}"/>
    <cellStyle name="Normal 2 5 16 2 4 4" xfId="37646" xr:uid="{00000000-0005-0000-0000-0000EC360000}"/>
    <cellStyle name="Normal 2 5 16 2 5" xfId="24979" xr:uid="{00000000-0005-0000-0000-0000ED360000}"/>
    <cellStyle name="Normal 2 5 16 2 5 2" xfId="46596" xr:uid="{00000000-0005-0000-0000-0000EE360000}"/>
    <cellStyle name="Normal 2 5 16 2 6" xfId="19012" xr:uid="{00000000-0005-0000-0000-0000EF360000}"/>
    <cellStyle name="Normal 2 5 16 2 6 2" xfId="40654" xr:uid="{00000000-0005-0000-0000-0000F0360000}"/>
    <cellStyle name="Normal 2 5 16 2 7" xfId="34640"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7" xr:uid="{00000000-0005-0000-0000-0000F5360000}"/>
    <cellStyle name="Normal 2 5 16 3 2 2 2 2" xfId="50863" xr:uid="{00000000-0005-0000-0000-0000F6360000}"/>
    <cellStyle name="Normal 2 5 16 3 2 2 3" xfId="23290" xr:uid="{00000000-0005-0000-0000-0000F7360000}"/>
    <cellStyle name="Normal 2 5 16 3 2 2 3 2" xfId="44927" xr:uid="{00000000-0005-0000-0000-0000F8360000}"/>
    <cellStyle name="Normal 2 5 16 3 2 2 4" xfId="38943" xr:uid="{00000000-0005-0000-0000-0000F9360000}"/>
    <cellStyle name="Normal 2 5 16 3 2 3" xfId="26275" xr:uid="{00000000-0005-0000-0000-0000FA360000}"/>
    <cellStyle name="Normal 2 5 16 3 2 3 2" xfId="47889" xr:uid="{00000000-0005-0000-0000-0000FB360000}"/>
    <cellStyle name="Normal 2 5 16 3 2 4" xfId="20308" xr:uid="{00000000-0005-0000-0000-0000FC360000}"/>
    <cellStyle name="Normal 2 5 16 3 2 4 2" xfId="41950" xr:uid="{00000000-0005-0000-0000-0000FD360000}"/>
    <cellStyle name="Normal 2 5 16 3 2 5" xfId="35940" xr:uid="{00000000-0005-0000-0000-0000FE360000}"/>
    <cellStyle name="Normal 2 5 16 3 3" xfId="15178" xr:uid="{00000000-0005-0000-0000-0000FF360000}"/>
    <cellStyle name="Normal 2 5 16 3 3 2" xfId="18263" xr:uid="{00000000-0005-0000-0000-000000370000}"/>
    <cellStyle name="Normal 2 5 16 3 3 2 2" xfId="30229" xr:uid="{00000000-0005-0000-0000-000001370000}"/>
    <cellStyle name="Normal 2 5 16 3 3 2 2 2" xfId="51835" xr:uid="{00000000-0005-0000-0000-000002370000}"/>
    <cellStyle name="Normal 2 5 16 3 3 2 3" xfId="24262" xr:uid="{00000000-0005-0000-0000-000003370000}"/>
    <cellStyle name="Normal 2 5 16 3 3 2 3 2" xfId="45899" xr:uid="{00000000-0005-0000-0000-000004370000}"/>
    <cellStyle name="Normal 2 5 16 3 3 2 4" xfId="39917" xr:uid="{00000000-0005-0000-0000-000005370000}"/>
    <cellStyle name="Normal 2 5 16 3 3 3" xfId="27247" xr:uid="{00000000-0005-0000-0000-000006370000}"/>
    <cellStyle name="Normal 2 5 16 3 3 3 2" xfId="48861" xr:uid="{00000000-0005-0000-0000-000007370000}"/>
    <cellStyle name="Normal 2 5 16 3 3 4" xfId="21280" xr:uid="{00000000-0005-0000-0000-000008370000}"/>
    <cellStyle name="Normal 2 5 16 3 3 4 2" xfId="42922" xr:uid="{00000000-0005-0000-0000-000009370000}"/>
    <cellStyle name="Normal 2 5 16 3 3 5" xfId="36914" xr:uid="{00000000-0005-0000-0000-00000A370000}"/>
    <cellStyle name="Normal 2 5 16 3 4" xfId="16312" xr:uid="{00000000-0005-0000-0000-00000B370000}"/>
    <cellStyle name="Normal 2 5 16 3 4 2" xfId="28281" xr:uid="{00000000-0005-0000-0000-00000C370000}"/>
    <cellStyle name="Normal 2 5 16 3 4 2 2" xfId="49887" xr:uid="{00000000-0005-0000-0000-00000D370000}"/>
    <cellStyle name="Normal 2 5 16 3 4 3" xfId="22314" xr:uid="{00000000-0005-0000-0000-00000E370000}"/>
    <cellStyle name="Normal 2 5 16 3 4 3 2" xfId="43951" xr:uid="{00000000-0005-0000-0000-00000F370000}"/>
    <cellStyle name="Normal 2 5 16 3 4 4" xfId="37966" xr:uid="{00000000-0005-0000-0000-000010370000}"/>
    <cellStyle name="Normal 2 5 16 3 5" xfId="25299" xr:uid="{00000000-0005-0000-0000-000011370000}"/>
    <cellStyle name="Normal 2 5 16 3 5 2" xfId="46916" xr:uid="{00000000-0005-0000-0000-000012370000}"/>
    <cellStyle name="Normal 2 5 16 3 6" xfId="19332" xr:uid="{00000000-0005-0000-0000-000013370000}"/>
    <cellStyle name="Normal 2 5 16 3 6 2" xfId="40974" xr:uid="{00000000-0005-0000-0000-000014370000}"/>
    <cellStyle name="Normal 2 5 16 3 7" xfId="34960" xr:uid="{00000000-0005-0000-0000-000015370000}"/>
    <cellStyle name="Normal 2 5 16 4" xfId="13562" xr:uid="{00000000-0005-0000-0000-000016370000}"/>
    <cellStyle name="Normal 2 5 16 4 2" xfId="16648" xr:uid="{00000000-0005-0000-0000-000017370000}"/>
    <cellStyle name="Normal 2 5 16 4 2 2" xfId="28617" xr:uid="{00000000-0005-0000-0000-000018370000}"/>
    <cellStyle name="Normal 2 5 16 4 2 2 2" xfId="50223" xr:uid="{00000000-0005-0000-0000-000019370000}"/>
    <cellStyle name="Normal 2 5 16 4 2 3" xfId="22650" xr:uid="{00000000-0005-0000-0000-00001A370000}"/>
    <cellStyle name="Normal 2 5 16 4 2 3 2" xfId="44287" xr:uid="{00000000-0005-0000-0000-00001B370000}"/>
    <cellStyle name="Normal 2 5 16 4 2 4" xfId="38302" xr:uid="{00000000-0005-0000-0000-00001C370000}"/>
    <cellStyle name="Normal 2 5 16 4 3" xfId="25635" xr:uid="{00000000-0005-0000-0000-00001D370000}"/>
    <cellStyle name="Normal 2 5 16 4 3 2" xfId="47249" xr:uid="{00000000-0005-0000-0000-00001E370000}"/>
    <cellStyle name="Normal 2 5 16 4 4" xfId="19668" xr:uid="{00000000-0005-0000-0000-00001F370000}"/>
    <cellStyle name="Normal 2 5 16 4 4 2" xfId="41310" xr:uid="{00000000-0005-0000-0000-000020370000}"/>
    <cellStyle name="Normal 2 5 16 4 5" xfId="35298" xr:uid="{00000000-0005-0000-0000-000021370000}"/>
    <cellStyle name="Normal 2 5 16 5" xfId="14537" xr:uid="{00000000-0005-0000-0000-000022370000}"/>
    <cellStyle name="Normal 2 5 16 5 2" xfId="17622" xr:uid="{00000000-0005-0000-0000-000023370000}"/>
    <cellStyle name="Normal 2 5 16 5 2 2" xfId="29589" xr:uid="{00000000-0005-0000-0000-000024370000}"/>
    <cellStyle name="Normal 2 5 16 5 2 2 2" xfId="51195" xr:uid="{00000000-0005-0000-0000-000025370000}"/>
    <cellStyle name="Normal 2 5 16 5 2 3" xfId="23622" xr:uid="{00000000-0005-0000-0000-000026370000}"/>
    <cellStyle name="Normal 2 5 16 5 2 3 2" xfId="45259" xr:uid="{00000000-0005-0000-0000-000027370000}"/>
    <cellStyle name="Normal 2 5 16 5 2 4" xfId="39276" xr:uid="{00000000-0005-0000-0000-000028370000}"/>
    <cellStyle name="Normal 2 5 16 5 3" xfId="26607" xr:uid="{00000000-0005-0000-0000-000029370000}"/>
    <cellStyle name="Normal 2 5 16 5 3 2" xfId="48221" xr:uid="{00000000-0005-0000-0000-00002A370000}"/>
    <cellStyle name="Normal 2 5 16 5 4" xfId="20640" xr:uid="{00000000-0005-0000-0000-00002B370000}"/>
    <cellStyle name="Normal 2 5 16 5 4 2" xfId="42282" xr:uid="{00000000-0005-0000-0000-00002C370000}"/>
    <cellStyle name="Normal 2 5 16 5 5" xfId="36273" xr:uid="{00000000-0005-0000-0000-00002D370000}"/>
    <cellStyle name="Normal 2 5 16 6" xfId="15638" xr:uid="{00000000-0005-0000-0000-00002E370000}"/>
    <cellStyle name="Normal 2 5 16 6 2" xfId="27610" xr:uid="{00000000-0005-0000-0000-00002F370000}"/>
    <cellStyle name="Normal 2 5 16 6 2 2" xfId="49216" xr:uid="{00000000-0005-0000-0000-000030370000}"/>
    <cellStyle name="Normal 2 5 16 6 3" xfId="21643" xr:uid="{00000000-0005-0000-0000-000031370000}"/>
    <cellStyle name="Normal 2 5 16 6 3 2" xfId="43280" xr:uid="{00000000-0005-0000-0000-000032370000}"/>
    <cellStyle name="Normal 2 5 16 6 4" xfId="37292" xr:uid="{00000000-0005-0000-0000-000033370000}"/>
    <cellStyle name="Normal 2 5 16 7" xfId="24626" xr:uid="{00000000-0005-0000-0000-000034370000}"/>
    <cellStyle name="Normal 2 5 16 7 2" xfId="46256" xr:uid="{00000000-0005-0000-0000-000035370000}"/>
    <cellStyle name="Normal 2 5 16 8" xfId="18659" xr:uid="{00000000-0005-0000-0000-000036370000}"/>
    <cellStyle name="Normal 2 5 16 8 2" xfId="40301" xr:uid="{00000000-0005-0000-0000-000037370000}"/>
    <cellStyle name="Normal 2 5 16 9" xfId="30843"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5" xr:uid="{00000000-0005-0000-0000-00003D370000}"/>
    <cellStyle name="Normal 2 5 17 2 2 2 2 2" xfId="51181" xr:uid="{00000000-0005-0000-0000-00003E370000}"/>
    <cellStyle name="Normal 2 5 17 2 2 2 3" xfId="23608" xr:uid="{00000000-0005-0000-0000-00003F370000}"/>
    <cellStyle name="Normal 2 5 17 2 2 2 3 2" xfId="45245" xr:uid="{00000000-0005-0000-0000-000040370000}"/>
    <cellStyle name="Normal 2 5 17 2 2 2 4" xfId="39261" xr:uid="{00000000-0005-0000-0000-000041370000}"/>
    <cellStyle name="Normal 2 5 17 2 2 3" xfId="26593" xr:uid="{00000000-0005-0000-0000-000042370000}"/>
    <cellStyle name="Normal 2 5 17 2 2 3 2" xfId="48207" xr:uid="{00000000-0005-0000-0000-000043370000}"/>
    <cellStyle name="Normal 2 5 17 2 2 4" xfId="20626" xr:uid="{00000000-0005-0000-0000-000044370000}"/>
    <cellStyle name="Normal 2 5 17 2 2 4 2" xfId="42268" xr:uid="{00000000-0005-0000-0000-000045370000}"/>
    <cellStyle name="Normal 2 5 17 2 2 5" xfId="36258" xr:uid="{00000000-0005-0000-0000-000046370000}"/>
    <cellStyle name="Normal 2 5 17 2 3" xfId="15496" xr:uid="{00000000-0005-0000-0000-000047370000}"/>
    <cellStyle name="Normal 2 5 17 2 3 2" xfId="18581" xr:uid="{00000000-0005-0000-0000-000048370000}"/>
    <cellStyle name="Normal 2 5 17 2 3 2 2" xfId="30547" xr:uid="{00000000-0005-0000-0000-000049370000}"/>
    <cellStyle name="Normal 2 5 17 2 3 2 2 2" xfId="52153" xr:uid="{00000000-0005-0000-0000-00004A370000}"/>
    <cellStyle name="Normal 2 5 17 2 3 2 3" xfId="24580" xr:uid="{00000000-0005-0000-0000-00004B370000}"/>
    <cellStyle name="Normal 2 5 17 2 3 2 3 2" xfId="46217" xr:uid="{00000000-0005-0000-0000-00004C370000}"/>
    <cellStyle name="Normal 2 5 17 2 3 2 4" xfId="40235" xr:uid="{00000000-0005-0000-0000-00004D370000}"/>
    <cellStyle name="Normal 2 5 17 2 3 3" xfId="27565" xr:uid="{00000000-0005-0000-0000-00004E370000}"/>
    <cellStyle name="Normal 2 5 17 2 3 3 2" xfId="49179" xr:uid="{00000000-0005-0000-0000-00004F370000}"/>
    <cellStyle name="Normal 2 5 17 2 3 4" xfId="21598" xr:uid="{00000000-0005-0000-0000-000050370000}"/>
    <cellStyle name="Normal 2 5 17 2 3 4 2" xfId="43240" xr:uid="{00000000-0005-0000-0000-000051370000}"/>
    <cellStyle name="Normal 2 5 17 2 3 5" xfId="37232" xr:uid="{00000000-0005-0000-0000-000052370000}"/>
    <cellStyle name="Normal 2 5 17 2 4" xfId="16630" xr:uid="{00000000-0005-0000-0000-000053370000}"/>
    <cellStyle name="Normal 2 5 17 2 4 2" xfId="28599" xr:uid="{00000000-0005-0000-0000-000054370000}"/>
    <cellStyle name="Normal 2 5 17 2 4 2 2" xfId="50205" xr:uid="{00000000-0005-0000-0000-000055370000}"/>
    <cellStyle name="Normal 2 5 17 2 4 3" xfId="22632" xr:uid="{00000000-0005-0000-0000-000056370000}"/>
    <cellStyle name="Normal 2 5 17 2 4 3 2" xfId="44269" xr:uid="{00000000-0005-0000-0000-000057370000}"/>
    <cellStyle name="Normal 2 5 17 2 4 4" xfId="38284" xr:uid="{00000000-0005-0000-0000-000058370000}"/>
    <cellStyle name="Normal 2 5 17 2 5" xfId="25617" xr:uid="{00000000-0005-0000-0000-000059370000}"/>
    <cellStyle name="Normal 2 5 17 2 5 2" xfId="47234" xr:uid="{00000000-0005-0000-0000-00005A370000}"/>
    <cellStyle name="Normal 2 5 17 2 6" xfId="19650" xr:uid="{00000000-0005-0000-0000-00005B370000}"/>
    <cellStyle name="Normal 2 5 17 2 6 2" xfId="41292" xr:uid="{00000000-0005-0000-0000-00005C370000}"/>
    <cellStyle name="Normal 2 5 17 2 7" xfId="35278" xr:uid="{00000000-0005-0000-0000-00005D370000}"/>
    <cellStyle name="Normal 2 5 17 3" xfId="13882" xr:uid="{00000000-0005-0000-0000-00005E370000}"/>
    <cellStyle name="Normal 2 5 17 3 2" xfId="16967" xr:uid="{00000000-0005-0000-0000-00005F370000}"/>
    <cellStyle name="Normal 2 5 17 3 2 2" xfId="28935" xr:uid="{00000000-0005-0000-0000-000060370000}"/>
    <cellStyle name="Normal 2 5 17 3 2 2 2" xfId="50541" xr:uid="{00000000-0005-0000-0000-000061370000}"/>
    <cellStyle name="Normal 2 5 17 3 2 3" xfId="22968" xr:uid="{00000000-0005-0000-0000-000062370000}"/>
    <cellStyle name="Normal 2 5 17 3 2 3 2" xfId="44605" xr:uid="{00000000-0005-0000-0000-000063370000}"/>
    <cellStyle name="Normal 2 5 17 3 2 4" xfId="38621" xr:uid="{00000000-0005-0000-0000-000064370000}"/>
    <cellStyle name="Normal 2 5 17 3 3" xfId="25953" xr:uid="{00000000-0005-0000-0000-000065370000}"/>
    <cellStyle name="Normal 2 5 17 3 3 2" xfId="47567" xr:uid="{00000000-0005-0000-0000-000066370000}"/>
    <cellStyle name="Normal 2 5 17 3 4" xfId="19986" xr:uid="{00000000-0005-0000-0000-000067370000}"/>
    <cellStyle name="Normal 2 5 17 3 4 2" xfId="41628" xr:uid="{00000000-0005-0000-0000-000068370000}"/>
    <cellStyle name="Normal 2 5 17 3 5" xfId="35618" xr:uid="{00000000-0005-0000-0000-000069370000}"/>
    <cellStyle name="Normal 2 5 17 4" xfId="14856" xr:uid="{00000000-0005-0000-0000-00006A370000}"/>
    <cellStyle name="Normal 2 5 17 4 2" xfId="17941" xr:uid="{00000000-0005-0000-0000-00006B370000}"/>
    <cellStyle name="Normal 2 5 17 4 2 2" xfId="29907" xr:uid="{00000000-0005-0000-0000-00006C370000}"/>
    <cellStyle name="Normal 2 5 17 4 2 2 2" xfId="51513" xr:uid="{00000000-0005-0000-0000-00006D370000}"/>
    <cellStyle name="Normal 2 5 17 4 2 3" xfId="23940" xr:uid="{00000000-0005-0000-0000-00006E370000}"/>
    <cellStyle name="Normal 2 5 17 4 2 3 2" xfId="45577" xr:uid="{00000000-0005-0000-0000-00006F370000}"/>
    <cellStyle name="Normal 2 5 17 4 2 4" xfId="39595" xr:uid="{00000000-0005-0000-0000-000070370000}"/>
    <cellStyle name="Normal 2 5 17 4 3" xfId="26925" xr:uid="{00000000-0005-0000-0000-000071370000}"/>
    <cellStyle name="Normal 2 5 17 4 3 2" xfId="48539" xr:uid="{00000000-0005-0000-0000-000072370000}"/>
    <cellStyle name="Normal 2 5 17 4 4" xfId="20958" xr:uid="{00000000-0005-0000-0000-000073370000}"/>
    <cellStyle name="Normal 2 5 17 4 4 2" xfId="42600" xr:uid="{00000000-0005-0000-0000-000074370000}"/>
    <cellStyle name="Normal 2 5 17 4 5" xfId="36592" xr:uid="{00000000-0005-0000-0000-000075370000}"/>
    <cellStyle name="Normal 2 5 17 5" xfId="15990" xr:uid="{00000000-0005-0000-0000-000076370000}"/>
    <cellStyle name="Normal 2 5 17 5 2" xfId="27959" xr:uid="{00000000-0005-0000-0000-000077370000}"/>
    <cellStyle name="Normal 2 5 17 5 2 2" xfId="49565" xr:uid="{00000000-0005-0000-0000-000078370000}"/>
    <cellStyle name="Normal 2 5 17 5 3" xfId="21992" xr:uid="{00000000-0005-0000-0000-000079370000}"/>
    <cellStyle name="Normal 2 5 17 5 3 2" xfId="43629" xr:uid="{00000000-0005-0000-0000-00007A370000}"/>
    <cellStyle name="Normal 2 5 17 5 4" xfId="37644" xr:uid="{00000000-0005-0000-0000-00007B370000}"/>
    <cellStyle name="Normal 2 5 17 6" xfId="24977" xr:uid="{00000000-0005-0000-0000-00007C370000}"/>
    <cellStyle name="Normal 2 5 17 6 2" xfId="46594" xr:uid="{00000000-0005-0000-0000-00007D370000}"/>
    <cellStyle name="Normal 2 5 17 7" xfId="19010" xr:uid="{00000000-0005-0000-0000-00007E370000}"/>
    <cellStyle name="Normal 2 5 17 7 2" xfId="40652" xr:uid="{00000000-0005-0000-0000-00007F370000}"/>
    <cellStyle name="Normal 2 5 17 8" xfId="34638"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5" xr:uid="{00000000-0005-0000-0000-000084370000}"/>
    <cellStyle name="Normal 2 5 18 2 2 2 2" xfId="50861" xr:uid="{00000000-0005-0000-0000-000085370000}"/>
    <cellStyle name="Normal 2 5 18 2 2 3" xfId="23288" xr:uid="{00000000-0005-0000-0000-000086370000}"/>
    <cellStyle name="Normal 2 5 18 2 2 3 2" xfId="44925" xr:uid="{00000000-0005-0000-0000-000087370000}"/>
    <cellStyle name="Normal 2 5 18 2 2 4" xfId="38941" xr:uid="{00000000-0005-0000-0000-000088370000}"/>
    <cellStyle name="Normal 2 5 18 2 3" xfId="26273" xr:uid="{00000000-0005-0000-0000-000089370000}"/>
    <cellStyle name="Normal 2 5 18 2 3 2" xfId="47887" xr:uid="{00000000-0005-0000-0000-00008A370000}"/>
    <cellStyle name="Normal 2 5 18 2 4" xfId="20306" xr:uid="{00000000-0005-0000-0000-00008B370000}"/>
    <cellStyle name="Normal 2 5 18 2 4 2" xfId="41948" xr:uid="{00000000-0005-0000-0000-00008C370000}"/>
    <cellStyle name="Normal 2 5 18 2 5" xfId="35938" xr:uid="{00000000-0005-0000-0000-00008D370000}"/>
    <cellStyle name="Normal 2 5 18 3" xfId="15176" xr:uid="{00000000-0005-0000-0000-00008E370000}"/>
    <cellStyle name="Normal 2 5 18 3 2" xfId="18261" xr:uid="{00000000-0005-0000-0000-00008F370000}"/>
    <cellStyle name="Normal 2 5 18 3 2 2" xfId="30227" xr:uid="{00000000-0005-0000-0000-000090370000}"/>
    <cellStyle name="Normal 2 5 18 3 2 2 2" xfId="51833" xr:uid="{00000000-0005-0000-0000-000091370000}"/>
    <cellStyle name="Normal 2 5 18 3 2 3" xfId="24260" xr:uid="{00000000-0005-0000-0000-000092370000}"/>
    <cellStyle name="Normal 2 5 18 3 2 3 2" xfId="45897" xr:uid="{00000000-0005-0000-0000-000093370000}"/>
    <cellStyle name="Normal 2 5 18 3 2 4" xfId="39915" xr:uid="{00000000-0005-0000-0000-000094370000}"/>
    <cellStyle name="Normal 2 5 18 3 3" xfId="27245" xr:uid="{00000000-0005-0000-0000-000095370000}"/>
    <cellStyle name="Normal 2 5 18 3 3 2" xfId="48859" xr:uid="{00000000-0005-0000-0000-000096370000}"/>
    <cellStyle name="Normal 2 5 18 3 4" xfId="21278" xr:uid="{00000000-0005-0000-0000-000097370000}"/>
    <cellStyle name="Normal 2 5 18 3 4 2" xfId="42920" xr:uid="{00000000-0005-0000-0000-000098370000}"/>
    <cellStyle name="Normal 2 5 18 3 5" xfId="36912" xr:uid="{00000000-0005-0000-0000-000099370000}"/>
    <cellStyle name="Normal 2 5 18 4" xfId="16310" xr:uid="{00000000-0005-0000-0000-00009A370000}"/>
    <cellStyle name="Normal 2 5 18 4 2" xfId="28279" xr:uid="{00000000-0005-0000-0000-00009B370000}"/>
    <cellStyle name="Normal 2 5 18 4 2 2" xfId="49885" xr:uid="{00000000-0005-0000-0000-00009C370000}"/>
    <cellStyle name="Normal 2 5 18 4 3" xfId="22312" xr:uid="{00000000-0005-0000-0000-00009D370000}"/>
    <cellStyle name="Normal 2 5 18 4 3 2" xfId="43949" xr:uid="{00000000-0005-0000-0000-00009E370000}"/>
    <cellStyle name="Normal 2 5 18 4 4" xfId="37964" xr:uid="{00000000-0005-0000-0000-00009F370000}"/>
    <cellStyle name="Normal 2 5 18 5" xfId="25297" xr:uid="{00000000-0005-0000-0000-0000A0370000}"/>
    <cellStyle name="Normal 2 5 18 5 2" xfId="46914" xr:uid="{00000000-0005-0000-0000-0000A1370000}"/>
    <cellStyle name="Normal 2 5 18 6" xfId="19330" xr:uid="{00000000-0005-0000-0000-0000A2370000}"/>
    <cellStyle name="Normal 2 5 18 6 2" xfId="40972" xr:uid="{00000000-0005-0000-0000-0000A3370000}"/>
    <cellStyle name="Normal 2 5 18 7" xfId="34958" xr:uid="{00000000-0005-0000-0000-0000A4370000}"/>
    <cellStyle name="Normal 2 5 19" xfId="13560" xr:uid="{00000000-0005-0000-0000-0000A5370000}"/>
    <cellStyle name="Normal 2 5 19 2" xfId="16646" xr:uid="{00000000-0005-0000-0000-0000A6370000}"/>
    <cellStyle name="Normal 2 5 19 2 2" xfId="28615" xr:uid="{00000000-0005-0000-0000-0000A7370000}"/>
    <cellStyle name="Normal 2 5 19 2 2 2" xfId="50221" xr:uid="{00000000-0005-0000-0000-0000A8370000}"/>
    <cellStyle name="Normal 2 5 19 2 3" xfId="22648" xr:uid="{00000000-0005-0000-0000-0000A9370000}"/>
    <cellStyle name="Normal 2 5 19 2 3 2" xfId="44285" xr:uid="{00000000-0005-0000-0000-0000AA370000}"/>
    <cellStyle name="Normal 2 5 19 2 4" xfId="38300" xr:uid="{00000000-0005-0000-0000-0000AB370000}"/>
    <cellStyle name="Normal 2 5 19 3" xfId="25633" xr:uid="{00000000-0005-0000-0000-0000AC370000}"/>
    <cellStyle name="Normal 2 5 19 3 2" xfId="47247" xr:uid="{00000000-0005-0000-0000-0000AD370000}"/>
    <cellStyle name="Normal 2 5 19 4" xfId="19666" xr:uid="{00000000-0005-0000-0000-0000AE370000}"/>
    <cellStyle name="Normal 2 5 19 4 2" xfId="41308" xr:uid="{00000000-0005-0000-0000-0000AF370000}"/>
    <cellStyle name="Normal 2 5 19 5" xfId="35296"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1" xr:uid="{00000000-0005-0000-0000-0000B5370000}"/>
    <cellStyle name="Normal 2 5 2 2 2 2 2 2" xfId="51187" xr:uid="{00000000-0005-0000-0000-0000B6370000}"/>
    <cellStyle name="Normal 2 5 2 2 2 2 3" xfId="23614" xr:uid="{00000000-0005-0000-0000-0000B7370000}"/>
    <cellStyle name="Normal 2 5 2 2 2 2 3 2" xfId="45251" xr:uid="{00000000-0005-0000-0000-0000B8370000}"/>
    <cellStyle name="Normal 2 5 2 2 2 2 4" xfId="39267" xr:uid="{00000000-0005-0000-0000-0000B9370000}"/>
    <cellStyle name="Normal 2 5 2 2 2 3" xfId="26599" xr:uid="{00000000-0005-0000-0000-0000BA370000}"/>
    <cellStyle name="Normal 2 5 2 2 2 3 2" xfId="48213" xr:uid="{00000000-0005-0000-0000-0000BB370000}"/>
    <cellStyle name="Normal 2 5 2 2 2 4" xfId="20632" xr:uid="{00000000-0005-0000-0000-0000BC370000}"/>
    <cellStyle name="Normal 2 5 2 2 2 4 2" xfId="42274" xr:uid="{00000000-0005-0000-0000-0000BD370000}"/>
    <cellStyle name="Normal 2 5 2 2 2 5" xfId="36264" xr:uid="{00000000-0005-0000-0000-0000BE370000}"/>
    <cellStyle name="Normal 2 5 2 2 3" xfId="15502" xr:uid="{00000000-0005-0000-0000-0000BF370000}"/>
    <cellStyle name="Normal 2 5 2 2 3 2" xfId="18587" xr:uid="{00000000-0005-0000-0000-0000C0370000}"/>
    <cellStyle name="Normal 2 5 2 2 3 2 2" xfId="30553" xr:uid="{00000000-0005-0000-0000-0000C1370000}"/>
    <cellStyle name="Normal 2 5 2 2 3 2 2 2" xfId="52159" xr:uid="{00000000-0005-0000-0000-0000C2370000}"/>
    <cellStyle name="Normal 2 5 2 2 3 2 3" xfId="24586" xr:uid="{00000000-0005-0000-0000-0000C3370000}"/>
    <cellStyle name="Normal 2 5 2 2 3 2 3 2" xfId="46223" xr:uid="{00000000-0005-0000-0000-0000C4370000}"/>
    <cellStyle name="Normal 2 5 2 2 3 2 4" xfId="40241" xr:uid="{00000000-0005-0000-0000-0000C5370000}"/>
    <cellStyle name="Normal 2 5 2 2 3 3" xfId="27571" xr:uid="{00000000-0005-0000-0000-0000C6370000}"/>
    <cellStyle name="Normal 2 5 2 2 3 3 2" xfId="49185" xr:uid="{00000000-0005-0000-0000-0000C7370000}"/>
    <cellStyle name="Normal 2 5 2 2 3 4" xfId="21604" xr:uid="{00000000-0005-0000-0000-0000C8370000}"/>
    <cellStyle name="Normal 2 5 2 2 3 4 2" xfId="43246" xr:uid="{00000000-0005-0000-0000-0000C9370000}"/>
    <cellStyle name="Normal 2 5 2 2 3 5" xfId="37238" xr:uid="{00000000-0005-0000-0000-0000CA370000}"/>
    <cellStyle name="Normal 2 5 2 2 4" xfId="16640" xr:uid="{00000000-0005-0000-0000-0000CB370000}"/>
    <cellStyle name="Normal 2 5 2 2 4 2" xfId="28609" xr:uid="{00000000-0005-0000-0000-0000CC370000}"/>
    <cellStyle name="Normal 2 5 2 2 4 2 2" xfId="50215" xr:uid="{00000000-0005-0000-0000-0000CD370000}"/>
    <cellStyle name="Normal 2 5 2 2 4 3" xfId="22642" xr:uid="{00000000-0005-0000-0000-0000CE370000}"/>
    <cellStyle name="Normal 2 5 2 2 4 3 2" xfId="44279" xr:uid="{00000000-0005-0000-0000-0000CF370000}"/>
    <cellStyle name="Normal 2 5 2 2 4 4" xfId="38294" xr:uid="{00000000-0005-0000-0000-0000D0370000}"/>
    <cellStyle name="Normal 2 5 2 2 5" xfId="25627" xr:uid="{00000000-0005-0000-0000-0000D1370000}"/>
    <cellStyle name="Normal 2 5 2 2 5 2" xfId="47241" xr:uid="{00000000-0005-0000-0000-0000D2370000}"/>
    <cellStyle name="Normal 2 5 2 2 6" xfId="19660" xr:uid="{00000000-0005-0000-0000-0000D3370000}"/>
    <cellStyle name="Normal 2 5 2 2 6 2" xfId="41302" xr:uid="{00000000-0005-0000-0000-0000D4370000}"/>
    <cellStyle name="Normal 2 5 2 2 7" xfId="35290"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5" xr:uid="{00000000-0005-0000-0000-0000D9370000}"/>
    <cellStyle name="Normal 2 5 2 3 2 2 2 2" xfId="51191" xr:uid="{00000000-0005-0000-0000-0000DA370000}"/>
    <cellStyle name="Normal 2 5 2 3 2 2 3" xfId="23618" xr:uid="{00000000-0005-0000-0000-0000DB370000}"/>
    <cellStyle name="Normal 2 5 2 3 2 2 3 2" xfId="45255" xr:uid="{00000000-0005-0000-0000-0000DC370000}"/>
    <cellStyle name="Normal 2 5 2 3 2 2 4" xfId="39271" xr:uid="{00000000-0005-0000-0000-0000DD370000}"/>
    <cellStyle name="Normal 2 5 2 3 2 3" xfId="26603" xr:uid="{00000000-0005-0000-0000-0000DE370000}"/>
    <cellStyle name="Normal 2 5 2 3 2 3 2" xfId="48217" xr:uid="{00000000-0005-0000-0000-0000DF370000}"/>
    <cellStyle name="Normal 2 5 2 3 2 4" xfId="20636" xr:uid="{00000000-0005-0000-0000-0000E0370000}"/>
    <cellStyle name="Normal 2 5 2 3 2 4 2" xfId="42278" xr:uid="{00000000-0005-0000-0000-0000E1370000}"/>
    <cellStyle name="Normal 2 5 2 3 2 5" xfId="36268" xr:uid="{00000000-0005-0000-0000-0000E2370000}"/>
    <cellStyle name="Normal 2 5 2 3 3" xfId="15506" xr:uid="{00000000-0005-0000-0000-0000E3370000}"/>
    <cellStyle name="Normal 2 5 2 3 3 2" xfId="18591" xr:uid="{00000000-0005-0000-0000-0000E4370000}"/>
    <cellStyle name="Normal 2 5 2 3 3 2 2" xfId="30557" xr:uid="{00000000-0005-0000-0000-0000E5370000}"/>
    <cellStyle name="Normal 2 5 2 3 3 2 2 2" xfId="52163" xr:uid="{00000000-0005-0000-0000-0000E6370000}"/>
    <cellStyle name="Normal 2 5 2 3 3 2 3" xfId="24590" xr:uid="{00000000-0005-0000-0000-0000E7370000}"/>
    <cellStyle name="Normal 2 5 2 3 3 2 3 2" xfId="46227" xr:uid="{00000000-0005-0000-0000-0000E8370000}"/>
    <cellStyle name="Normal 2 5 2 3 3 2 4" xfId="40245" xr:uid="{00000000-0005-0000-0000-0000E9370000}"/>
    <cellStyle name="Normal 2 5 2 3 3 3" xfId="27575" xr:uid="{00000000-0005-0000-0000-0000EA370000}"/>
    <cellStyle name="Normal 2 5 2 3 3 3 2" xfId="49189" xr:uid="{00000000-0005-0000-0000-0000EB370000}"/>
    <cellStyle name="Normal 2 5 2 3 3 4" xfId="21608" xr:uid="{00000000-0005-0000-0000-0000EC370000}"/>
    <cellStyle name="Normal 2 5 2 3 3 4 2" xfId="43250" xr:uid="{00000000-0005-0000-0000-0000ED370000}"/>
    <cellStyle name="Normal 2 5 2 3 3 5" xfId="37242" xr:uid="{00000000-0005-0000-0000-0000EE370000}"/>
    <cellStyle name="Normal 2 5 2 3 4" xfId="16644" xr:uid="{00000000-0005-0000-0000-0000EF370000}"/>
    <cellStyle name="Normal 2 5 2 3 4 2" xfId="28613" xr:uid="{00000000-0005-0000-0000-0000F0370000}"/>
    <cellStyle name="Normal 2 5 2 3 4 2 2" xfId="50219" xr:uid="{00000000-0005-0000-0000-0000F1370000}"/>
    <cellStyle name="Normal 2 5 2 3 4 3" xfId="22646" xr:uid="{00000000-0005-0000-0000-0000F2370000}"/>
    <cellStyle name="Normal 2 5 2 3 4 3 2" xfId="44283" xr:uid="{00000000-0005-0000-0000-0000F3370000}"/>
    <cellStyle name="Normal 2 5 2 3 4 4" xfId="38298" xr:uid="{00000000-0005-0000-0000-0000F4370000}"/>
    <cellStyle name="Normal 2 5 2 3 5" xfId="25631" xr:uid="{00000000-0005-0000-0000-0000F5370000}"/>
    <cellStyle name="Normal 2 5 2 3 5 2" xfId="47245" xr:uid="{00000000-0005-0000-0000-0000F6370000}"/>
    <cellStyle name="Normal 2 5 2 3 6" xfId="19664" xr:uid="{00000000-0005-0000-0000-0000F7370000}"/>
    <cellStyle name="Normal 2 5 2 3 6 2" xfId="41306" xr:uid="{00000000-0005-0000-0000-0000F8370000}"/>
    <cellStyle name="Normal 2 5 2 3 7" xfId="35294"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7" xr:uid="{00000000-0005-0000-0000-0000FD370000}"/>
    <cellStyle name="Normal 2 5 2 4 2 2 2 2" xfId="51183" xr:uid="{00000000-0005-0000-0000-0000FE370000}"/>
    <cellStyle name="Normal 2 5 2 4 2 2 3" xfId="23610" xr:uid="{00000000-0005-0000-0000-0000FF370000}"/>
    <cellStyle name="Normal 2 5 2 4 2 2 3 2" xfId="45247" xr:uid="{00000000-0005-0000-0000-000000380000}"/>
    <cellStyle name="Normal 2 5 2 4 2 2 4" xfId="39263" xr:uid="{00000000-0005-0000-0000-000001380000}"/>
    <cellStyle name="Normal 2 5 2 4 2 3" xfId="26595" xr:uid="{00000000-0005-0000-0000-000002380000}"/>
    <cellStyle name="Normal 2 5 2 4 2 3 2" xfId="48209" xr:uid="{00000000-0005-0000-0000-000003380000}"/>
    <cellStyle name="Normal 2 5 2 4 2 4" xfId="20628" xr:uid="{00000000-0005-0000-0000-000004380000}"/>
    <cellStyle name="Normal 2 5 2 4 2 4 2" xfId="42270" xr:uid="{00000000-0005-0000-0000-000005380000}"/>
    <cellStyle name="Normal 2 5 2 4 2 5" xfId="36260" xr:uid="{00000000-0005-0000-0000-000006380000}"/>
    <cellStyle name="Normal 2 5 2 4 3" xfId="15498" xr:uid="{00000000-0005-0000-0000-000007380000}"/>
    <cellStyle name="Normal 2 5 2 4 3 2" xfId="18583" xr:uid="{00000000-0005-0000-0000-000008380000}"/>
    <cellStyle name="Normal 2 5 2 4 3 2 2" xfId="30549" xr:uid="{00000000-0005-0000-0000-000009380000}"/>
    <cellStyle name="Normal 2 5 2 4 3 2 2 2" xfId="52155" xr:uid="{00000000-0005-0000-0000-00000A380000}"/>
    <cellStyle name="Normal 2 5 2 4 3 2 3" xfId="24582" xr:uid="{00000000-0005-0000-0000-00000B380000}"/>
    <cellStyle name="Normal 2 5 2 4 3 2 3 2" xfId="46219" xr:uid="{00000000-0005-0000-0000-00000C380000}"/>
    <cellStyle name="Normal 2 5 2 4 3 2 4" xfId="40237" xr:uid="{00000000-0005-0000-0000-00000D380000}"/>
    <cellStyle name="Normal 2 5 2 4 3 3" xfId="27567" xr:uid="{00000000-0005-0000-0000-00000E380000}"/>
    <cellStyle name="Normal 2 5 2 4 3 3 2" xfId="49181" xr:uid="{00000000-0005-0000-0000-00000F380000}"/>
    <cellStyle name="Normal 2 5 2 4 3 4" xfId="21600" xr:uid="{00000000-0005-0000-0000-000010380000}"/>
    <cellStyle name="Normal 2 5 2 4 3 4 2" xfId="43242" xr:uid="{00000000-0005-0000-0000-000011380000}"/>
    <cellStyle name="Normal 2 5 2 4 3 5" xfId="37234" xr:uid="{00000000-0005-0000-0000-000012380000}"/>
    <cellStyle name="Normal 2 5 2 4 4" xfId="16632" xr:uid="{00000000-0005-0000-0000-000013380000}"/>
    <cellStyle name="Normal 2 5 2 4 4 2" xfId="28601" xr:uid="{00000000-0005-0000-0000-000014380000}"/>
    <cellStyle name="Normal 2 5 2 4 4 2 2" xfId="50207" xr:uid="{00000000-0005-0000-0000-000015380000}"/>
    <cellStyle name="Normal 2 5 2 4 4 3" xfId="22634" xr:uid="{00000000-0005-0000-0000-000016380000}"/>
    <cellStyle name="Normal 2 5 2 4 4 3 2" xfId="44271" xr:uid="{00000000-0005-0000-0000-000017380000}"/>
    <cellStyle name="Normal 2 5 2 4 4 4" xfId="38286" xr:uid="{00000000-0005-0000-0000-000018380000}"/>
    <cellStyle name="Normal 2 5 2 4 5" xfId="25619" xr:uid="{00000000-0005-0000-0000-000019380000}"/>
    <cellStyle name="Normal 2 5 2 4 5 2" xfId="47236" xr:uid="{00000000-0005-0000-0000-00001A380000}"/>
    <cellStyle name="Normal 2 5 2 4 6" xfId="19652" xr:uid="{00000000-0005-0000-0000-00001B380000}"/>
    <cellStyle name="Normal 2 5 2 4 6 2" xfId="41294" xr:uid="{00000000-0005-0000-0000-00001C380000}"/>
    <cellStyle name="Normal 2 5 2 4 7" xfId="35285"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7" xr:uid="{00000000-0005-0000-0000-000021380000}"/>
    <cellStyle name="Normal 2 5 20 2 2 2" xfId="51193" xr:uid="{00000000-0005-0000-0000-000022380000}"/>
    <cellStyle name="Normal 2 5 20 2 3" xfId="23620" xr:uid="{00000000-0005-0000-0000-000023380000}"/>
    <cellStyle name="Normal 2 5 20 2 3 2" xfId="45257" xr:uid="{00000000-0005-0000-0000-000024380000}"/>
    <cellStyle name="Normal 2 5 20 2 4" xfId="39274" xr:uid="{00000000-0005-0000-0000-000025380000}"/>
    <cellStyle name="Normal 2 5 20 3" xfId="26605" xr:uid="{00000000-0005-0000-0000-000026380000}"/>
    <cellStyle name="Normal 2 5 20 3 2" xfId="48219" xr:uid="{00000000-0005-0000-0000-000027380000}"/>
    <cellStyle name="Normal 2 5 20 4" xfId="20638" xr:uid="{00000000-0005-0000-0000-000028380000}"/>
    <cellStyle name="Normal 2 5 20 4 2" xfId="42280" xr:uid="{00000000-0005-0000-0000-000029380000}"/>
    <cellStyle name="Normal 2 5 20 5" xfId="36271" xr:uid="{00000000-0005-0000-0000-00002A380000}"/>
    <cellStyle name="Normal 2 5 21" xfId="15625" xr:uid="{00000000-0005-0000-0000-00002B380000}"/>
    <cellStyle name="Normal 2 5 21 2" xfId="27597" xr:uid="{00000000-0005-0000-0000-00002C380000}"/>
    <cellStyle name="Normal 2 5 21 2 2" xfId="49203" xr:uid="{00000000-0005-0000-0000-00002D380000}"/>
    <cellStyle name="Normal 2 5 21 3" xfId="21630" xr:uid="{00000000-0005-0000-0000-00002E380000}"/>
    <cellStyle name="Normal 2 5 21 3 2" xfId="43267" xr:uid="{00000000-0005-0000-0000-00002F380000}"/>
    <cellStyle name="Normal 2 5 21 4" xfId="37279" xr:uid="{00000000-0005-0000-0000-000030380000}"/>
    <cellStyle name="Normal 2 5 22" xfId="18620" xr:uid="{00000000-0005-0000-0000-000031380000}"/>
    <cellStyle name="Normal 2 5 22 2" xfId="30578" xr:uid="{00000000-0005-0000-0000-000032380000}"/>
    <cellStyle name="Normal 2 5 22 2 2" xfId="52184" xr:uid="{00000000-0005-0000-0000-000033380000}"/>
    <cellStyle name="Normal 2 5 22 3" xfId="24611" xr:uid="{00000000-0005-0000-0000-000034380000}"/>
    <cellStyle name="Normal 2 5 22 3 2" xfId="46248" xr:uid="{00000000-0005-0000-0000-000035380000}"/>
    <cellStyle name="Normal 2 5 22 4" xfId="40272" xr:uid="{00000000-0005-0000-0000-000036380000}"/>
    <cellStyle name="Normal 2 5 23" xfId="18629" xr:uid="{00000000-0005-0000-0000-000037380000}"/>
    <cellStyle name="Normal 2 5 23 2" xfId="30579" xr:uid="{00000000-0005-0000-0000-000038380000}"/>
    <cellStyle name="Normal 2 5 23 2 2" xfId="52185" xr:uid="{00000000-0005-0000-0000-000039380000}"/>
    <cellStyle name="Normal 2 5 23 3" xfId="24612" xr:uid="{00000000-0005-0000-0000-00003A380000}"/>
    <cellStyle name="Normal 2 5 23 3 2" xfId="46249" xr:uid="{00000000-0005-0000-0000-00003B380000}"/>
    <cellStyle name="Normal 2 5 23 4" xfId="40276" xr:uid="{00000000-0005-0000-0000-00003C380000}"/>
    <cellStyle name="Normal 2 5 24" xfId="18636" xr:uid="{00000000-0005-0000-0000-00003D380000}"/>
    <cellStyle name="Normal 2 5 24 2" xfId="30581" xr:uid="{00000000-0005-0000-0000-00003E380000}"/>
    <cellStyle name="Normal 2 5 24 2 2" xfId="52187" xr:uid="{00000000-0005-0000-0000-00003F380000}"/>
    <cellStyle name="Normal 2 5 24 3" xfId="24614" xr:uid="{00000000-0005-0000-0000-000040380000}"/>
    <cellStyle name="Normal 2 5 24 3 2" xfId="46251" xr:uid="{00000000-0005-0000-0000-000041380000}"/>
    <cellStyle name="Normal 2 5 24 4" xfId="40282" xr:uid="{00000000-0005-0000-0000-000042380000}"/>
    <cellStyle name="Normal 2 5 25" xfId="18646" xr:uid="{00000000-0005-0000-0000-000043380000}"/>
    <cellStyle name="Normal 2 5 25 2" xfId="30585" xr:uid="{00000000-0005-0000-0000-000044380000}"/>
    <cellStyle name="Normal 2 5 25 2 2" xfId="52188" xr:uid="{00000000-0005-0000-0000-000045380000}"/>
    <cellStyle name="Normal 2 5 25 3" xfId="24618" xr:uid="{00000000-0005-0000-0000-000046380000}"/>
    <cellStyle name="Normal 2 5 25 3 2" xfId="46252" xr:uid="{00000000-0005-0000-0000-000047380000}"/>
    <cellStyle name="Normal 2 5 25 4" xfId="40288" xr:uid="{00000000-0005-0000-0000-000048380000}"/>
    <cellStyle name="Normal 2 5 26" xfId="18650" xr:uid="{00000000-0005-0000-0000-000049380000}"/>
    <cellStyle name="Normal 2 5 26 2" xfId="30586" xr:uid="{00000000-0005-0000-0000-00004A380000}"/>
    <cellStyle name="Normal 2 5 26 2 2" xfId="52189" xr:uid="{00000000-0005-0000-0000-00004B380000}"/>
    <cellStyle name="Normal 2 5 26 3" xfId="24619" xr:uid="{00000000-0005-0000-0000-00004C380000}"/>
    <cellStyle name="Normal 2 5 26 3 2" xfId="46253" xr:uid="{00000000-0005-0000-0000-00004D380000}"/>
    <cellStyle name="Normal 2 5 26 4" xfId="40292" xr:uid="{00000000-0005-0000-0000-00004E380000}"/>
    <cellStyle name="Normal 2 5 27" xfId="24620" xr:uid="{00000000-0005-0000-0000-00004F380000}"/>
    <cellStyle name="Normal 2 5 27 2" xfId="46254" xr:uid="{00000000-0005-0000-0000-000050380000}"/>
    <cellStyle name="Normal 2 5 28" xfId="18653" xr:uid="{00000000-0005-0000-0000-000051380000}"/>
    <cellStyle name="Normal 2 5 28 2" xfId="40295" xr:uid="{00000000-0005-0000-0000-000052380000}"/>
    <cellStyle name="Normal 2 5 29" xfId="30588" xr:uid="{00000000-0005-0000-0000-000053380000}"/>
    <cellStyle name="Normal 2 5 29 2" xfId="52191"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79" xr:uid="{00000000-0005-0000-0000-000059380000}"/>
    <cellStyle name="Normal 2 5 3 2 2 2 2 2" xfId="51185" xr:uid="{00000000-0005-0000-0000-00005A380000}"/>
    <cellStyle name="Normal 2 5 3 2 2 2 3" xfId="23612" xr:uid="{00000000-0005-0000-0000-00005B380000}"/>
    <cellStyle name="Normal 2 5 3 2 2 2 3 2" xfId="45249" xr:uid="{00000000-0005-0000-0000-00005C380000}"/>
    <cellStyle name="Normal 2 5 3 2 2 2 4" xfId="39265" xr:uid="{00000000-0005-0000-0000-00005D380000}"/>
    <cellStyle name="Normal 2 5 3 2 2 3" xfId="26597" xr:uid="{00000000-0005-0000-0000-00005E380000}"/>
    <cellStyle name="Normal 2 5 3 2 2 3 2" xfId="48211" xr:uid="{00000000-0005-0000-0000-00005F380000}"/>
    <cellStyle name="Normal 2 5 3 2 2 4" xfId="20630" xr:uid="{00000000-0005-0000-0000-000060380000}"/>
    <cellStyle name="Normal 2 5 3 2 2 4 2" xfId="42272" xr:uid="{00000000-0005-0000-0000-000061380000}"/>
    <cellStyle name="Normal 2 5 3 2 2 5" xfId="36262" xr:uid="{00000000-0005-0000-0000-000062380000}"/>
    <cellStyle name="Normal 2 5 3 2 3" xfId="15500" xr:uid="{00000000-0005-0000-0000-000063380000}"/>
    <cellStyle name="Normal 2 5 3 2 3 2" xfId="18585" xr:uid="{00000000-0005-0000-0000-000064380000}"/>
    <cellStyle name="Normal 2 5 3 2 3 2 2" xfId="30551" xr:uid="{00000000-0005-0000-0000-000065380000}"/>
    <cellStyle name="Normal 2 5 3 2 3 2 2 2" xfId="52157" xr:uid="{00000000-0005-0000-0000-000066380000}"/>
    <cellStyle name="Normal 2 5 3 2 3 2 3" xfId="24584" xr:uid="{00000000-0005-0000-0000-000067380000}"/>
    <cellStyle name="Normal 2 5 3 2 3 2 3 2" xfId="46221" xr:uid="{00000000-0005-0000-0000-000068380000}"/>
    <cellStyle name="Normal 2 5 3 2 3 2 4" xfId="40239" xr:uid="{00000000-0005-0000-0000-000069380000}"/>
    <cellStyle name="Normal 2 5 3 2 3 3" xfId="27569" xr:uid="{00000000-0005-0000-0000-00006A380000}"/>
    <cellStyle name="Normal 2 5 3 2 3 3 2" xfId="49183" xr:uid="{00000000-0005-0000-0000-00006B380000}"/>
    <cellStyle name="Normal 2 5 3 2 3 4" xfId="21602" xr:uid="{00000000-0005-0000-0000-00006C380000}"/>
    <cellStyle name="Normal 2 5 3 2 3 4 2" xfId="43244" xr:uid="{00000000-0005-0000-0000-00006D380000}"/>
    <cellStyle name="Normal 2 5 3 2 3 5" xfId="37236" xr:uid="{00000000-0005-0000-0000-00006E380000}"/>
    <cellStyle name="Normal 2 5 3 2 4" xfId="16635" xr:uid="{00000000-0005-0000-0000-00006F380000}"/>
    <cellStyle name="Normal 2 5 3 2 4 2" xfId="28604" xr:uid="{00000000-0005-0000-0000-000070380000}"/>
    <cellStyle name="Normal 2 5 3 2 4 2 2" xfId="50210" xr:uid="{00000000-0005-0000-0000-000071380000}"/>
    <cellStyle name="Normal 2 5 3 2 4 3" xfId="22637" xr:uid="{00000000-0005-0000-0000-000072380000}"/>
    <cellStyle name="Normal 2 5 3 2 4 3 2" xfId="44274" xr:uid="{00000000-0005-0000-0000-000073380000}"/>
    <cellStyle name="Normal 2 5 3 2 4 4" xfId="38289" xr:uid="{00000000-0005-0000-0000-000074380000}"/>
    <cellStyle name="Normal 2 5 3 2 5" xfId="25622" xr:uid="{00000000-0005-0000-0000-000075380000}"/>
    <cellStyle name="Normal 2 5 3 2 5 2" xfId="47239" xr:uid="{00000000-0005-0000-0000-000076380000}"/>
    <cellStyle name="Normal 2 5 3 2 6" xfId="19655" xr:uid="{00000000-0005-0000-0000-000077380000}"/>
    <cellStyle name="Normal 2 5 3 2 6 2" xfId="41297" xr:uid="{00000000-0005-0000-0000-000078380000}"/>
    <cellStyle name="Normal 2 5 3 2 7" xfId="35288" xr:uid="{00000000-0005-0000-0000-000079380000}"/>
    <cellStyle name="Normal 2 5 3 3" xfId="15584" xr:uid="{00000000-0005-0000-0000-00007A380000}"/>
    <cellStyle name="Normal 2 5 30" xfId="30600" xr:uid="{00000000-0005-0000-0000-00007B380000}"/>
    <cellStyle name="Normal 2 5 31" xfId="30702"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3" xr:uid="{00000000-0005-0000-0000-000081380000}"/>
    <cellStyle name="Normal 2 5 4 2 2 2 2 2" xfId="51189" xr:uid="{00000000-0005-0000-0000-000082380000}"/>
    <cellStyle name="Normal 2 5 4 2 2 2 3" xfId="23616" xr:uid="{00000000-0005-0000-0000-000083380000}"/>
    <cellStyle name="Normal 2 5 4 2 2 2 3 2" xfId="45253" xr:uid="{00000000-0005-0000-0000-000084380000}"/>
    <cellStyle name="Normal 2 5 4 2 2 2 4" xfId="39269" xr:uid="{00000000-0005-0000-0000-000085380000}"/>
    <cellStyle name="Normal 2 5 4 2 2 3" xfId="26601" xr:uid="{00000000-0005-0000-0000-000086380000}"/>
    <cellStyle name="Normal 2 5 4 2 2 3 2" xfId="48215" xr:uid="{00000000-0005-0000-0000-000087380000}"/>
    <cellStyle name="Normal 2 5 4 2 2 4" xfId="20634" xr:uid="{00000000-0005-0000-0000-000088380000}"/>
    <cellStyle name="Normal 2 5 4 2 2 4 2" xfId="42276" xr:uid="{00000000-0005-0000-0000-000089380000}"/>
    <cellStyle name="Normal 2 5 4 2 2 5" xfId="36266" xr:uid="{00000000-0005-0000-0000-00008A380000}"/>
    <cellStyle name="Normal 2 5 4 2 3" xfId="15504" xr:uid="{00000000-0005-0000-0000-00008B380000}"/>
    <cellStyle name="Normal 2 5 4 2 3 2" xfId="18589" xr:uid="{00000000-0005-0000-0000-00008C380000}"/>
    <cellStyle name="Normal 2 5 4 2 3 2 2" xfId="30555" xr:uid="{00000000-0005-0000-0000-00008D380000}"/>
    <cellStyle name="Normal 2 5 4 2 3 2 2 2" xfId="52161" xr:uid="{00000000-0005-0000-0000-00008E380000}"/>
    <cellStyle name="Normal 2 5 4 2 3 2 3" xfId="24588" xr:uid="{00000000-0005-0000-0000-00008F380000}"/>
    <cellStyle name="Normal 2 5 4 2 3 2 3 2" xfId="46225" xr:uid="{00000000-0005-0000-0000-000090380000}"/>
    <cellStyle name="Normal 2 5 4 2 3 2 4" xfId="40243" xr:uid="{00000000-0005-0000-0000-000091380000}"/>
    <cellStyle name="Normal 2 5 4 2 3 3" xfId="27573" xr:uid="{00000000-0005-0000-0000-000092380000}"/>
    <cellStyle name="Normal 2 5 4 2 3 3 2" xfId="49187" xr:uid="{00000000-0005-0000-0000-000093380000}"/>
    <cellStyle name="Normal 2 5 4 2 3 4" xfId="21606" xr:uid="{00000000-0005-0000-0000-000094380000}"/>
    <cellStyle name="Normal 2 5 4 2 3 4 2" xfId="43248" xr:uid="{00000000-0005-0000-0000-000095380000}"/>
    <cellStyle name="Normal 2 5 4 2 3 5" xfId="37240" xr:uid="{00000000-0005-0000-0000-000096380000}"/>
    <cellStyle name="Normal 2 5 4 2 4" xfId="16642" xr:uid="{00000000-0005-0000-0000-000097380000}"/>
    <cellStyle name="Normal 2 5 4 2 4 2" xfId="28611" xr:uid="{00000000-0005-0000-0000-000098380000}"/>
    <cellStyle name="Normal 2 5 4 2 4 2 2" xfId="50217" xr:uid="{00000000-0005-0000-0000-000099380000}"/>
    <cellStyle name="Normal 2 5 4 2 4 3" xfId="22644" xr:uid="{00000000-0005-0000-0000-00009A380000}"/>
    <cellStyle name="Normal 2 5 4 2 4 3 2" xfId="44281" xr:uid="{00000000-0005-0000-0000-00009B380000}"/>
    <cellStyle name="Normal 2 5 4 2 4 4" xfId="38296" xr:uid="{00000000-0005-0000-0000-00009C380000}"/>
    <cellStyle name="Normal 2 5 4 2 5" xfId="25629" xr:uid="{00000000-0005-0000-0000-00009D380000}"/>
    <cellStyle name="Normal 2 5 4 2 5 2" xfId="47243" xr:uid="{00000000-0005-0000-0000-00009E380000}"/>
    <cellStyle name="Normal 2 5 4 2 6" xfId="19662" xr:uid="{00000000-0005-0000-0000-00009F380000}"/>
    <cellStyle name="Normal 2 5 4 2 6 2" xfId="41304" xr:uid="{00000000-0005-0000-0000-0000A0380000}"/>
    <cellStyle name="Normal 2 5 4 2 7" xfId="35292"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5"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8" xr:uid="{00000000-0005-0000-0000-0000B63E0000}"/>
    <cellStyle name="Normal 41 10 10 2 2 2" xfId="50224" xr:uid="{00000000-0005-0000-0000-0000B73E0000}"/>
    <cellStyle name="Normal 41 10 10 2 3" xfId="22651" xr:uid="{00000000-0005-0000-0000-0000B83E0000}"/>
    <cellStyle name="Normal 41 10 10 2 3 2" xfId="44288" xr:uid="{00000000-0005-0000-0000-0000B93E0000}"/>
    <cellStyle name="Normal 41 10 10 2 4" xfId="38303" xr:uid="{00000000-0005-0000-0000-0000BA3E0000}"/>
    <cellStyle name="Normal 41 10 10 3" xfId="25636" xr:uid="{00000000-0005-0000-0000-0000BB3E0000}"/>
    <cellStyle name="Normal 41 10 10 3 2" xfId="47250" xr:uid="{00000000-0005-0000-0000-0000BC3E0000}"/>
    <cellStyle name="Normal 41 10 10 4" xfId="19669" xr:uid="{00000000-0005-0000-0000-0000BD3E0000}"/>
    <cellStyle name="Normal 41 10 10 4 2" xfId="41311" xr:uid="{00000000-0005-0000-0000-0000BE3E0000}"/>
    <cellStyle name="Normal 41 10 10 5" xfId="35299" xr:uid="{00000000-0005-0000-0000-0000BF3E0000}"/>
    <cellStyle name="Normal 41 10 11" xfId="14538" xr:uid="{00000000-0005-0000-0000-0000C03E0000}"/>
    <cellStyle name="Normal 41 10 11 2" xfId="17623" xr:uid="{00000000-0005-0000-0000-0000C13E0000}"/>
    <cellStyle name="Normal 41 10 11 2 2" xfId="29590" xr:uid="{00000000-0005-0000-0000-0000C23E0000}"/>
    <cellStyle name="Normal 41 10 11 2 2 2" xfId="51196" xr:uid="{00000000-0005-0000-0000-0000C33E0000}"/>
    <cellStyle name="Normal 41 10 11 2 3" xfId="23623" xr:uid="{00000000-0005-0000-0000-0000C43E0000}"/>
    <cellStyle name="Normal 41 10 11 2 3 2" xfId="45260" xr:uid="{00000000-0005-0000-0000-0000C53E0000}"/>
    <cellStyle name="Normal 41 10 11 2 4" xfId="39277" xr:uid="{00000000-0005-0000-0000-0000C63E0000}"/>
    <cellStyle name="Normal 41 10 11 3" xfId="26608" xr:uid="{00000000-0005-0000-0000-0000C73E0000}"/>
    <cellStyle name="Normal 41 10 11 3 2" xfId="48222" xr:uid="{00000000-0005-0000-0000-0000C83E0000}"/>
    <cellStyle name="Normal 41 10 11 4" xfId="20641" xr:uid="{00000000-0005-0000-0000-0000C93E0000}"/>
    <cellStyle name="Normal 41 10 11 4 2" xfId="42283" xr:uid="{00000000-0005-0000-0000-0000CA3E0000}"/>
    <cellStyle name="Normal 41 10 11 5" xfId="36274" xr:uid="{00000000-0005-0000-0000-0000CB3E0000}"/>
    <cellStyle name="Normal 41 10 12" xfId="15651" xr:uid="{00000000-0005-0000-0000-0000CC3E0000}"/>
    <cellStyle name="Normal 41 10 12 2" xfId="27622" xr:uid="{00000000-0005-0000-0000-0000CD3E0000}"/>
    <cellStyle name="Normal 41 10 12 2 2" xfId="49228" xr:uid="{00000000-0005-0000-0000-0000CE3E0000}"/>
    <cellStyle name="Normal 41 10 12 3" xfId="21655" xr:uid="{00000000-0005-0000-0000-0000CF3E0000}"/>
    <cellStyle name="Normal 41 10 12 3 2" xfId="43292" xr:uid="{00000000-0005-0000-0000-0000D03E0000}"/>
    <cellStyle name="Normal 41 10 12 4" xfId="37305" xr:uid="{00000000-0005-0000-0000-0000D13E0000}"/>
    <cellStyle name="Normal 41 10 13" xfId="24637" xr:uid="{00000000-0005-0000-0000-0000D23E0000}"/>
    <cellStyle name="Normal 41 10 13 2" xfId="46257" xr:uid="{00000000-0005-0000-0000-0000D33E0000}"/>
    <cellStyle name="Normal 41 10 14" xfId="18670" xr:uid="{00000000-0005-0000-0000-0000D43E0000}"/>
    <cellStyle name="Normal 41 10 14 2" xfId="40312" xr:uid="{00000000-0005-0000-0000-0000D53E0000}"/>
    <cellStyle name="Normal 41 10 15" xfId="31235"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7" xr:uid="{00000000-0005-0000-0000-0000DB3E0000}"/>
    <cellStyle name="Normal 41 10 2 2 2 2 2 2" xfId="50633" xr:uid="{00000000-0005-0000-0000-0000DC3E0000}"/>
    <cellStyle name="Normal 41 10 2 2 2 2 3" xfId="23060" xr:uid="{00000000-0005-0000-0000-0000DD3E0000}"/>
    <cellStyle name="Normal 41 10 2 2 2 2 3 2" xfId="44697" xr:uid="{00000000-0005-0000-0000-0000DE3E0000}"/>
    <cellStyle name="Normal 41 10 2 2 2 2 4" xfId="38713" xr:uid="{00000000-0005-0000-0000-0000DF3E0000}"/>
    <cellStyle name="Normal 41 10 2 2 2 3" xfId="26045" xr:uid="{00000000-0005-0000-0000-0000E03E0000}"/>
    <cellStyle name="Normal 41 10 2 2 2 3 2" xfId="47659" xr:uid="{00000000-0005-0000-0000-0000E13E0000}"/>
    <cellStyle name="Normal 41 10 2 2 2 4" xfId="20078" xr:uid="{00000000-0005-0000-0000-0000E23E0000}"/>
    <cellStyle name="Normal 41 10 2 2 2 4 2" xfId="41720" xr:uid="{00000000-0005-0000-0000-0000E33E0000}"/>
    <cellStyle name="Normal 41 10 2 2 2 5" xfId="35710" xr:uid="{00000000-0005-0000-0000-0000E43E0000}"/>
    <cellStyle name="Normal 41 10 2 2 3" xfId="14948" xr:uid="{00000000-0005-0000-0000-0000E53E0000}"/>
    <cellStyle name="Normal 41 10 2 2 3 2" xfId="18033" xr:uid="{00000000-0005-0000-0000-0000E63E0000}"/>
    <cellStyle name="Normal 41 10 2 2 3 2 2" xfId="29999" xr:uid="{00000000-0005-0000-0000-0000E73E0000}"/>
    <cellStyle name="Normal 41 10 2 2 3 2 2 2" xfId="51605" xr:uid="{00000000-0005-0000-0000-0000E83E0000}"/>
    <cellStyle name="Normal 41 10 2 2 3 2 3" xfId="24032" xr:uid="{00000000-0005-0000-0000-0000E93E0000}"/>
    <cellStyle name="Normal 41 10 2 2 3 2 3 2" xfId="45669" xr:uid="{00000000-0005-0000-0000-0000EA3E0000}"/>
    <cellStyle name="Normal 41 10 2 2 3 2 4" xfId="39687" xr:uid="{00000000-0005-0000-0000-0000EB3E0000}"/>
    <cellStyle name="Normal 41 10 2 2 3 3" xfId="27017" xr:uid="{00000000-0005-0000-0000-0000EC3E0000}"/>
    <cellStyle name="Normal 41 10 2 2 3 3 2" xfId="48631" xr:uid="{00000000-0005-0000-0000-0000ED3E0000}"/>
    <cellStyle name="Normal 41 10 2 2 3 4" xfId="21050" xr:uid="{00000000-0005-0000-0000-0000EE3E0000}"/>
    <cellStyle name="Normal 41 10 2 2 3 4 2" xfId="42692" xr:uid="{00000000-0005-0000-0000-0000EF3E0000}"/>
    <cellStyle name="Normal 41 10 2 2 3 5" xfId="36684" xr:uid="{00000000-0005-0000-0000-0000F03E0000}"/>
    <cellStyle name="Normal 41 10 2 2 4" xfId="16082" xr:uid="{00000000-0005-0000-0000-0000F13E0000}"/>
    <cellStyle name="Normal 41 10 2 2 4 2" xfId="28051" xr:uid="{00000000-0005-0000-0000-0000F23E0000}"/>
    <cellStyle name="Normal 41 10 2 2 4 2 2" xfId="49657" xr:uid="{00000000-0005-0000-0000-0000F33E0000}"/>
    <cellStyle name="Normal 41 10 2 2 4 3" xfId="22084" xr:uid="{00000000-0005-0000-0000-0000F43E0000}"/>
    <cellStyle name="Normal 41 10 2 2 4 3 2" xfId="43721" xr:uid="{00000000-0005-0000-0000-0000F53E0000}"/>
    <cellStyle name="Normal 41 10 2 2 4 4" xfId="37736" xr:uid="{00000000-0005-0000-0000-0000F63E0000}"/>
    <cellStyle name="Normal 41 10 2 2 5" xfId="25069" xr:uid="{00000000-0005-0000-0000-0000F73E0000}"/>
    <cellStyle name="Normal 41 10 2 2 5 2" xfId="46686" xr:uid="{00000000-0005-0000-0000-0000F83E0000}"/>
    <cellStyle name="Normal 41 10 2 2 6" xfId="19102" xr:uid="{00000000-0005-0000-0000-0000F93E0000}"/>
    <cellStyle name="Normal 41 10 2 2 6 2" xfId="40744" xr:uid="{00000000-0005-0000-0000-0000FA3E0000}"/>
    <cellStyle name="Normal 41 10 2 2 7" xfId="34730"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7" xr:uid="{00000000-0005-0000-0000-0000FF3E0000}"/>
    <cellStyle name="Normal 41 10 2 3 2 2 2 2" xfId="50953" xr:uid="{00000000-0005-0000-0000-0000003F0000}"/>
    <cellStyle name="Normal 41 10 2 3 2 2 3" xfId="23380" xr:uid="{00000000-0005-0000-0000-0000013F0000}"/>
    <cellStyle name="Normal 41 10 2 3 2 2 3 2" xfId="45017" xr:uid="{00000000-0005-0000-0000-0000023F0000}"/>
    <cellStyle name="Normal 41 10 2 3 2 2 4" xfId="39033" xr:uid="{00000000-0005-0000-0000-0000033F0000}"/>
    <cellStyle name="Normal 41 10 2 3 2 3" xfId="26365" xr:uid="{00000000-0005-0000-0000-0000043F0000}"/>
    <cellStyle name="Normal 41 10 2 3 2 3 2" xfId="47979" xr:uid="{00000000-0005-0000-0000-0000053F0000}"/>
    <cellStyle name="Normal 41 10 2 3 2 4" xfId="20398" xr:uid="{00000000-0005-0000-0000-0000063F0000}"/>
    <cellStyle name="Normal 41 10 2 3 2 4 2" xfId="42040" xr:uid="{00000000-0005-0000-0000-0000073F0000}"/>
    <cellStyle name="Normal 41 10 2 3 2 5" xfId="36030" xr:uid="{00000000-0005-0000-0000-0000083F0000}"/>
    <cellStyle name="Normal 41 10 2 3 3" xfId="15268" xr:uid="{00000000-0005-0000-0000-0000093F0000}"/>
    <cellStyle name="Normal 41 10 2 3 3 2" xfId="18353" xr:uid="{00000000-0005-0000-0000-00000A3F0000}"/>
    <cellStyle name="Normal 41 10 2 3 3 2 2" xfId="30319" xr:uid="{00000000-0005-0000-0000-00000B3F0000}"/>
    <cellStyle name="Normal 41 10 2 3 3 2 2 2" xfId="51925" xr:uid="{00000000-0005-0000-0000-00000C3F0000}"/>
    <cellStyle name="Normal 41 10 2 3 3 2 3" xfId="24352" xr:uid="{00000000-0005-0000-0000-00000D3F0000}"/>
    <cellStyle name="Normal 41 10 2 3 3 2 3 2" xfId="45989" xr:uid="{00000000-0005-0000-0000-00000E3F0000}"/>
    <cellStyle name="Normal 41 10 2 3 3 2 4" xfId="40007" xr:uid="{00000000-0005-0000-0000-00000F3F0000}"/>
    <cellStyle name="Normal 41 10 2 3 3 3" xfId="27337" xr:uid="{00000000-0005-0000-0000-0000103F0000}"/>
    <cellStyle name="Normal 41 10 2 3 3 3 2" xfId="48951" xr:uid="{00000000-0005-0000-0000-0000113F0000}"/>
    <cellStyle name="Normal 41 10 2 3 3 4" xfId="21370" xr:uid="{00000000-0005-0000-0000-0000123F0000}"/>
    <cellStyle name="Normal 41 10 2 3 3 4 2" xfId="43012" xr:uid="{00000000-0005-0000-0000-0000133F0000}"/>
    <cellStyle name="Normal 41 10 2 3 3 5" xfId="37004" xr:uid="{00000000-0005-0000-0000-0000143F0000}"/>
    <cellStyle name="Normal 41 10 2 3 4" xfId="16402" xr:uid="{00000000-0005-0000-0000-0000153F0000}"/>
    <cellStyle name="Normal 41 10 2 3 4 2" xfId="28371" xr:uid="{00000000-0005-0000-0000-0000163F0000}"/>
    <cellStyle name="Normal 41 10 2 3 4 2 2" xfId="49977" xr:uid="{00000000-0005-0000-0000-0000173F0000}"/>
    <cellStyle name="Normal 41 10 2 3 4 3" xfId="22404" xr:uid="{00000000-0005-0000-0000-0000183F0000}"/>
    <cellStyle name="Normal 41 10 2 3 4 3 2" xfId="44041" xr:uid="{00000000-0005-0000-0000-0000193F0000}"/>
    <cellStyle name="Normal 41 10 2 3 4 4" xfId="38056" xr:uid="{00000000-0005-0000-0000-00001A3F0000}"/>
    <cellStyle name="Normal 41 10 2 3 5" xfId="25389" xr:uid="{00000000-0005-0000-0000-00001B3F0000}"/>
    <cellStyle name="Normal 41 10 2 3 5 2" xfId="47006" xr:uid="{00000000-0005-0000-0000-00001C3F0000}"/>
    <cellStyle name="Normal 41 10 2 3 6" xfId="19422" xr:uid="{00000000-0005-0000-0000-00001D3F0000}"/>
    <cellStyle name="Normal 41 10 2 3 6 2" xfId="41064" xr:uid="{00000000-0005-0000-0000-00001E3F0000}"/>
    <cellStyle name="Normal 41 10 2 3 7" xfId="35050" xr:uid="{00000000-0005-0000-0000-00001F3F0000}"/>
    <cellStyle name="Normal 41 10 2 4" xfId="13653" xr:uid="{00000000-0005-0000-0000-0000203F0000}"/>
    <cellStyle name="Normal 41 10 2 4 2" xfId="16739" xr:uid="{00000000-0005-0000-0000-0000213F0000}"/>
    <cellStyle name="Normal 41 10 2 4 2 2" xfId="28707" xr:uid="{00000000-0005-0000-0000-0000223F0000}"/>
    <cellStyle name="Normal 41 10 2 4 2 2 2" xfId="50313" xr:uid="{00000000-0005-0000-0000-0000233F0000}"/>
    <cellStyle name="Normal 41 10 2 4 2 3" xfId="22740" xr:uid="{00000000-0005-0000-0000-0000243F0000}"/>
    <cellStyle name="Normal 41 10 2 4 2 3 2" xfId="44377" xr:uid="{00000000-0005-0000-0000-0000253F0000}"/>
    <cellStyle name="Normal 41 10 2 4 2 4" xfId="38393" xr:uid="{00000000-0005-0000-0000-0000263F0000}"/>
    <cellStyle name="Normal 41 10 2 4 3" xfId="25725" xr:uid="{00000000-0005-0000-0000-0000273F0000}"/>
    <cellStyle name="Normal 41 10 2 4 3 2" xfId="47339" xr:uid="{00000000-0005-0000-0000-0000283F0000}"/>
    <cellStyle name="Normal 41 10 2 4 4" xfId="19758" xr:uid="{00000000-0005-0000-0000-0000293F0000}"/>
    <cellStyle name="Normal 41 10 2 4 4 2" xfId="41400" xr:uid="{00000000-0005-0000-0000-00002A3F0000}"/>
    <cellStyle name="Normal 41 10 2 4 5" xfId="35389" xr:uid="{00000000-0005-0000-0000-00002B3F0000}"/>
    <cellStyle name="Normal 41 10 2 5" xfId="14627" xr:uid="{00000000-0005-0000-0000-00002C3F0000}"/>
    <cellStyle name="Normal 41 10 2 5 2" xfId="17712" xr:uid="{00000000-0005-0000-0000-00002D3F0000}"/>
    <cellStyle name="Normal 41 10 2 5 2 2" xfId="29679" xr:uid="{00000000-0005-0000-0000-00002E3F0000}"/>
    <cellStyle name="Normal 41 10 2 5 2 2 2" xfId="51285" xr:uid="{00000000-0005-0000-0000-00002F3F0000}"/>
    <cellStyle name="Normal 41 10 2 5 2 3" xfId="23712" xr:uid="{00000000-0005-0000-0000-0000303F0000}"/>
    <cellStyle name="Normal 41 10 2 5 2 3 2" xfId="45349" xr:uid="{00000000-0005-0000-0000-0000313F0000}"/>
    <cellStyle name="Normal 41 10 2 5 2 4" xfId="39366" xr:uid="{00000000-0005-0000-0000-0000323F0000}"/>
    <cellStyle name="Normal 41 10 2 5 3" xfId="26697" xr:uid="{00000000-0005-0000-0000-0000333F0000}"/>
    <cellStyle name="Normal 41 10 2 5 3 2" xfId="48311" xr:uid="{00000000-0005-0000-0000-0000343F0000}"/>
    <cellStyle name="Normal 41 10 2 5 4" xfId="20730" xr:uid="{00000000-0005-0000-0000-0000353F0000}"/>
    <cellStyle name="Normal 41 10 2 5 4 2" xfId="42372" xr:uid="{00000000-0005-0000-0000-0000363F0000}"/>
    <cellStyle name="Normal 41 10 2 5 5" xfId="36363" xr:uid="{00000000-0005-0000-0000-0000373F0000}"/>
    <cellStyle name="Normal 41 10 2 6" xfId="15740" xr:uid="{00000000-0005-0000-0000-0000383F0000}"/>
    <cellStyle name="Normal 41 10 2 6 2" xfId="27711" xr:uid="{00000000-0005-0000-0000-0000393F0000}"/>
    <cellStyle name="Normal 41 10 2 6 2 2" xfId="49317" xr:uid="{00000000-0005-0000-0000-00003A3F0000}"/>
    <cellStyle name="Normal 41 10 2 6 3" xfId="21744" xr:uid="{00000000-0005-0000-0000-00003B3F0000}"/>
    <cellStyle name="Normal 41 10 2 6 3 2" xfId="43381" xr:uid="{00000000-0005-0000-0000-00003C3F0000}"/>
    <cellStyle name="Normal 41 10 2 6 4" xfId="37394" xr:uid="{00000000-0005-0000-0000-00003D3F0000}"/>
    <cellStyle name="Normal 41 10 2 7" xfId="24726" xr:uid="{00000000-0005-0000-0000-00003E3F0000}"/>
    <cellStyle name="Normal 41 10 2 7 2" xfId="46346" xr:uid="{00000000-0005-0000-0000-00003F3F0000}"/>
    <cellStyle name="Normal 41 10 2 8" xfId="18759" xr:uid="{00000000-0005-0000-0000-0000403F0000}"/>
    <cellStyle name="Normal 41 10 2 8 2" xfId="40401" xr:uid="{00000000-0005-0000-0000-0000413F0000}"/>
    <cellStyle name="Normal 41 10 2 9" xfId="31572"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3" xr:uid="{00000000-0005-0000-0000-0000473F0000}"/>
    <cellStyle name="Normal 41 10 3 2 2 2 2 2" xfId="50589" xr:uid="{00000000-0005-0000-0000-0000483F0000}"/>
    <cellStyle name="Normal 41 10 3 2 2 2 3" xfId="23016" xr:uid="{00000000-0005-0000-0000-0000493F0000}"/>
    <cellStyle name="Normal 41 10 3 2 2 2 3 2" xfId="44653" xr:uid="{00000000-0005-0000-0000-00004A3F0000}"/>
    <cellStyle name="Normal 41 10 3 2 2 2 4" xfId="38669" xr:uid="{00000000-0005-0000-0000-00004B3F0000}"/>
    <cellStyle name="Normal 41 10 3 2 2 3" xfId="26001" xr:uid="{00000000-0005-0000-0000-00004C3F0000}"/>
    <cellStyle name="Normal 41 10 3 2 2 3 2" xfId="47615" xr:uid="{00000000-0005-0000-0000-00004D3F0000}"/>
    <cellStyle name="Normal 41 10 3 2 2 4" xfId="20034" xr:uid="{00000000-0005-0000-0000-00004E3F0000}"/>
    <cellStyle name="Normal 41 10 3 2 2 4 2" xfId="41676" xr:uid="{00000000-0005-0000-0000-00004F3F0000}"/>
    <cellStyle name="Normal 41 10 3 2 2 5" xfId="35666" xr:uid="{00000000-0005-0000-0000-0000503F0000}"/>
    <cellStyle name="Normal 41 10 3 2 3" xfId="14904" xr:uid="{00000000-0005-0000-0000-0000513F0000}"/>
    <cellStyle name="Normal 41 10 3 2 3 2" xfId="17989" xr:uid="{00000000-0005-0000-0000-0000523F0000}"/>
    <cellStyle name="Normal 41 10 3 2 3 2 2" xfId="29955" xr:uid="{00000000-0005-0000-0000-0000533F0000}"/>
    <cellStyle name="Normal 41 10 3 2 3 2 2 2" xfId="51561" xr:uid="{00000000-0005-0000-0000-0000543F0000}"/>
    <cellStyle name="Normal 41 10 3 2 3 2 3" xfId="23988" xr:uid="{00000000-0005-0000-0000-0000553F0000}"/>
    <cellStyle name="Normal 41 10 3 2 3 2 3 2" xfId="45625" xr:uid="{00000000-0005-0000-0000-0000563F0000}"/>
    <cellStyle name="Normal 41 10 3 2 3 2 4" xfId="39643" xr:uid="{00000000-0005-0000-0000-0000573F0000}"/>
    <cellStyle name="Normal 41 10 3 2 3 3" xfId="26973" xr:uid="{00000000-0005-0000-0000-0000583F0000}"/>
    <cellStyle name="Normal 41 10 3 2 3 3 2" xfId="48587" xr:uid="{00000000-0005-0000-0000-0000593F0000}"/>
    <cellStyle name="Normal 41 10 3 2 3 4" xfId="21006" xr:uid="{00000000-0005-0000-0000-00005A3F0000}"/>
    <cellStyle name="Normal 41 10 3 2 3 4 2" xfId="42648" xr:uid="{00000000-0005-0000-0000-00005B3F0000}"/>
    <cellStyle name="Normal 41 10 3 2 3 5" xfId="36640" xr:uid="{00000000-0005-0000-0000-00005C3F0000}"/>
    <cellStyle name="Normal 41 10 3 2 4" xfId="16038" xr:uid="{00000000-0005-0000-0000-00005D3F0000}"/>
    <cellStyle name="Normal 41 10 3 2 4 2" xfId="28007" xr:uid="{00000000-0005-0000-0000-00005E3F0000}"/>
    <cellStyle name="Normal 41 10 3 2 4 2 2" xfId="49613" xr:uid="{00000000-0005-0000-0000-00005F3F0000}"/>
    <cellStyle name="Normal 41 10 3 2 4 3" xfId="22040" xr:uid="{00000000-0005-0000-0000-0000603F0000}"/>
    <cellStyle name="Normal 41 10 3 2 4 3 2" xfId="43677" xr:uid="{00000000-0005-0000-0000-0000613F0000}"/>
    <cellStyle name="Normal 41 10 3 2 4 4" xfId="37692" xr:uid="{00000000-0005-0000-0000-0000623F0000}"/>
    <cellStyle name="Normal 41 10 3 2 5" xfId="25025" xr:uid="{00000000-0005-0000-0000-0000633F0000}"/>
    <cellStyle name="Normal 41 10 3 2 5 2" xfId="46642" xr:uid="{00000000-0005-0000-0000-0000643F0000}"/>
    <cellStyle name="Normal 41 10 3 2 6" xfId="19058" xr:uid="{00000000-0005-0000-0000-0000653F0000}"/>
    <cellStyle name="Normal 41 10 3 2 6 2" xfId="40700" xr:uid="{00000000-0005-0000-0000-0000663F0000}"/>
    <cellStyle name="Normal 41 10 3 2 7" xfId="34686"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3" xr:uid="{00000000-0005-0000-0000-00006B3F0000}"/>
    <cellStyle name="Normal 41 10 3 3 2 2 2 2" xfId="50909" xr:uid="{00000000-0005-0000-0000-00006C3F0000}"/>
    <cellStyle name="Normal 41 10 3 3 2 2 3" xfId="23336" xr:uid="{00000000-0005-0000-0000-00006D3F0000}"/>
    <cellStyle name="Normal 41 10 3 3 2 2 3 2" xfId="44973" xr:uid="{00000000-0005-0000-0000-00006E3F0000}"/>
    <cellStyle name="Normal 41 10 3 3 2 2 4" xfId="38989" xr:uid="{00000000-0005-0000-0000-00006F3F0000}"/>
    <cellStyle name="Normal 41 10 3 3 2 3" xfId="26321" xr:uid="{00000000-0005-0000-0000-0000703F0000}"/>
    <cellStyle name="Normal 41 10 3 3 2 3 2" xfId="47935" xr:uid="{00000000-0005-0000-0000-0000713F0000}"/>
    <cellStyle name="Normal 41 10 3 3 2 4" xfId="20354" xr:uid="{00000000-0005-0000-0000-0000723F0000}"/>
    <cellStyle name="Normal 41 10 3 3 2 4 2" xfId="41996" xr:uid="{00000000-0005-0000-0000-0000733F0000}"/>
    <cellStyle name="Normal 41 10 3 3 2 5" xfId="35986" xr:uid="{00000000-0005-0000-0000-0000743F0000}"/>
    <cellStyle name="Normal 41 10 3 3 3" xfId="15224" xr:uid="{00000000-0005-0000-0000-0000753F0000}"/>
    <cellStyle name="Normal 41 10 3 3 3 2" xfId="18309" xr:uid="{00000000-0005-0000-0000-0000763F0000}"/>
    <cellStyle name="Normal 41 10 3 3 3 2 2" xfId="30275" xr:uid="{00000000-0005-0000-0000-0000773F0000}"/>
    <cellStyle name="Normal 41 10 3 3 3 2 2 2" xfId="51881" xr:uid="{00000000-0005-0000-0000-0000783F0000}"/>
    <cellStyle name="Normal 41 10 3 3 3 2 3" xfId="24308" xr:uid="{00000000-0005-0000-0000-0000793F0000}"/>
    <cellStyle name="Normal 41 10 3 3 3 2 3 2" xfId="45945" xr:uid="{00000000-0005-0000-0000-00007A3F0000}"/>
    <cellStyle name="Normal 41 10 3 3 3 2 4" xfId="39963" xr:uid="{00000000-0005-0000-0000-00007B3F0000}"/>
    <cellStyle name="Normal 41 10 3 3 3 3" xfId="27293" xr:uid="{00000000-0005-0000-0000-00007C3F0000}"/>
    <cellStyle name="Normal 41 10 3 3 3 3 2" xfId="48907" xr:uid="{00000000-0005-0000-0000-00007D3F0000}"/>
    <cellStyle name="Normal 41 10 3 3 3 4" xfId="21326" xr:uid="{00000000-0005-0000-0000-00007E3F0000}"/>
    <cellStyle name="Normal 41 10 3 3 3 4 2" xfId="42968" xr:uid="{00000000-0005-0000-0000-00007F3F0000}"/>
    <cellStyle name="Normal 41 10 3 3 3 5" xfId="36960" xr:uid="{00000000-0005-0000-0000-0000803F0000}"/>
    <cellStyle name="Normal 41 10 3 3 4" xfId="16358" xr:uid="{00000000-0005-0000-0000-0000813F0000}"/>
    <cellStyle name="Normal 41 10 3 3 4 2" xfId="28327" xr:uid="{00000000-0005-0000-0000-0000823F0000}"/>
    <cellStyle name="Normal 41 10 3 3 4 2 2" xfId="49933" xr:uid="{00000000-0005-0000-0000-0000833F0000}"/>
    <cellStyle name="Normal 41 10 3 3 4 3" xfId="22360" xr:uid="{00000000-0005-0000-0000-0000843F0000}"/>
    <cellStyle name="Normal 41 10 3 3 4 3 2" xfId="43997" xr:uid="{00000000-0005-0000-0000-0000853F0000}"/>
    <cellStyle name="Normal 41 10 3 3 4 4" xfId="38012" xr:uid="{00000000-0005-0000-0000-0000863F0000}"/>
    <cellStyle name="Normal 41 10 3 3 5" xfId="25345" xr:uid="{00000000-0005-0000-0000-0000873F0000}"/>
    <cellStyle name="Normal 41 10 3 3 5 2" xfId="46962" xr:uid="{00000000-0005-0000-0000-0000883F0000}"/>
    <cellStyle name="Normal 41 10 3 3 6" xfId="19378" xr:uid="{00000000-0005-0000-0000-0000893F0000}"/>
    <cellStyle name="Normal 41 10 3 3 6 2" xfId="41020" xr:uid="{00000000-0005-0000-0000-00008A3F0000}"/>
    <cellStyle name="Normal 41 10 3 3 7" xfId="35006" xr:uid="{00000000-0005-0000-0000-00008B3F0000}"/>
    <cellStyle name="Normal 41 10 3 4" xfId="13609" xr:uid="{00000000-0005-0000-0000-00008C3F0000}"/>
    <cellStyle name="Normal 41 10 3 4 2" xfId="16695" xr:uid="{00000000-0005-0000-0000-00008D3F0000}"/>
    <cellStyle name="Normal 41 10 3 4 2 2" xfId="28663" xr:uid="{00000000-0005-0000-0000-00008E3F0000}"/>
    <cellStyle name="Normal 41 10 3 4 2 2 2" xfId="50269" xr:uid="{00000000-0005-0000-0000-00008F3F0000}"/>
    <cellStyle name="Normal 41 10 3 4 2 3" xfId="22696" xr:uid="{00000000-0005-0000-0000-0000903F0000}"/>
    <cellStyle name="Normal 41 10 3 4 2 3 2" xfId="44333" xr:uid="{00000000-0005-0000-0000-0000913F0000}"/>
    <cellStyle name="Normal 41 10 3 4 2 4" xfId="38349" xr:uid="{00000000-0005-0000-0000-0000923F0000}"/>
    <cellStyle name="Normal 41 10 3 4 3" xfId="25681" xr:uid="{00000000-0005-0000-0000-0000933F0000}"/>
    <cellStyle name="Normal 41 10 3 4 3 2" xfId="47295" xr:uid="{00000000-0005-0000-0000-0000943F0000}"/>
    <cellStyle name="Normal 41 10 3 4 4" xfId="19714" xr:uid="{00000000-0005-0000-0000-0000953F0000}"/>
    <cellStyle name="Normal 41 10 3 4 4 2" xfId="41356" xr:uid="{00000000-0005-0000-0000-0000963F0000}"/>
    <cellStyle name="Normal 41 10 3 4 5" xfId="35345" xr:uid="{00000000-0005-0000-0000-0000973F0000}"/>
    <cellStyle name="Normal 41 10 3 5" xfId="14583" xr:uid="{00000000-0005-0000-0000-0000983F0000}"/>
    <cellStyle name="Normal 41 10 3 5 2" xfId="17668" xr:uid="{00000000-0005-0000-0000-0000993F0000}"/>
    <cellStyle name="Normal 41 10 3 5 2 2" xfId="29635" xr:uid="{00000000-0005-0000-0000-00009A3F0000}"/>
    <cellStyle name="Normal 41 10 3 5 2 2 2" xfId="51241" xr:uid="{00000000-0005-0000-0000-00009B3F0000}"/>
    <cellStyle name="Normal 41 10 3 5 2 3" xfId="23668" xr:uid="{00000000-0005-0000-0000-00009C3F0000}"/>
    <cellStyle name="Normal 41 10 3 5 2 3 2" xfId="45305" xr:uid="{00000000-0005-0000-0000-00009D3F0000}"/>
    <cellStyle name="Normal 41 10 3 5 2 4" xfId="39322" xr:uid="{00000000-0005-0000-0000-00009E3F0000}"/>
    <cellStyle name="Normal 41 10 3 5 3" xfId="26653" xr:uid="{00000000-0005-0000-0000-00009F3F0000}"/>
    <cellStyle name="Normal 41 10 3 5 3 2" xfId="48267" xr:uid="{00000000-0005-0000-0000-0000A03F0000}"/>
    <cellStyle name="Normal 41 10 3 5 4" xfId="20686" xr:uid="{00000000-0005-0000-0000-0000A13F0000}"/>
    <cellStyle name="Normal 41 10 3 5 4 2" xfId="42328" xr:uid="{00000000-0005-0000-0000-0000A23F0000}"/>
    <cellStyle name="Normal 41 10 3 5 5" xfId="36319" xr:uid="{00000000-0005-0000-0000-0000A33F0000}"/>
    <cellStyle name="Normal 41 10 3 6" xfId="15696" xr:uid="{00000000-0005-0000-0000-0000A43F0000}"/>
    <cellStyle name="Normal 41 10 3 6 2" xfId="27667" xr:uid="{00000000-0005-0000-0000-0000A53F0000}"/>
    <cellStyle name="Normal 41 10 3 6 2 2" xfId="49273" xr:uid="{00000000-0005-0000-0000-0000A63F0000}"/>
    <cellStyle name="Normal 41 10 3 6 3" xfId="21700" xr:uid="{00000000-0005-0000-0000-0000A73F0000}"/>
    <cellStyle name="Normal 41 10 3 6 3 2" xfId="43337" xr:uid="{00000000-0005-0000-0000-0000A83F0000}"/>
    <cellStyle name="Normal 41 10 3 6 4" xfId="37350" xr:uid="{00000000-0005-0000-0000-0000A93F0000}"/>
    <cellStyle name="Normal 41 10 3 7" xfId="24682" xr:uid="{00000000-0005-0000-0000-0000AA3F0000}"/>
    <cellStyle name="Normal 41 10 3 7 2" xfId="46302" xr:uid="{00000000-0005-0000-0000-0000AB3F0000}"/>
    <cellStyle name="Normal 41 10 3 8" xfId="18715" xr:uid="{00000000-0005-0000-0000-0000AC3F0000}"/>
    <cellStyle name="Normal 41 10 3 8 2" xfId="40357" xr:uid="{00000000-0005-0000-0000-0000AD3F0000}"/>
    <cellStyle name="Normal 41 10 3 9" xfId="31415"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69" xr:uid="{00000000-0005-0000-0000-0000B33F0000}"/>
    <cellStyle name="Normal 41 10 4 2 2 2 2 2" xfId="50675" xr:uid="{00000000-0005-0000-0000-0000B43F0000}"/>
    <cellStyle name="Normal 41 10 4 2 2 2 3" xfId="23102" xr:uid="{00000000-0005-0000-0000-0000B53F0000}"/>
    <cellStyle name="Normal 41 10 4 2 2 2 3 2" xfId="44739" xr:uid="{00000000-0005-0000-0000-0000B63F0000}"/>
    <cellStyle name="Normal 41 10 4 2 2 2 4" xfId="38755" xr:uid="{00000000-0005-0000-0000-0000B73F0000}"/>
    <cellStyle name="Normal 41 10 4 2 2 3" xfId="26087" xr:uid="{00000000-0005-0000-0000-0000B83F0000}"/>
    <cellStyle name="Normal 41 10 4 2 2 3 2" xfId="47701" xr:uid="{00000000-0005-0000-0000-0000B93F0000}"/>
    <cellStyle name="Normal 41 10 4 2 2 4" xfId="20120" xr:uid="{00000000-0005-0000-0000-0000BA3F0000}"/>
    <cellStyle name="Normal 41 10 4 2 2 4 2" xfId="41762" xr:uid="{00000000-0005-0000-0000-0000BB3F0000}"/>
    <cellStyle name="Normal 41 10 4 2 2 5" xfId="35752" xr:uid="{00000000-0005-0000-0000-0000BC3F0000}"/>
    <cellStyle name="Normal 41 10 4 2 3" xfId="14990" xr:uid="{00000000-0005-0000-0000-0000BD3F0000}"/>
    <cellStyle name="Normal 41 10 4 2 3 2" xfId="18075" xr:uid="{00000000-0005-0000-0000-0000BE3F0000}"/>
    <cellStyle name="Normal 41 10 4 2 3 2 2" xfId="30041" xr:uid="{00000000-0005-0000-0000-0000BF3F0000}"/>
    <cellStyle name="Normal 41 10 4 2 3 2 2 2" xfId="51647" xr:uid="{00000000-0005-0000-0000-0000C03F0000}"/>
    <cellStyle name="Normal 41 10 4 2 3 2 3" xfId="24074" xr:uid="{00000000-0005-0000-0000-0000C13F0000}"/>
    <cellStyle name="Normal 41 10 4 2 3 2 3 2" xfId="45711" xr:uid="{00000000-0005-0000-0000-0000C23F0000}"/>
    <cellStyle name="Normal 41 10 4 2 3 2 4" xfId="39729" xr:uid="{00000000-0005-0000-0000-0000C33F0000}"/>
    <cellStyle name="Normal 41 10 4 2 3 3" xfId="27059" xr:uid="{00000000-0005-0000-0000-0000C43F0000}"/>
    <cellStyle name="Normal 41 10 4 2 3 3 2" xfId="48673" xr:uid="{00000000-0005-0000-0000-0000C53F0000}"/>
    <cellStyle name="Normal 41 10 4 2 3 4" xfId="21092" xr:uid="{00000000-0005-0000-0000-0000C63F0000}"/>
    <cellStyle name="Normal 41 10 4 2 3 4 2" xfId="42734" xr:uid="{00000000-0005-0000-0000-0000C73F0000}"/>
    <cellStyle name="Normal 41 10 4 2 3 5" xfId="36726" xr:uid="{00000000-0005-0000-0000-0000C83F0000}"/>
    <cellStyle name="Normal 41 10 4 2 4" xfId="16124" xr:uid="{00000000-0005-0000-0000-0000C93F0000}"/>
    <cellStyle name="Normal 41 10 4 2 4 2" xfId="28093" xr:uid="{00000000-0005-0000-0000-0000CA3F0000}"/>
    <cellStyle name="Normal 41 10 4 2 4 2 2" xfId="49699" xr:uid="{00000000-0005-0000-0000-0000CB3F0000}"/>
    <cellStyle name="Normal 41 10 4 2 4 3" xfId="22126" xr:uid="{00000000-0005-0000-0000-0000CC3F0000}"/>
    <cellStyle name="Normal 41 10 4 2 4 3 2" xfId="43763" xr:uid="{00000000-0005-0000-0000-0000CD3F0000}"/>
    <cellStyle name="Normal 41 10 4 2 4 4" xfId="37778" xr:uid="{00000000-0005-0000-0000-0000CE3F0000}"/>
    <cellStyle name="Normal 41 10 4 2 5" xfId="25111" xr:uid="{00000000-0005-0000-0000-0000CF3F0000}"/>
    <cellStyle name="Normal 41 10 4 2 5 2" xfId="46728" xr:uid="{00000000-0005-0000-0000-0000D03F0000}"/>
    <cellStyle name="Normal 41 10 4 2 6" xfId="19144" xr:uid="{00000000-0005-0000-0000-0000D13F0000}"/>
    <cellStyle name="Normal 41 10 4 2 6 2" xfId="40786" xr:uid="{00000000-0005-0000-0000-0000D23F0000}"/>
    <cellStyle name="Normal 41 10 4 2 7" xfId="34772"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89" xr:uid="{00000000-0005-0000-0000-0000D73F0000}"/>
    <cellStyle name="Normal 41 10 4 3 2 2 2 2" xfId="50995" xr:uid="{00000000-0005-0000-0000-0000D83F0000}"/>
    <cellStyle name="Normal 41 10 4 3 2 2 3" xfId="23422" xr:uid="{00000000-0005-0000-0000-0000D93F0000}"/>
    <cellStyle name="Normal 41 10 4 3 2 2 3 2" xfId="45059" xr:uid="{00000000-0005-0000-0000-0000DA3F0000}"/>
    <cellStyle name="Normal 41 10 4 3 2 2 4" xfId="39075" xr:uid="{00000000-0005-0000-0000-0000DB3F0000}"/>
    <cellStyle name="Normal 41 10 4 3 2 3" xfId="26407" xr:uid="{00000000-0005-0000-0000-0000DC3F0000}"/>
    <cellStyle name="Normal 41 10 4 3 2 3 2" xfId="48021" xr:uid="{00000000-0005-0000-0000-0000DD3F0000}"/>
    <cellStyle name="Normal 41 10 4 3 2 4" xfId="20440" xr:uid="{00000000-0005-0000-0000-0000DE3F0000}"/>
    <cellStyle name="Normal 41 10 4 3 2 4 2" xfId="42082" xr:uid="{00000000-0005-0000-0000-0000DF3F0000}"/>
    <cellStyle name="Normal 41 10 4 3 2 5" xfId="36072" xr:uid="{00000000-0005-0000-0000-0000E03F0000}"/>
    <cellStyle name="Normal 41 10 4 3 3" xfId="15310" xr:uid="{00000000-0005-0000-0000-0000E13F0000}"/>
    <cellStyle name="Normal 41 10 4 3 3 2" xfId="18395" xr:uid="{00000000-0005-0000-0000-0000E23F0000}"/>
    <cellStyle name="Normal 41 10 4 3 3 2 2" xfId="30361" xr:uid="{00000000-0005-0000-0000-0000E33F0000}"/>
    <cellStyle name="Normal 41 10 4 3 3 2 2 2" xfId="51967" xr:uid="{00000000-0005-0000-0000-0000E43F0000}"/>
    <cellStyle name="Normal 41 10 4 3 3 2 3" xfId="24394" xr:uid="{00000000-0005-0000-0000-0000E53F0000}"/>
    <cellStyle name="Normal 41 10 4 3 3 2 3 2" xfId="46031" xr:uid="{00000000-0005-0000-0000-0000E63F0000}"/>
    <cellStyle name="Normal 41 10 4 3 3 2 4" xfId="40049" xr:uid="{00000000-0005-0000-0000-0000E73F0000}"/>
    <cellStyle name="Normal 41 10 4 3 3 3" xfId="27379" xr:uid="{00000000-0005-0000-0000-0000E83F0000}"/>
    <cellStyle name="Normal 41 10 4 3 3 3 2" xfId="48993" xr:uid="{00000000-0005-0000-0000-0000E93F0000}"/>
    <cellStyle name="Normal 41 10 4 3 3 4" xfId="21412" xr:uid="{00000000-0005-0000-0000-0000EA3F0000}"/>
    <cellStyle name="Normal 41 10 4 3 3 4 2" xfId="43054" xr:uid="{00000000-0005-0000-0000-0000EB3F0000}"/>
    <cellStyle name="Normal 41 10 4 3 3 5" xfId="37046" xr:uid="{00000000-0005-0000-0000-0000EC3F0000}"/>
    <cellStyle name="Normal 41 10 4 3 4" xfId="16444" xr:uid="{00000000-0005-0000-0000-0000ED3F0000}"/>
    <cellStyle name="Normal 41 10 4 3 4 2" xfId="28413" xr:uid="{00000000-0005-0000-0000-0000EE3F0000}"/>
    <cellStyle name="Normal 41 10 4 3 4 2 2" xfId="50019" xr:uid="{00000000-0005-0000-0000-0000EF3F0000}"/>
    <cellStyle name="Normal 41 10 4 3 4 3" xfId="22446" xr:uid="{00000000-0005-0000-0000-0000F03F0000}"/>
    <cellStyle name="Normal 41 10 4 3 4 3 2" xfId="44083" xr:uid="{00000000-0005-0000-0000-0000F13F0000}"/>
    <cellStyle name="Normal 41 10 4 3 4 4" xfId="38098" xr:uid="{00000000-0005-0000-0000-0000F23F0000}"/>
    <cellStyle name="Normal 41 10 4 3 5" xfId="25431" xr:uid="{00000000-0005-0000-0000-0000F33F0000}"/>
    <cellStyle name="Normal 41 10 4 3 5 2" xfId="47048" xr:uid="{00000000-0005-0000-0000-0000F43F0000}"/>
    <cellStyle name="Normal 41 10 4 3 6" xfId="19464" xr:uid="{00000000-0005-0000-0000-0000F53F0000}"/>
    <cellStyle name="Normal 41 10 4 3 6 2" xfId="41106" xr:uid="{00000000-0005-0000-0000-0000F63F0000}"/>
    <cellStyle name="Normal 41 10 4 3 7" xfId="35092" xr:uid="{00000000-0005-0000-0000-0000F73F0000}"/>
    <cellStyle name="Normal 41 10 4 4" xfId="13695" xr:uid="{00000000-0005-0000-0000-0000F83F0000}"/>
    <cellStyle name="Normal 41 10 4 4 2" xfId="16781" xr:uid="{00000000-0005-0000-0000-0000F93F0000}"/>
    <cellStyle name="Normal 41 10 4 4 2 2" xfId="28749" xr:uid="{00000000-0005-0000-0000-0000FA3F0000}"/>
    <cellStyle name="Normal 41 10 4 4 2 2 2" xfId="50355" xr:uid="{00000000-0005-0000-0000-0000FB3F0000}"/>
    <cellStyle name="Normal 41 10 4 4 2 3" xfId="22782" xr:uid="{00000000-0005-0000-0000-0000FC3F0000}"/>
    <cellStyle name="Normal 41 10 4 4 2 3 2" xfId="44419" xr:uid="{00000000-0005-0000-0000-0000FD3F0000}"/>
    <cellStyle name="Normal 41 10 4 4 2 4" xfId="38435" xr:uid="{00000000-0005-0000-0000-0000FE3F0000}"/>
    <cellStyle name="Normal 41 10 4 4 3" xfId="25767" xr:uid="{00000000-0005-0000-0000-0000FF3F0000}"/>
    <cellStyle name="Normal 41 10 4 4 3 2" xfId="47381" xr:uid="{00000000-0005-0000-0000-000000400000}"/>
    <cellStyle name="Normal 41 10 4 4 4" xfId="19800" xr:uid="{00000000-0005-0000-0000-000001400000}"/>
    <cellStyle name="Normal 41 10 4 4 4 2" xfId="41442" xr:uid="{00000000-0005-0000-0000-000002400000}"/>
    <cellStyle name="Normal 41 10 4 4 5" xfId="35431" xr:uid="{00000000-0005-0000-0000-000003400000}"/>
    <cellStyle name="Normal 41 10 4 5" xfId="14669" xr:uid="{00000000-0005-0000-0000-000004400000}"/>
    <cellStyle name="Normal 41 10 4 5 2" xfId="17754" xr:uid="{00000000-0005-0000-0000-000005400000}"/>
    <cellStyle name="Normal 41 10 4 5 2 2" xfId="29721" xr:uid="{00000000-0005-0000-0000-000006400000}"/>
    <cellStyle name="Normal 41 10 4 5 2 2 2" xfId="51327" xr:uid="{00000000-0005-0000-0000-000007400000}"/>
    <cellStyle name="Normal 41 10 4 5 2 3" xfId="23754" xr:uid="{00000000-0005-0000-0000-000008400000}"/>
    <cellStyle name="Normal 41 10 4 5 2 3 2" xfId="45391" xr:uid="{00000000-0005-0000-0000-000009400000}"/>
    <cellStyle name="Normal 41 10 4 5 2 4" xfId="39408" xr:uid="{00000000-0005-0000-0000-00000A400000}"/>
    <cellStyle name="Normal 41 10 4 5 3" xfId="26739" xr:uid="{00000000-0005-0000-0000-00000B400000}"/>
    <cellStyle name="Normal 41 10 4 5 3 2" xfId="48353" xr:uid="{00000000-0005-0000-0000-00000C400000}"/>
    <cellStyle name="Normal 41 10 4 5 4" xfId="20772" xr:uid="{00000000-0005-0000-0000-00000D400000}"/>
    <cellStyle name="Normal 41 10 4 5 4 2" xfId="42414" xr:uid="{00000000-0005-0000-0000-00000E400000}"/>
    <cellStyle name="Normal 41 10 4 5 5" xfId="36405" xr:uid="{00000000-0005-0000-0000-00000F400000}"/>
    <cellStyle name="Normal 41 10 4 6" xfId="15782" xr:uid="{00000000-0005-0000-0000-000010400000}"/>
    <cellStyle name="Normal 41 10 4 6 2" xfId="27753" xr:uid="{00000000-0005-0000-0000-000011400000}"/>
    <cellStyle name="Normal 41 10 4 6 2 2" xfId="49359" xr:uid="{00000000-0005-0000-0000-000012400000}"/>
    <cellStyle name="Normal 41 10 4 6 3" xfId="21786" xr:uid="{00000000-0005-0000-0000-000013400000}"/>
    <cellStyle name="Normal 41 10 4 6 3 2" xfId="43423" xr:uid="{00000000-0005-0000-0000-000014400000}"/>
    <cellStyle name="Normal 41 10 4 6 4" xfId="37436" xr:uid="{00000000-0005-0000-0000-000015400000}"/>
    <cellStyle name="Normal 41 10 4 7" xfId="24768" xr:uid="{00000000-0005-0000-0000-000016400000}"/>
    <cellStyle name="Normal 41 10 4 7 2" xfId="46388" xr:uid="{00000000-0005-0000-0000-000017400000}"/>
    <cellStyle name="Normal 41 10 4 8" xfId="18801" xr:uid="{00000000-0005-0000-0000-000018400000}"/>
    <cellStyle name="Normal 41 10 4 8 2" xfId="40443" xr:uid="{00000000-0005-0000-0000-000019400000}"/>
    <cellStyle name="Normal 41 10 4 9" xfId="31683"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3" xr:uid="{00000000-0005-0000-0000-00001F400000}"/>
    <cellStyle name="Normal 41 10 5 2 2 2 2 2" xfId="50759" xr:uid="{00000000-0005-0000-0000-000020400000}"/>
    <cellStyle name="Normal 41 10 5 2 2 2 3" xfId="23186" xr:uid="{00000000-0005-0000-0000-000021400000}"/>
    <cellStyle name="Normal 41 10 5 2 2 2 3 2" xfId="44823" xr:uid="{00000000-0005-0000-0000-000022400000}"/>
    <cellStyle name="Normal 41 10 5 2 2 2 4" xfId="38839" xr:uid="{00000000-0005-0000-0000-000023400000}"/>
    <cellStyle name="Normal 41 10 5 2 2 3" xfId="26171" xr:uid="{00000000-0005-0000-0000-000024400000}"/>
    <cellStyle name="Normal 41 10 5 2 2 3 2" xfId="47785" xr:uid="{00000000-0005-0000-0000-000025400000}"/>
    <cellStyle name="Normal 41 10 5 2 2 4" xfId="20204" xr:uid="{00000000-0005-0000-0000-000026400000}"/>
    <cellStyle name="Normal 41 10 5 2 2 4 2" xfId="41846" xr:uid="{00000000-0005-0000-0000-000027400000}"/>
    <cellStyle name="Normal 41 10 5 2 2 5" xfId="35836" xr:uid="{00000000-0005-0000-0000-000028400000}"/>
    <cellStyle name="Normal 41 10 5 2 3" xfId="15074" xr:uid="{00000000-0005-0000-0000-000029400000}"/>
    <cellStyle name="Normal 41 10 5 2 3 2" xfId="18159" xr:uid="{00000000-0005-0000-0000-00002A400000}"/>
    <cellStyle name="Normal 41 10 5 2 3 2 2" xfId="30125" xr:uid="{00000000-0005-0000-0000-00002B400000}"/>
    <cellStyle name="Normal 41 10 5 2 3 2 2 2" xfId="51731" xr:uid="{00000000-0005-0000-0000-00002C400000}"/>
    <cellStyle name="Normal 41 10 5 2 3 2 3" xfId="24158" xr:uid="{00000000-0005-0000-0000-00002D400000}"/>
    <cellStyle name="Normal 41 10 5 2 3 2 3 2" xfId="45795" xr:uid="{00000000-0005-0000-0000-00002E400000}"/>
    <cellStyle name="Normal 41 10 5 2 3 2 4" xfId="39813" xr:uid="{00000000-0005-0000-0000-00002F400000}"/>
    <cellStyle name="Normal 41 10 5 2 3 3" xfId="27143" xr:uid="{00000000-0005-0000-0000-000030400000}"/>
    <cellStyle name="Normal 41 10 5 2 3 3 2" xfId="48757" xr:uid="{00000000-0005-0000-0000-000031400000}"/>
    <cellStyle name="Normal 41 10 5 2 3 4" xfId="21176" xr:uid="{00000000-0005-0000-0000-000032400000}"/>
    <cellStyle name="Normal 41 10 5 2 3 4 2" xfId="42818" xr:uid="{00000000-0005-0000-0000-000033400000}"/>
    <cellStyle name="Normal 41 10 5 2 3 5" xfId="36810" xr:uid="{00000000-0005-0000-0000-000034400000}"/>
    <cellStyle name="Normal 41 10 5 2 4" xfId="16208" xr:uid="{00000000-0005-0000-0000-000035400000}"/>
    <cellStyle name="Normal 41 10 5 2 4 2" xfId="28177" xr:uid="{00000000-0005-0000-0000-000036400000}"/>
    <cellStyle name="Normal 41 10 5 2 4 2 2" xfId="49783" xr:uid="{00000000-0005-0000-0000-000037400000}"/>
    <cellStyle name="Normal 41 10 5 2 4 3" xfId="22210" xr:uid="{00000000-0005-0000-0000-000038400000}"/>
    <cellStyle name="Normal 41 10 5 2 4 3 2" xfId="43847" xr:uid="{00000000-0005-0000-0000-000039400000}"/>
    <cellStyle name="Normal 41 10 5 2 4 4" xfId="37862" xr:uid="{00000000-0005-0000-0000-00003A400000}"/>
    <cellStyle name="Normal 41 10 5 2 5" xfId="25195" xr:uid="{00000000-0005-0000-0000-00003B400000}"/>
    <cellStyle name="Normal 41 10 5 2 5 2" xfId="46812" xr:uid="{00000000-0005-0000-0000-00003C400000}"/>
    <cellStyle name="Normal 41 10 5 2 6" xfId="19228" xr:uid="{00000000-0005-0000-0000-00003D400000}"/>
    <cellStyle name="Normal 41 10 5 2 6 2" xfId="40870" xr:uid="{00000000-0005-0000-0000-00003E400000}"/>
    <cellStyle name="Normal 41 10 5 2 7" xfId="34856"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3" xr:uid="{00000000-0005-0000-0000-000043400000}"/>
    <cellStyle name="Normal 41 10 5 3 2 2 2 2" xfId="51079" xr:uid="{00000000-0005-0000-0000-000044400000}"/>
    <cellStyle name="Normal 41 10 5 3 2 2 3" xfId="23506" xr:uid="{00000000-0005-0000-0000-000045400000}"/>
    <cellStyle name="Normal 41 10 5 3 2 2 3 2" xfId="45143" xr:uid="{00000000-0005-0000-0000-000046400000}"/>
    <cellStyle name="Normal 41 10 5 3 2 2 4" xfId="39159" xr:uid="{00000000-0005-0000-0000-000047400000}"/>
    <cellStyle name="Normal 41 10 5 3 2 3" xfId="26491" xr:uid="{00000000-0005-0000-0000-000048400000}"/>
    <cellStyle name="Normal 41 10 5 3 2 3 2" xfId="48105" xr:uid="{00000000-0005-0000-0000-000049400000}"/>
    <cellStyle name="Normal 41 10 5 3 2 4" xfId="20524" xr:uid="{00000000-0005-0000-0000-00004A400000}"/>
    <cellStyle name="Normal 41 10 5 3 2 4 2" xfId="42166" xr:uid="{00000000-0005-0000-0000-00004B400000}"/>
    <cellStyle name="Normal 41 10 5 3 2 5" xfId="36156" xr:uid="{00000000-0005-0000-0000-00004C400000}"/>
    <cellStyle name="Normal 41 10 5 3 3" xfId="15394" xr:uid="{00000000-0005-0000-0000-00004D400000}"/>
    <cellStyle name="Normal 41 10 5 3 3 2" xfId="18479" xr:uid="{00000000-0005-0000-0000-00004E400000}"/>
    <cellStyle name="Normal 41 10 5 3 3 2 2" xfId="30445" xr:uid="{00000000-0005-0000-0000-00004F400000}"/>
    <cellStyle name="Normal 41 10 5 3 3 2 2 2" xfId="52051" xr:uid="{00000000-0005-0000-0000-000050400000}"/>
    <cellStyle name="Normal 41 10 5 3 3 2 3" xfId="24478" xr:uid="{00000000-0005-0000-0000-000051400000}"/>
    <cellStyle name="Normal 41 10 5 3 3 2 3 2" xfId="46115" xr:uid="{00000000-0005-0000-0000-000052400000}"/>
    <cellStyle name="Normal 41 10 5 3 3 2 4" xfId="40133" xr:uid="{00000000-0005-0000-0000-000053400000}"/>
    <cellStyle name="Normal 41 10 5 3 3 3" xfId="27463" xr:uid="{00000000-0005-0000-0000-000054400000}"/>
    <cellStyle name="Normal 41 10 5 3 3 3 2" xfId="49077" xr:uid="{00000000-0005-0000-0000-000055400000}"/>
    <cellStyle name="Normal 41 10 5 3 3 4" xfId="21496" xr:uid="{00000000-0005-0000-0000-000056400000}"/>
    <cellStyle name="Normal 41 10 5 3 3 4 2" xfId="43138" xr:uid="{00000000-0005-0000-0000-000057400000}"/>
    <cellStyle name="Normal 41 10 5 3 3 5" xfId="37130" xr:uid="{00000000-0005-0000-0000-000058400000}"/>
    <cellStyle name="Normal 41 10 5 3 4" xfId="16528" xr:uid="{00000000-0005-0000-0000-000059400000}"/>
    <cellStyle name="Normal 41 10 5 3 4 2" xfId="28497" xr:uid="{00000000-0005-0000-0000-00005A400000}"/>
    <cellStyle name="Normal 41 10 5 3 4 2 2" xfId="50103" xr:uid="{00000000-0005-0000-0000-00005B400000}"/>
    <cellStyle name="Normal 41 10 5 3 4 3" xfId="22530" xr:uid="{00000000-0005-0000-0000-00005C400000}"/>
    <cellStyle name="Normal 41 10 5 3 4 3 2" xfId="44167" xr:uid="{00000000-0005-0000-0000-00005D400000}"/>
    <cellStyle name="Normal 41 10 5 3 4 4" xfId="38182" xr:uid="{00000000-0005-0000-0000-00005E400000}"/>
    <cellStyle name="Normal 41 10 5 3 5" xfId="25515" xr:uid="{00000000-0005-0000-0000-00005F400000}"/>
    <cellStyle name="Normal 41 10 5 3 5 2" xfId="47132" xr:uid="{00000000-0005-0000-0000-000060400000}"/>
    <cellStyle name="Normal 41 10 5 3 6" xfId="19548" xr:uid="{00000000-0005-0000-0000-000061400000}"/>
    <cellStyle name="Normal 41 10 5 3 6 2" xfId="41190" xr:uid="{00000000-0005-0000-0000-000062400000}"/>
    <cellStyle name="Normal 41 10 5 3 7" xfId="35176" xr:uid="{00000000-0005-0000-0000-000063400000}"/>
    <cellStyle name="Normal 41 10 5 4" xfId="13779" xr:uid="{00000000-0005-0000-0000-000064400000}"/>
    <cellStyle name="Normal 41 10 5 4 2" xfId="16865" xr:uid="{00000000-0005-0000-0000-000065400000}"/>
    <cellStyle name="Normal 41 10 5 4 2 2" xfId="28833" xr:uid="{00000000-0005-0000-0000-000066400000}"/>
    <cellStyle name="Normal 41 10 5 4 2 2 2" xfId="50439" xr:uid="{00000000-0005-0000-0000-000067400000}"/>
    <cellStyle name="Normal 41 10 5 4 2 3" xfId="22866" xr:uid="{00000000-0005-0000-0000-000068400000}"/>
    <cellStyle name="Normal 41 10 5 4 2 3 2" xfId="44503" xr:uid="{00000000-0005-0000-0000-000069400000}"/>
    <cellStyle name="Normal 41 10 5 4 2 4" xfId="38519" xr:uid="{00000000-0005-0000-0000-00006A400000}"/>
    <cellStyle name="Normal 41 10 5 4 3" xfId="25851" xr:uid="{00000000-0005-0000-0000-00006B400000}"/>
    <cellStyle name="Normal 41 10 5 4 3 2" xfId="47465" xr:uid="{00000000-0005-0000-0000-00006C400000}"/>
    <cellStyle name="Normal 41 10 5 4 4" xfId="19884" xr:uid="{00000000-0005-0000-0000-00006D400000}"/>
    <cellStyle name="Normal 41 10 5 4 4 2" xfId="41526" xr:uid="{00000000-0005-0000-0000-00006E400000}"/>
    <cellStyle name="Normal 41 10 5 4 5" xfId="35515" xr:uid="{00000000-0005-0000-0000-00006F400000}"/>
    <cellStyle name="Normal 41 10 5 5" xfId="14753" xr:uid="{00000000-0005-0000-0000-000070400000}"/>
    <cellStyle name="Normal 41 10 5 5 2" xfId="17838" xr:uid="{00000000-0005-0000-0000-000071400000}"/>
    <cellStyle name="Normal 41 10 5 5 2 2" xfId="29805" xr:uid="{00000000-0005-0000-0000-000072400000}"/>
    <cellStyle name="Normal 41 10 5 5 2 2 2" xfId="51411" xr:uid="{00000000-0005-0000-0000-000073400000}"/>
    <cellStyle name="Normal 41 10 5 5 2 3" xfId="23838" xr:uid="{00000000-0005-0000-0000-000074400000}"/>
    <cellStyle name="Normal 41 10 5 5 2 3 2" xfId="45475" xr:uid="{00000000-0005-0000-0000-000075400000}"/>
    <cellStyle name="Normal 41 10 5 5 2 4" xfId="39492" xr:uid="{00000000-0005-0000-0000-000076400000}"/>
    <cellStyle name="Normal 41 10 5 5 3" xfId="26823" xr:uid="{00000000-0005-0000-0000-000077400000}"/>
    <cellStyle name="Normal 41 10 5 5 3 2" xfId="48437" xr:uid="{00000000-0005-0000-0000-000078400000}"/>
    <cellStyle name="Normal 41 10 5 5 4" xfId="20856" xr:uid="{00000000-0005-0000-0000-000079400000}"/>
    <cellStyle name="Normal 41 10 5 5 4 2" xfId="42498" xr:uid="{00000000-0005-0000-0000-00007A400000}"/>
    <cellStyle name="Normal 41 10 5 5 5" xfId="36489" xr:uid="{00000000-0005-0000-0000-00007B400000}"/>
    <cellStyle name="Normal 41 10 5 6" xfId="15866" xr:uid="{00000000-0005-0000-0000-00007C400000}"/>
    <cellStyle name="Normal 41 10 5 6 2" xfId="27837" xr:uid="{00000000-0005-0000-0000-00007D400000}"/>
    <cellStyle name="Normal 41 10 5 6 2 2" xfId="49443" xr:uid="{00000000-0005-0000-0000-00007E400000}"/>
    <cellStyle name="Normal 41 10 5 6 3" xfId="21870" xr:uid="{00000000-0005-0000-0000-00007F400000}"/>
    <cellStyle name="Normal 41 10 5 6 3 2" xfId="43507" xr:uid="{00000000-0005-0000-0000-000080400000}"/>
    <cellStyle name="Normal 41 10 5 6 4" xfId="37520" xr:uid="{00000000-0005-0000-0000-000081400000}"/>
    <cellStyle name="Normal 41 10 5 7" xfId="24852" xr:uid="{00000000-0005-0000-0000-000082400000}"/>
    <cellStyle name="Normal 41 10 5 7 2" xfId="46472" xr:uid="{00000000-0005-0000-0000-000083400000}"/>
    <cellStyle name="Normal 41 10 5 8" xfId="18885" xr:uid="{00000000-0005-0000-0000-000084400000}"/>
    <cellStyle name="Normal 41 10 5 8 2" xfId="40527" xr:uid="{00000000-0005-0000-0000-000085400000}"/>
    <cellStyle name="Normal 41 10 5 9" xfId="31855"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2" xr:uid="{00000000-0005-0000-0000-00008B400000}"/>
    <cellStyle name="Normal 41 10 6 2 2 2 2 2" xfId="50758" xr:uid="{00000000-0005-0000-0000-00008C400000}"/>
    <cellStyle name="Normal 41 10 6 2 2 2 3" xfId="23185" xr:uid="{00000000-0005-0000-0000-00008D400000}"/>
    <cellStyle name="Normal 41 10 6 2 2 2 3 2" xfId="44822" xr:uid="{00000000-0005-0000-0000-00008E400000}"/>
    <cellStyle name="Normal 41 10 6 2 2 2 4" xfId="38838" xr:uid="{00000000-0005-0000-0000-00008F400000}"/>
    <cellStyle name="Normal 41 10 6 2 2 3" xfId="26170" xr:uid="{00000000-0005-0000-0000-000090400000}"/>
    <cellStyle name="Normal 41 10 6 2 2 3 2" xfId="47784" xr:uid="{00000000-0005-0000-0000-000091400000}"/>
    <cellStyle name="Normal 41 10 6 2 2 4" xfId="20203" xr:uid="{00000000-0005-0000-0000-000092400000}"/>
    <cellStyle name="Normal 41 10 6 2 2 4 2" xfId="41845" xr:uid="{00000000-0005-0000-0000-000093400000}"/>
    <cellStyle name="Normal 41 10 6 2 2 5" xfId="35835" xr:uid="{00000000-0005-0000-0000-000094400000}"/>
    <cellStyle name="Normal 41 10 6 2 3" xfId="15073" xr:uid="{00000000-0005-0000-0000-000095400000}"/>
    <cellStyle name="Normal 41 10 6 2 3 2" xfId="18158" xr:uid="{00000000-0005-0000-0000-000096400000}"/>
    <cellStyle name="Normal 41 10 6 2 3 2 2" xfId="30124" xr:uid="{00000000-0005-0000-0000-000097400000}"/>
    <cellStyle name="Normal 41 10 6 2 3 2 2 2" xfId="51730" xr:uid="{00000000-0005-0000-0000-000098400000}"/>
    <cellStyle name="Normal 41 10 6 2 3 2 3" xfId="24157" xr:uid="{00000000-0005-0000-0000-000099400000}"/>
    <cellStyle name="Normal 41 10 6 2 3 2 3 2" xfId="45794" xr:uid="{00000000-0005-0000-0000-00009A400000}"/>
    <cellStyle name="Normal 41 10 6 2 3 2 4" xfId="39812" xr:uid="{00000000-0005-0000-0000-00009B400000}"/>
    <cellStyle name="Normal 41 10 6 2 3 3" xfId="27142" xr:uid="{00000000-0005-0000-0000-00009C400000}"/>
    <cellStyle name="Normal 41 10 6 2 3 3 2" xfId="48756" xr:uid="{00000000-0005-0000-0000-00009D400000}"/>
    <cellStyle name="Normal 41 10 6 2 3 4" xfId="21175" xr:uid="{00000000-0005-0000-0000-00009E400000}"/>
    <cellStyle name="Normal 41 10 6 2 3 4 2" xfId="42817" xr:uid="{00000000-0005-0000-0000-00009F400000}"/>
    <cellStyle name="Normal 41 10 6 2 3 5" xfId="36809" xr:uid="{00000000-0005-0000-0000-0000A0400000}"/>
    <cellStyle name="Normal 41 10 6 2 4" xfId="16207" xr:uid="{00000000-0005-0000-0000-0000A1400000}"/>
    <cellStyle name="Normal 41 10 6 2 4 2" xfId="28176" xr:uid="{00000000-0005-0000-0000-0000A2400000}"/>
    <cellStyle name="Normal 41 10 6 2 4 2 2" xfId="49782" xr:uid="{00000000-0005-0000-0000-0000A3400000}"/>
    <cellStyle name="Normal 41 10 6 2 4 3" xfId="22209" xr:uid="{00000000-0005-0000-0000-0000A4400000}"/>
    <cellStyle name="Normal 41 10 6 2 4 3 2" xfId="43846" xr:uid="{00000000-0005-0000-0000-0000A5400000}"/>
    <cellStyle name="Normal 41 10 6 2 4 4" xfId="37861" xr:uid="{00000000-0005-0000-0000-0000A6400000}"/>
    <cellStyle name="Normal 41 10 6 2 5" xfId="25194" xr:uid="{00000000-0005-0000-0000-0000A7400000}"/>
    <cellStyle name="Normal 41 10 6 2 5 2" xfId="46811" xr:uid="{00000000-0005-0000-0000-0000A8400000}"/>
    <cellStyle name="Normal 41 10 6 2 6" xfId="19227" xr:uid="{00000000-0005-0000-0000-0000A9400000}"/>
    <cellStyle name="Normal 41 10 6 2 6 2" xfId="40869" xr:uid="{00000000-0005-0000-0000-0000AA400000}"/>
    <cellStyle name="Normal 41 10 6 2 7" xfId="34855"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2" xr:uid="{00000000-0005-0000-0000-0000AF400000}"/>
    <cellStyle name="Normal 41 10 6 3 2 2 2 2" xfId="51078" xr:uid="{00000000-0005-0000-0000-0000B0400000}"/>
    <cellStyle name="Normal 41 10 6 3 2 2 3" xfId="23505" xr:uid="{00000000-0005-0000-0000-0000B1400000}"/>
    <cellStyle name="Normal 41 10 6 3 2 2 3 2" xfId="45142" xr:uid="{00000000-0005-0000-0000-0000B2400000}"/>
    <cellStyle name="Normal 41 10 6 3 2 2 4" xfId="39158" xr:uid="{00000000-0005-0000-0000-0000B3400000}"/>
    <cellStyle name="Normal 41 10 6 3 2 3" xfId="26490" xr:uid="{00000000-0005-0000-0000-0000B4400000}"/>
    <cellStyle name="Normal 41 10 6 3 2 3 2" xfId="48104" xr:uid="{00000000-0005-0000-0000-0000B5400000}"/>
    <cellStyle name="Normal 41 10 6 3 2 4" xfId="20523" xr:uid="{00000000-0005-0000-0000-0000B6400000}"/>
    <cellStyle name="Normal 41 10 6 3 2 4 2" xfId="42165" xr:uid="{00000000-0005-0000-0000-0000B7400000}"/>
    <cellStyle name="Normal 41 10 6 3 2 5" xfId="36155" xr:uid="{00000000-0005-0000-0000-0000B8400000}"/>
    <cellStyle name="Normal 41 10 6 3 3" xfId="15393" xr:uid="{00000000-0005-0000-0000-0000B9400000}"/>
    <cellStyle name="Normal 41 10 6 3 3 2" xfId="18478" xr:uid="{00000000-0005-0000-0000-0000BA400000}"/>
    <cellStyle name="Normal 41 10 6 3 3 2 2" xfId="30444" xr:uid="{00000000-0005-0000-0000-0000BB400000}"/>
    <cellStyle name="Normal 41 10 6 3 3 2 2 2" xfId="52050" xr:uid="{00000000-0005-0000-0000-0000BC400000}"/>
    <cellStyle name="Normal 41 10 6 3 3 2 3" xfId="24477" xr:uid="{00000000-0005-0000-0000-0000BD400000}"/>
    <cellStyle name="Normal 41 10 6 3 3 2 3 2" xfId="46114" xr:uid="{00000000-0005-0000-0000-0000BE400000}"/>
    <cellStyle name="Normal 41 10 6 3 3 2 4" xfId="40132" xr:uid="{00000000-0005-0000-0000-0000BF400000}"/>
    <cellStyle name="Normal 41 10 6 3 3 3" xfId="27462" xr:uid="{00000000-0005-0000-0000-0000C0400000}"/>
    <cellStyle name="Normal 41 10 6 3 3 3 2" xfId="49076" xr:uid="{00000000-0005-0000-0000-0000C1400000}"/>
    <cellStyle name="Normal 41 10 6 3 3 4" xfId="21495" xr:uid="{00000000-0005-0000-0000-0000C2400000}"/>
    <cellStyle name="Normal 41 10 6 3 3 4 2" xfId="43137" xr:uid="{00000000-0005-0000-0000-0000C3400000}"/>
    <cellStyle name="Normal 41 10 6 3 3 5" xfId="37129" xr:uid="{00000000-0005-0000-0000-0000C4400000}"/>
    <cellStyle name="Normal 41 10 6 3 4" xfId="16527" xr:uid="{00000000-0005-0000-0000-0000C5400000}"/>
    <cellStyle name="Normal 41 10 6 3 4 2" xfId="28496" xr:uid="{00000000-0005-0000-0000-0000C6400000}"/>
    <cellStyle name="Normal 41 10 6 3 4 2 2" xfId="50102" xr:uid="{00000000-0005-0000-0000-0000C7400000}"/>
    <cellStyle name="Normal 41 10 6 3 4 3" xfId="22529" xr:uid="{00000000-0005-0000-0000-0000C8400000}"/>
    <cellStyle name="Normal 41 10 6 3 4 3 2" xfId="44166" xr:uid="{00000000-0005-0000-0000-0000C9400000}"/>
    <cellStyle name="Normal 41 10 6 3 4 4" xfId="38181" xr:uid="{00000000-0005-0000-0000-0000CA400000}"/>
    <cellStyle name="Normal 41 10 6 3 5" xfId="25514" xr:uid="{00000000-0005-0000-0000-0000CB400000}"/>
    <cellStyle name="Normal 41 10 6 3 5 2" xfId="47131" xr:uid="{00000000-0005-0000-0000-0000CC400000}"/>
    <cellStyle name="Normal 41 10 6 3 6" xfId="19547" xr:uid="{00000000-0005-0000-0000-0000CD400000}"/>
    <cellStyle name="Normal 41 10 6 3 6 2" xfId="41189" xr:uid="{00000000-0005-0000-0000-0000CE400000}"/>
    <cellStyle name="Normal 41 10 6 3 7" xfId="35175" xr:uid="{00000000-0005-0000-0000-0000CF400000}"/>
    <cellStyle name="Normal 41 10 6 4" xfId="13778" xr:uid="{00000000-0005-0000-0000-0000D0400000}"/>
    <cellStyle name="Normal 41 10 6 4 2" xfId="16864" xr:uid="{00000000-0005-0000-0000-0000D1400000}"/>
    <cellStyle name="Normal 41 10 6 4 2 2" xfId="28832" xr:uid="{00000000-0005-0000-0000-0000D2400000}"/>
    <cellStyle name="Normal 41 10 6 4 2 2 2" xfId="50438" xr:uid="{00000000-0005-0000-0000-0000D3400000}"/>
    <cellStyle name="Normal 41 10 6 4 2 3" xfId="22865" xr:uid="{00000000-0005-0000-0000-0000D4400000}"/>
    <cellStyle name="Normal 41 10 6 4 2 3 2" xfId="44502" xr:uid="{00000000-0005-0000-0000-0000D5400000}"/>
    <cellStyle name="Normal 41 10 6 4 2 4" xfId="38518" xr:uid="{00000000-0005-0000-0000-0000D6400000}"/>
    <cellStyle name="Normal 41 10 6 4 3" xfId="25850" xr:uid="{00000000-0005-0000-0000-0000D7400000}"/>
    <cellStyle name="Normal 41 10 6 4 3 2" xfId="47464" xr:uid="{00000000-0005-0000-0000-0000D8400000}"/>
    <cellStyle name="Normal 41 10 6 4 4" xfId="19883" xr:uid="{00000000-0005-0000-0000-0000D9400000}"/>
    <cellStyle name="Normal 41 10 6 4 4 2" xfId="41525" xr:uid="{00000000-0005-0000-0000-0000DA400000}"/>
    <cellStyle name="Normal 41 10 6 4 5" xfId="35514" xr:uid="{00000000-0005-0000-0000-0000DB400000}"/>
    <cellStyle name="Normal 41 10 6 5" xfId="14752" xr:uid="{00000000-0005-0000-0000-0000DC400000}"/>
    <cellStyle name="Normal 41 10 6 5 2" xfId="17837" xr:uid="{00000000-0005-0000-0000-0000DD400000}"/>
    <cellStyle name="Normal 41 10 6 5 2 2" xfId="29804" xr:uid="{00000000-0005-0000-0000-0000DE400000}"/>
    <cellStyle name="Normal 41 10 6 5 2 2 2" xfId="51410" xr:uid="{00000000-0005-0000-0000-0000DF400000}"/>
    <cellStyle name="Normal 41 10 6 5 2 3" xfId="23837" xr:uid="{00000000-0005-0000-0000-0000E0400000}"/>
    <cellStyle name="Normal 41 10 6 5 2 3 2" xfId="45474" xr:uid="{00000000-0005-0000-0000-0000E1400000}"/>
    <cellStyle name="Normal 41 10 6 5 2 4" xfId="39491" xr:uid="{00000000-0005-0000-0000-0000E2400000}"/>
    <cellStyle name="Normal 41 10 6 5 3" xfId="26822" xr:uid="{00000000-0005-0000-0000-0000E3400000}"/>
    <cellStyle name="Normal 41 10 6 5 3 2" xfId="48436" xr:uid="{00000000-0005-0000-0000-0000E4400000}"/>
    <cellStyle name="Normal 41 10 6 5 4" xfId="20855" xr:uid="{00000000-0005-0000-0000-0000E5400000}"/>
    <cellStyle name="Normal 41 10 6 5 4 2" xfId="42497" xr:uid="{00000000-0005-0000-0000-0000E6400000}"/>
    <cellStyle name="Normal 41 10 6 5 5" xfId="36488" xr:uid="{00000000-0005-0000-0000-0000E7400000}"/>
    <cellStyle name="Normal 41 10 6 6" xfId="15865" xr:uid="{00000000-0005-0000-0000-0000E8400000}"/>
    <cellStyle name="Normal 41 10 6 6 2" xfId="27836" xr:uid="{00000000-0005-0000-0000-0000E9400000}"/>
    <cellStyle name="Normal 41 10 6 6 2 2" xfId="49442" xr:uid="{00000000-0005-0000-0000-0000EA400000}"/>
    <cellStyle name="Normal 41 10 6 6 3" xfId="21869" xr:uid="{00000000-0005-0000-0000-0000EB400000}"/>
    <cellStyle name="Normal 41 10 6 6 3 2" xfId="43506" xr:uid="{00000000-0005-0000-0000-0000EC400000}"/>
    <cellStyle name="Normal 41 10 6 6 4" xfId="37519" xr:uid="{00000000-0005-0000-0000-0000ED400000}"/>
    <cellStyle name="Normal 41 10 6 7" xfId="24851" xr:uid="{00000000-0005-0000-0000-0000EE400000}"/>
    <cellStyle name="Normal 41 10 6 7 2" xfId="46471" xr:uid="{00000000-0005-0000-0000-0000EF400000}"/>
    <cellStyle name="Normal 41 10 6 8" xfId="18884" xr:uid="{00000000-0005-0000-0000-0000F0400000}"/>
    <cellStyle name="Normal 41 10 6 8 2" xfId="40526" xr:uid="{00000000-0005-0000-0000-0000F1400000}"/>
    <cellStyle name="Normal 41 10 6 9" xfId="31843"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6" xr:uid="{00000000-0005-0000-0000-0000F7400000}"/>
    <cellStyle name="Normal 41 10 7 2 2 2 2 2" xfId="50802" xr:uid="{00000000-0005-0000-0000-0000F8400000}"/>
    <cellStyle name="Normal 41 10 7 2 2 2 3" xfId="23229" xr:uid="{00000000-0005-0000-0000-0000F9400000}"/>
    <cellStyle name="Normal 41 10 7 2 2 2 3 2" xfId="44866" xr:uid="{00000000-0005-0000-0000-0000FA400000}"/>
    <cellStyle name="Normal 41 10 7 2 2 2 4" xfId="38882" xr:uid="{00000000-0005-0000-0000-0000FB400000}"/>
    <cellStyle name="Normal 41 10 7 2 2 3" xfId="26214" xr:uid="{00000000-0005-0000-0000-0000FC400000}"/>
    <cellStyle name="Normal 41 10 7 2 2 3 2" xfId="47828" xr:uid="{00000000-0005-0000-0000-0000FD400000}"/>
    <cellStyle name="Normal 41 10 7 2 2 4" xfId="20247" xr:uid="{00000000-0005-0000-0000-0000FE400000}"/>
    <cellStyle name="Normal 41 10 7 2 2 4 2" xfId="41889" xr:uid="{00000000-0005-0000-0000-0000FF400000}"/>
    <cellStyle name="Normal 41 10 7 2 2 5" xfId="35879" xr:uid="{00000000-0005-0000-0000-000000410000}"/>
    <cellStyle name="Normal 41 10 7 2 3" xfId="15117" xr:uid="{00000000-0005-0000-0000-000001410000}"/>
    <cellStyle name="Normal 41 10 7 2 3 2" xfId="18202" xr:uid="{00000000-0005-0000-0000-000002410000}"/>
    <cellStyle name="Normal 41 10 7 2 3 2 2" xfId="30168" xr:uid="{00000000-0005-0000-0000-000003410000}"/>
    <cellStyle name="Normal 41 10 7 2 3 2 2 2" xfId="51774" xr:uid="{00000000-0005-0000-0000-000004410000}"/>
    <cellStyle name="Normal 41 10 7 2 3 2 3" xfId="24201" xr:uid="{00000000-0005-0000-0000-000005410000}"/>
    <cellStyle name="Normal 41 10 7 2 3 2 3 2" xfId="45838" xr:uid="{00000000-0005-0000-0000-000006410000}"/>
    <cellStyle name="Normal 41 10 7 2 3 2 4" xfId="39856" xr:uid="{00000000-0005-0000-0000-000007410000}"/>
    <cellStyle name="Normal 41 10 7 2 3 3" xfId="27186" xr:uid="{00000000-0005-0000-0000-000008410000}"/>
    <cellStyle name="Normal 41 10 7 2 3 3 2" xfId="48800" xr:uid="{00000000-0005-0000-0000-000009410000}"/>
    <cellStyle name="Normal 41 10 7 2 3 4" xfId="21219" xr:uid="{00000000-0005-0000-0000-00000A410000}"/>
    <cellStyle name="Normal 41 10 7 2 3 4 2" xfId="42861" xr:uid="{00000000-0005-0000-0000-00000B410000}"/>
    <cellStyle name="Normal 41 10 7 2 3 5" xfId="36853" xr:uid="{00000000-0005-0000-0000-00000C410000}"/>
    <cellStyle name="Normal 41 10 7 2 4" xfId="16251" xr:uid="{00000000-0005-0000-0000-00000D410000}"/>
    <cellStyle name="Normal 41 10 7 2 4 2" xfId="28220" xr:uid="{00000000-0005-0000-0000-00000E410000}"/>
    <cellStyle name="Normal 41 10 7 2 4 2 2" xfId="49826" xr:uid="{00000000-0005-0000-0000-00000F410000}"/>
    <cellStyle name="Normal 41 10 7 2 4 3" xfId="22253" xr:uid="{00000000-0005-0000-0000-000010410000}"/>
    <cellStyle name="Normal 41 10 7 2 4 3 2" xfId="43890" xr:uid="{00000000-0005-0000-0000-000011410000}"/>
    <cellStyle name="Normal 41 10 7 2 4 4" xfId="37905" xr:uid="{00000000-0005-0000-0000-000012410000}"/>
    <cellStyle name="Normal 41 10 7 2 5" xfId="25238" xr:uid="{00000000-0005-0000-0000-000013410000}"/>
    <cellStyle name="Normal 41 10 7 2 5 2" xfId="46855" xr:uid="{00000000-0005-0000-0000-000014410000}"/>
    <cellStyle name="Normal 41 10 7 2 6" xfId="19271" xr:uid="{00000000-0005-0000-0000-000015410000}"/>
    <cellStyle name="Normal 41 10 7 2 6 2" xfId="40913" xr:uid="{00000000-0005-0000-0000-000016410000}"/>
    <cellStyle name="Normal 41 10 7 2 7" xfId="34899"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6" xr:uid="{00000000-0005-0000-0000-00001B410000}"/>
    <cellStyle name="Normal 41 10 7 3 2 2 2 2" xfId="51122" xr:uid="{00000000-0005-0000-0000-00001C410000}"/>
    <cellStyle name="Normal 41 10 7 3 2 2 3" xfId="23549" xr:uid="{00000000-0005-0000-0000-00001D410000}"/>
    <cellStyle name="Normal 41 10 7 3 2 2 3 2" xfId="45186" xr:uid="{00000000-0005-0000-0000-00001E410000}"/>
    <cellStyle name="Normal 41 10 7 3 2 2 4" xfId="39202" xr:uid="{00000000-0005-0000-0000-00001F410000}"/>
    <cellStyle name="Normal 41 10 7 3 2 3" xfId="26534" xr:uid="{00000000-0005-0000-0000-000020410000}"/>
    <cellStyle name="Normal 41 10 7 3 2 3 2" xfId="48148" xr:uid="{00000000-0005-0000-0000-000021410000}"/>
    <cellStyle name="Normal 41 10 7 3 2 4" xfId="20567" xr:uid="{00000000-0005-0000-0000-000022410000}"/>
    <cellStyle name="Normal 41 10 7 3 2 4 2" xfId="42209" xr:uid="{00000000-0005-0000-0000-000023410000}"/>
    <cellStyle name="Normal 41 10 7 3 2 5" xfId="36199" xr:uid="{00000000-0005-0000-0000-000024410000}"/>
    <cellStyle name="Normal 41 10 7 3 3" xfId="15437" xr:uid="{00000000-0005-0000-0000-000025410000}"/>
    <cellStyle name="Normal 41 10 7 3 3 2" xfId="18522" xr:uid="{00000000-0005-0000-0000-000026410000}"/>
    <cellStyle name="Normal 41 10 7 3 3 2 2" xfId="30488" xr:uid="{00000000-0005-0000-0000-000027410000}"/>
    <cellStyle name="Normal 41 10 7 3 3 2 2 2" xfId="52094" xr:uid="{00000000-0005-0000-0000-000028410000}"/>
    <cellStyle name="Normal 41 10 7 3 3 2 3" xfId="24521" xr:uid="{00000000-0005-0000-0000-000029410000}"/>
    <cellStyle name="Normal 41 10 7 3 3 2 3 2" xfId="46158" xr:uid="{00000000-0005-0000-0000-00002A410000}"/>
    <cellStyle name="Normal 41 10 7 3 3 2 4" xfId="40176" xr:uid="{00000000-0005-0000-0000-00002B410000}"/>
    <cellStyle name="Normal 41 10 7 3 3 3" xfId="27506" xr:uid="{00000000-0005-0000-0000-00002C410000}"/>
    <cellStyle name="Normal 41 10 7 3 3 3 2" xfId="49120" xr:uid="{00000000-0005-0000-0000-00002D410000}"/>
    <cellStyle name="Normal 41 10 7 3 3 4" xfId="21539" xr:uid="{00000000-0005-0000-0000-00002E410000}"/>
    <cellStyle name="Normal 41 10 7 3 3 4 2" xfId="43181" xr:uid="{00000000-0005-0000-0000-00002F410000}"/>
    <cellStyle name="Normal 41 10 7 3 3 5" xfId="37173" xr:uid="{00000000-0005-0000-0000-000030410000}"/>
    <cellStyle name="Normal 41 10 7 3 4" xfId="16571" xr:uid="{00000000-0005-0000-0000-000031410000}"/>
    <cellStyle name="Normal 41 10 7 3 4 2" xfId="28540" xr:uid="{00000000-0005-0000-0000-000032410000}"/>
    <cellStyle name="Normal 41 10 7 3 4 2 2" xfId="50146" xr:uid="{00000000-0005-0000-0000-000033410000}"/>
    <cellStyle name="Normal 41 10 7 3 4 3" xfId="22573" xr:uid="{00000000-0005-0000-0000-000034410000}"/>
    <cellStyle name="Normal 41 10 7 3 4 3 2" xfId="44210" xr:uid="{00000000-0005-0000-0000-000035410000}"/>
    <cellStyle name="Normal 41 10 7 3 4 4" xfId="38225" xr:uid="{00000000-0005-0000-0000-000036410000}"/>
    <cellStyle name="Normal 41 10 7 3 5" xfId="25558" xr:uid="{00000000-0005-0000-0000-000037410000}"/>
    <cellStyle name="Normal 41 10 7 3 5 2" xfId="47175" xr:uid="{00000000-0005-0000-0000-000038410000}"/>
    <cellStyle name="Normal 41 10 7 3 6" xfId="19591" xr:uid="{00000000-0005-0000-0000-000039410000}"/>
    <cellStyle name="Normal 41 10 7 3 6 2" xfId="41233" xr:uid="{00000000-0005-0000-0000-00003A410000}"/>
    <cellStyle name="Normal 41 10 7 3 7" xfId="35219" xr:uid="{00000000-0005-0000-0000-00003B410000}"/>
    <cellStyle name="Normal 41 10 7 4" xfId="13822" xr:uid="{00000000-0005-0000-0000-00003C410000}"/>
    <cellStyle name="Normal 41 10 7 4 2" xfId="16908" xr:uid="{00000000-0005-0000-0000-00003D410000}"/>
    <cellStyle name="Normal 41 10 7 4 2 2" xfId="28876" xr:uid="{00000000-0005-0000-0000-00003E410000}"/>
    <cellStyle name="Normal 41 10 7 4 2 2 2" xfId="50482" xr:uid="{00000000-0005-0000-0000-00003F410000}"/>
    <cellStyle name="Normal 41 10 7 4 2 3" xfId="22909" xr:uid="{00000000-0005-0000-0000-000040410000}"/>
    <cellStyle name="Normal 41 10 7 4 2 3 2" xfId="44546" xr:uid="{00000000-0005-0000-0000-000041410000}"/>
    <cellStyle name="Normal 41 10 7 4 2 4" xfId="38562" xr:uid="{00000000-0005-0000-0000-000042410000}"/>
    <cellStyle name="Normal 41 10 7 4 3" xfId="25894" xr:uid="{00000000-0005-0000-0000-000043410000}"/>
    <cellStyle name="Normal 41 10 7 4 3 2" xfId="47508" xr:uid="{00000000-0005-0000-0000-000044410000}"/>
    <cellStyle name="Normal 41 10 7 4 4" xfId="19927" xr:uid="{00000000-0005-0000-0000-000045410000}"/>
    <cellStyle name="Normal 41 10 7 4 4 2" xfId="41569" xr:uid="{00000000-0005-0000-0000-000046410000}"/>
    <cellStyle name="Normal 41 10 7 4 5" xfId="35558" xr:uid="{00000000-0005-0000-0000-000047410000}"/>
    <cellStyle name="Normal 41 10 7 5" xfId="14796" xr:uid="{00000000-0005-0000-0000-000048410000}"/>
    <cellStyle name="Normal 41 10 7 5 2" xfId="17881" xr:uid="{00000000-0005-0000-0000-000049410000}"/>
    <cellStyle name="Normal 41 10 7 5 2 2" xfId="29848" xr:uid="{00000000-0005-0000-0000-00004A410000}"/>
    <cellStyle name="Normal 41 10 7 5 2 2 2" xfId="51454" xr:uid="{00000000-0005-0000-0000-00004B410000}"/>
    <cellStyle name="Normal 41 10 7 5 2 3" xfId="23881" xr:uid="{00000000-0005-0000-0000-00004C410000}"/>
    <cellStyle name="Normal 41 10 7 5 2 3 2" xfId="45518" xr:uid="{00000000-0005-0000-0000-00004D410000}"/>
    <cellStyle name="Normal 41 10 7 5 2 4" xfId="39535" xr:uid="{00000000-0005-0000-0000-00004E410000}"/>
    <cellStyle name="Normal 41 10 7 5 3" xfId="26866" xr:uid="{00000000-0005-0000-0000-00004F410000}"/>
    <cellStyle name="Normal 41 10 7 5 3 2" xfId="48480" xr:uid="{00000000-0005-0000-0000-000050410000}"/>
    <cellStyle name="Normal 41 10 7 5 4" xfId="20899" xr:uid="{00000000-0005-0000-0000-000051410000}"/>
    <cellStyle name="Normal 41 10 7 5 4 2" xfId="42541" xr:uid="{00000000-0005-0000-0000-000052410000}"/>
    <cellStyle name="Normal 41 10 7 5 5" xfId="36532" xr:uid="{00000000-0005-0000-0000-000053410000}"/>
    <cellStyle name="Normal 41 10 7 6" xfId="15909" xr:uid="{00000000-0005-0000-0000-000054410000}"/>
    <cellStyle name="Normal 41 10 7 6 2" xfId="27880" xr:uid="{00000000-0005-0000-0000-000055410000}"/>
    <cellStyle name="Normal 41 10 7 6 2 2" xfId="49486" xr:uid="{00000000-0005-0000-0000-000056410000}"/>
    <cellStyle name="Normal 41 10 7 6 3" xfId="21913" xr:uid="{00000000-0005-0000-0000-000057410000}"/>
    <cellStyle name="Normal 41 10 7 6 3 2" xfId="43550" xr:uid="{00000000-0005-0000-0000-000058410000}"/>
    <cellStyle name="Normal 41 10 7 6 4" xfId="37563" xr:uid="{00000000-0005-0000-0000-000059410000}"/>
    <cellStyle name="Normal 41 10 7 7" xfId="24895" xr:uid="{00000000-0005-0000-0000-00005A410000}"/>
    <cellStyle name="Normal 41 10 7 7 2" xfId="46515" xr:uid="{00000000-0005-0000-0000-00005B410000}"/>
    <cellStyle name="Normal 41 10 7 8" xfId="18928" xr:uid="{00000000-0005-0000-0000-00005C410000}"/>
    <cellStyle name="Normal 41 10 7 8 2" xfId="40570" xr:uid="{00000000-0005-0000-0000-00005D410000}"/>
    <cellStyle name="Normal 41 10 7 9" xfId="31969"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8" xr:uid="{00000000-0005-0000-0000-000062410000}"/>
    <cellStyle name="Normal 41 10 8 2 2 2 2" xfId="50544" xr:uid="{00000000-0005-0000-0000-000063410000}"/>
    <cellStyle name="Normal 41 10 8 2 2 3" xfId="22971" xr:uid="{00000000-0005-0000-0000-000064410000}"/>
    <cellStyle name="Normal 41 10 8 2 2 3 2" xfId="44608" xr:uid="{00000000-0005-0000-0000-000065410000}"/>
    <cellStyle name="Normal 41 10 8 2 2 4" xfId="38624" xr:uid="{00000000-0005-0000-0000-000066410000}"/>
    <cellStyle name="Normal 41 10 8 2 3" xfId="25956" xr:uid="{00000000-0005-0000-0000-000067410000}"/>
    <cellStyle name="Normal 41 10 8 2 3 2" xfId="47570" xr:uid="{00000000-0005-0000-0000-000068410000}"/>
    <cellStyle name="Normal 41 10 8 2 4" xfId="19989" xr:uid="{00000000-0005-0000-0000-000069410000}"/>
    <cellStyle name="Normal 41 10 8 2 4 2" xfId="41631" xr:uid="{00000000-0005-0000-0000-00006A410000}"/>
    <cellStyle name="Normal 41 10 8 2 5" xfId="35621" xr:uid="{00000000-0005-0000-0000-00006B410000}"/>
    <cellStyle name="Normal 41 10 8 3" xfId="14859" xr:uid="{00000000-0005-0000-0000-00006C410000}"/>
    <cellStyle name="Normal 41 10 8 3 2" xfId="17944" xr:uid="{00000000-0005-0000-0000-00006D410000}"/>
    <cellStyle name="Normal 41 10 8 3 2 2" xfId="29910" xr:uid="{00000000-0005-0000-0000-00006E410000}"/>
    <cellStyle name="Normal 41 10 8 3 2 2 2" xfId="51516" xr:uid="{00000000-0005-0000-0000-00006F410000}"/>
    <cellStyle name="Normal 41 10 8 3 2 3" xfId="23943" xr:uid="{00000000-0005-0000-0000-000070410000}"/>
    <cellStyle name="Normal 41 10 8 3 2 3 2" xfId="45580" xr:uid="{00000000-0005-0000-0000-000071410000}"/>
    <cellStyle name="Normal 41 10 8 3 2 4" xfId="39598" xr:uid="{00000000-0005-0000-0000-000072410000}"/>
    <cellStyle name="Normal 41 10 8 3 3" xfId="26928" xr:uid="{00000000-0005-0000-0000-000073410000}"/>
    <cellStyle name="Normal 41 10 8 3 3 2" xfId="48542" xr:uid="{00000000-0005-0000-0000-000074410000}"/>
    <cellStyle name="Normal 41 10 8 3 4" xfId="20961" xr:uid="{00000000-0005-0000-0000-000075410000}"/>
    <cellStyle name="Normal 41 10 8 3 4 2" xfId="42603" xr:uid="{00000000-0005-0000-0000-000076410000}"/>
    <cellStyle name="Normal 41 10 8 3 5" xfId="36595" xr:uid="{00000000-0005-0000-0000-000077410000}"/>
    <cellStyle name="Normal 41 10 8 4" xfId="15993" xr:uid="{00000000-0005-0000-0000-000078410000}"/>
    <cellStyle name="Normal 41 10 8 4 2" xfId="27962" xr:uid="{00000000-0005-0000-0000-000079410000}"/>
    <cellStyle name="Normal 41 10 8 4 2 2" xfId="49568" xr:uid="{00000000-0005-0000-0000-00007A410000}"/>
    <cellStyle name="Normal 41 10 8 4 3" xfId="21995" xr:uid="{00000000-0005-0000-0000-00007B410000}"/>
    <cellStyle name="Normal 41 10 8 4 3 2" xfId="43632" xr:uid="{00000000-0005-0000-0000-00007C410000}"/>
    <cellStyle name="Normal 41 10 8 4 4" xfId="37647" xr:uid="{00000000-0005-0000-0000-00007D410000}"/>
    <cellStyle name="Normal 41 10 8 5" xfId="24980" xr:uid="{00000000-0005-0000-0000-00007E410000}"/>
    <cellStyle name="Normal 41 10 8 5 2" xfId="46597" xr:uid="{00000000-0005-0000-0000-00007F410000}"/>
    <cellStyle name="Normal 41 10 8 6" xfId="19013" xr:uid="{00000000-0005-0000-0000-000080410000}"/>
    <cellStyle name="Normal 41 10 8 6 2" xfId="40655" xr:uid="{00000000-0005-0000-0000-000081410000}"/>
    <cellStyle name="Normal 41 10 8 7" xfId="34641"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8" xr:uid="{00000000-0005-0000-0000-000086410000}"/>
    <cellStyle name="Normal 41 10 9 2 2 2 2" xfId="50864" xr:uid="{00000000-0005-0000-0000-000087410000}"/>
    <cellStyle name="Normal 41 10 9 2 2 3" xfId="23291" xr:uid="{00000000-0005-0000-0000-000088410000}"/>
    <cellStyle name="Normal 41 10 9 2 2 3 2" xfId="44928" xr:uid="{00000000-0005-0000-0000-000089410000}"/>
    <cellStyle name="Normal 41 10 9 2 2 4" xfId="38944" xr:uid="{00000000-0005-0000-0000-00008A410000}"/>
    <cellStyle name="Normal 41 10 9 2 3" xfId="26276" xr:uid="{00000000-0005-0000-0000-00008B410000}"/>
    <cellStyle name="Normal 41 10 9 2 3 2" xfId="47890" xr:uid="{00000000-0005-0000-0000-00008C410000}"/>
    <cellStyle name="Normal 41 10 9 2 4" xfId="20309" xr:uid="{00000000-0005-0000-0000-00008D410000}"/>
    <cellStyle name="Normal 41 10 9 2 4 2" xfId="41951" xr:uid="{00000000-0005-0000-0000-00008E410000}"/>
    <cellStyle name="Normal 41 10 9 2 5" xfId="35941" xr:uid="{00000000-0005-0000-0000-00008F410000}"/>
    <cellStyle name="Normal 41 10 9 3" xfId="15179" xr:uid="{00000000-0005-0000-0000-000090410000}"/>
    <cellStyle name="Normal 41 10 9 3 2" xfId="18264" xr:uid="{00000000-0005-0000-0000-000091410000}"/>
    <cellStyle name="Normal 41 10 9 3 2 2" xfId="30230" xr:uid="{00000000-0005-0000-0000-000092410000}"/>
    <cellStyle name="Normal 41 10 9 3 2 2 2" xfId="51836" xr:uid="{00000000-0005-0000-0000-000093410000}"/>
    <cellStyle name="Normal 41 10 9 3 2 3" xfId="24263" xr:uid="{00000000-0005-0000-0000-000094410000}"/>
    <cellStyle name="Normal 41 10 9 3 2 3 2" xfId="45900" xr:uid="{00000000-0005-0000-0000-000095410000}"/>
    <cellStyle name="Normal 41 10 9 3 2 4" xfId="39918" xr:uid="{00000000-0005-0000-0000-000096410000}"/>
    <cellStyle name="Normal 41 10 9 3 3" xfId="27248" xr:uid="{00000000-0005-0000-0000-000097410000}"/>
    <cellStyle name="Normal 41 10 9 3 3 2" xfId="48862" xr:uid="{00000000-0005-0000-0000-000098410000}"/>
    <cellStyle name="Normal 41 10 9 3 4" xfId="21281" xr:uid="{00000000-0005-0000-0000-000099410000}"/>
    <cellStyle name="Normal 41 10 9 3 4 2" xfId="42923" xr:uid="{00000000-0005-0000-0000-00009A410000}"/>
    <cellStyle name="Normal 41 10 9 3 5" xfId="36915" xr:uid="{00000000-0005-0000-0000-00009B410000}"/>
    <cellStyle name="Normal 41 10 9 4" xfId="16313" xr:uid="{00000000-0005-0000-0000-00009C410000}"/>
    <cellStyle name="Normal 41 10 9 4 2" xfId="28282" xr:uid="{00000000-0005-0000-0000-00009D410000}"/>
    <cellStyle name="Normal 41 10 9 4 2 2" xfId="49888" xr:uid="{00000000-0005-0000-0000-00009E410000}"/>
    <cellStyle name="Normal 41 10 9 4 3" xfId="22315" xr:uid="{00000000-0005-0000-0000-00009F410000}"/>
    <cellStyle name="Normal 41 10 9 4 3 2" xfId="43952" xr:uid="{00000000-0005-0000-0000-0000A0410000}"/>
    <cellStyle name="Normal 41 10 9 4 4" xfId="37967" xr:uid="{00000000-0005-0000-0000-0000A1410000}"/>
    <cellStyle name="Normal 41 10 9 5" xfId="25300" xr:uid="{00000000-0005-0000-0000-0000A2410000}"/>
    <cellStyle name="Normal 41 10 9 5 2" xfId="46917" xr:uid="{00000000-0005-0000-0000-0000A3410000}"/>
    <cellStyle name="Normal 41 10 9 6" xfId="19333" xr:uid="{00000000-0005-0000-0000-0000A4410000}"/>
    <cellStyle name="Normal 41 10 9 6 2" xfId="40975" xr:uid="{00000000-0005-0000-0000-0000A5410000}"/>
    <cellStyle name="Normal 41 10 9 7" xfId="34961"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19" xr:uid="{00000000-0005-0000-0000-0000AA410000}"/>
    <cellStyle name="Normal 41 11 10 2 2 2" xfId="50225" xr:uid="{00000000-0005-0000-0000-0000AB410000}"/>
    <cellStyle name="Normal 41 11 10 2 3" xfId="22652" xr:uid="{00000000-0005-0000-0000-0000AC410000}"/>
    <cellStyle name="Normal 41 11 10 2 3 2" xfId="44289" xr:uid="{00000000-0005-0000-0000-0000AD410000}"/>
    <cellStyle name="Normal 41 11 10 2 4" xfId="38304" xr:uid="{00000000-0005-0000-0000-0000AE410000}"/>
    <cellStyle name="Normal 41 11 10 3" xfId="25637" xr:uid="{00000000-0005-0000-0000-0000AF410000}"/>
    <cellStyle name="Normal 41 11 10 3 2" xfId="47251" xr:uid="{00000000-0005-0000-0000-0000B0410000}"/>
    <cellStyle name="Normal 41 11 10 4" xfId="19670" xr:uid="{00000000-0005-0000-0000-0000B1410000}"/>
    <cellStyle name="Normal 41 11 10 4 2" xfId="41312" xr:uid="{00000000-0005-0000-0000-0000B2410000}"/>
    <cellStyle name="Normal 41 11 10 5" xfId="35300" xr:uid="{00000000-0005-0000-0000-0000B3410000}"/>
    <cellStyle name="Normal 41 11 11" xfId="14539" xr:uid="{00000000-0005-0000-0000-0000B4410000}"/>
    <cellStyle name="Normal 41 11 11 2" xfId="17624" xr:uid="{00000000-0005-0000-0000-0000B5410000}"/>
    <cellStyle name="Normal 41 11 11 2 2" xfId="29591" xr:uid="{00000000-0005-0000-0000-0000B6410000}"/>
    <cellStyle name="Normal 41 11 11 2 2 2" xfId="51197" xr:uid="{00000000-0005-0000-0000-0000B7410000}"/>
    <cellStyle name="Normal 41 11 11 2 3" xfId="23624" xr:uid="{00000000-0005-0000-0000-0000B8410000}"/>
    <cellStyle name="Normal 41 11 11 2 3 2" xfId="45261" xr:uid="{00000000-0005-0000-0000-0000B9410000}"/>
    <cellStyle name="Normal 41 11 11 2 4" xfId="39278" xr:uid="{00000000-0005-0000-0000-0000BA410000}"/>
    <cellStyle name="Normal 41 11 11 3" xfId="26609" xr:uid="{00000000-0005-0000-0000-0000BB410000}"/>
    <cellStyle name="Normal 41 11 11 3 2" xfId="48223" xr:uid="{00000000-0005-0000-0000-0000BC410000}"/>
    <cellStyle name="Normal 41 11 11 4" xfId="20642" xr:uid="{00000000-0005-0000-0000-0000BD410000}"/>
    <cellStyle name="Normal 41 11 11 4 2" xfId="42284" xr:uid="{00000000-0005-0000-0000-0000BE410000}"/>
    <cellStyle name="Normal 41 11 11 5" xfId="36275" xr:uid="{00000000-0005-0000-0000-0000BF410000}"/>
    <cellStyle name="Normal 41 11 12" xfId="15652" xr:uid="{00000000-0005-0000-0000-0000C0410000}"/>
    <cellStyle name="Normal 41 11 12 2" xfId="27623" xr:uid="{00000000-0005-0000-0000-0000C1410000}"/>
    <cellStyle name="Normal 41 11 12 2 2" xfId="49229" xr:uid="{00000000-0005-0000-0000-0000C2410000}"/>
    <cellStyle name="Normal 41 11 12 3" xfId="21656" xr:uid="{00000000-0005-0000-0000-0000C3410000}"/>
    <cellStyle name="Normal 41 11 12 3 2" xfId="43293" xr:uid="{00000000-0005-0000-0000-0000C4410000}"/>
    <cellStyle name="Normal 41 11 12 4" xfId="37306" xr:uid="{00000000-0005-0000-0000-0000C5410000}"/>
    <cellStyle name="Normal 41 11 13" xfId="24638" xr:uid="{00000000-0005-0000-0000-0000C6410000}"/>
    <cellStyle name="Normal 41 11 13 2" xfId="46258" xr:uid="{00000000-0005-0000-0000-0000C7410000}"/>
    <cellStyle name="Normal 41 11 14" xfId="18671" xr:uid="{00000000-0005-0000-0000-0000C8410000}"/>
    <cellStyle name="Normal 41 11 14 2" xfId="40313" xr:uid="{00000000-0005-0000-0000-0000C9410000}"/>
    <cellStyle name="Normal 41 11 15" xfId="31236"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8" xr:uid="{00000000-0005-0000-0000-0000CF410000}"/>
    <cellStyle name="Normal 41 11 2 2 2 2 2 2" xfId="50634" xr:uid="{00000000-0005-0000-0000-0000D0410000}"/>
    <cellStyle name="Normal 41 11 2 2 2 2 3" xfId="23061" xr:uid="{00000000-0005-0000-0000-0000D1410000}"/>
    <cellStyle name="Normal 41 11 2 2 2 2 3 2" xfId="44698" xr:uid="{00000000-0005-0000-0000-0000D2410000}"/>
    <cellStyle name="Normal 41 11 2 2 2 2 4" xfId="38714" xr:uid="{00000000-0005-0000-0000-0000D3410000}"/>
    <cellStyle name="Normal 41 11 2 2 2 3" xfId="26046" xr:uid="{00000000-0005-0000-0000-0000D4410000}"/>
    <cellStyle name="Normal 41 11 2 2 2 3 2" xfId="47660" xr:uid="{00000000-0005-0000-0000-0000D5410000}"/>
    <cellStyle name="Normal 41 11 2 2 2 4" xfId="20079" xr:uid="{00000000-0005-0000-0000-0000D6410000}"/>
    <cellStyle name="Normal 41 11 2 2 2 4 2" xfId="41721" xr:uid="{00000000-0005-0000-0000-0000D7410000}"/>
    <cellStyle name="Normal 41 11 2 2 2 5" xfId="35711" xr:uid="{00000000-0005-0000-0000-0000D8410000}"/>
    <cellStyle name="Normal 41 11 2 2 3" xfId="14949" xr:uid="{00000000-0005-0000-0000-0000D9410000}"/>
    <cellStyle name="Normal 41 11 2 2 3 2" xfId="18034" xr:uid="{00000000-0005-0000-0000-0000DA410000}"/>
    <cellStyle name="Normal 41 11 2 2 3 2 2" xfId="30000" xr:uid="{00000000-0005-0000-0000-0000DB410000}"/>
    <cellStyle name="Normal 41 11 2 2 3 2 2 2" xfId="51606" xr:uid="{00000000-0005-0000-0000-0000DC410000}"/>
    <cellStyle name="Normal 41 11 2 2 3 2 3" xfId="24033" xr:uid="{00000000-0005-0000-0000-0000DD410000}"/>
    <cellStyle name="Normal 41 11 2 2 3 2 3 2" xfId="45670" xr:uid="{00000000-0005-0000-0000-0000DE410000}"/>
    <cellStyle name="Normal 41 11 2 2 3 2 4" xfId="39688" xr:uid="{00000000-0005-0000-0000-0000DF410000}"/>
    <cellStyle name="Normal 41 11 2 2 3 3" xfId="27018" xr:uid="{00000000-0005-0000-0000-0000E0410000}"/>
    <cellStyle name="Normal 41 11 2 2 3 3 2" xfId="48632" xr:uid="{00000000-0005-0000-0000-0000E1410000}"/>
    <cellStyle name="Normal 41 11 2 2 3 4" xfId="21051" xr:uid="{00000000-0005-0000-0000-0000E2410000}"/>
    <cellStyle name="Normal 41 11 2 2 3 4 2" xfId="42693" xr:uid="{00000000-0005-0000-0000-0000E3410000}"/>
    <cellStyle name="Normal 41 11 2 2 3 5" xfId="36685" xr:uid="{00000000-0005-0000-0000-0000E4410000}"/>
    <cellStyle name="Normal 41 11 2 2 4" xfId="16083" xr:uid="{00000000-0005-0000-0000-0000E5410000}"/>
    <cellStyle name="Normal 41 11 2 2 4 2" xfId="28052" xr:uid="{00000000-0005-0000-0000-0000E6410000}"/>
    <cellStyle name="Normal 41 11 2 2 4 2 2" xfId="49658" xr:uid="{00000000-0005-0000-0000-0000E7410000}"/>
    <cellStyle name="Normal 41 11 2 2 4 3" xfId="22085" xr:uid="{00000000-0005-0000-0000-0000E8410000}"/>
    <cellStyle name="Normal 41 11 2 2 4 3 2" xfId="43722" xr:uid="{00000000-0005-0000-0000-0000E9410000}"/>
    <cellStyle name="Normal 41 11 2 2 4 4" xfId="37737" xr:uid="{00000000-0005-0000-0000-0000EA410000}"/>
    <cellStyle name="Normal 41 11 2 2 5" xfId="25070" xr:uid="{00000000-0005-0000-0000-0000EB410000}"/>
    <cellStyle name="Normal 41 11 2 2 5 2" xfId="46687" xr:uid="{00000000-0005-0000-0000-0000EC410000}"/>
    <cellStyle name="Normal 41 11 2 2 6" xfId="19103" xr:uid="{00000000-0005-0000-0000-0000ED410000}"/>
    <cellStyle name="Normal 41 11 2 2 6 2" xfId="40745" xr:uid="{00000000-0005-0000-0000-0000EE410000}"/>
    <cellStyle name="Normal 41 11 2 2 7" xfId="34731"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8" xr:uid="{00000000-0005-0000-0000-0000F3410000}"/>
    <cellStyle name="Normal 41 11 2 3 2 2 2 2" xfId="50954" xr:uid="{00000000-0005-0000-0000-0000F4410000}"/>
    <cellStyle name="Normal 41 11 2 3 2 2 3" xfId="23381" xr:uid="{00000000-0005-0000-0000-0000F5410000}"/>
    <cellStyle name="Normal 41 11 2 3 2 2 3 2" xfId="45018" xr:uid="{00000000-0005-0000-0000-0000F6410000}"/>
    <cellStyle name="Normal 41 11 2 3 2 2 4" xfId="39034" xr:uid="{00000000-0005-0000-0000-0000F7410000}"/>
    <cellStyle name="Normal 41 11 2 3 2 3" xfId="26366" xr:uid="{00000000-0005-0000-0000-0000F8410000}"/>
    <cellStyle name="Normal 41 11 2 3 2 3 2" xfId="47980" xr:uid="{00000000-0005-0000-0000-0000F9410000}"/>
    <cellStyle name="Normal 41 11 2 3 2 4" xfId="20399" xr:uid="{00000000-0005-0000-0000-0000FA410000}"/>
    <cellStyle name="Normal 41 11 2 3 2 4 2" xfId="42041" xr:uid="{00000000-0005-0000-0000-0000FB410000}"/>
    <cellStyle name="Normal 41 11 2 3 2 5" xfId="36031" xr:uid="{00000000-0005-0000-0000-0000FC410000}"/>
    <cellStyle name="Normal 41 11 2 3 3" xfId="15269" xr:uid="{00000000-0005-0000-0000-0000FD410000}"/>
    <cellStyle name="Normal 41 11 2 3 3 2" xfId="18354" xr:uid="{00000000-0005-0000-0000-0000FE410000}"/>
    <cellStyle name="Normal 41 11 2 3 3 2 2" xfId="30320" xr:uid="{00000000-0005-0000-0000-0000FF410000}"/>
    <cellStyle name="Normal 41 11 2 3 3 2 2 2" xfId="51926" xr:uid="{00000000-0005-0000-0000-000000420000}"/>
    <cellStyle name="Normal 41 11 2 3 3 2 3" xfId="24353" xr:uid="{00000000-0005-0000-0000-000001420000}"/>
    <cellStyle name="Normal 41 11 2 3 3 2 3 2" xfId="45990" xr:uid="{00000000-0005-0000-0000-000002420000}"/>
    <cellStyle name="Normal 41 11 2 3 3 2 4" xfId="40008" xr:uid="{00000000-0005-0000-0000-000003420000}"/>
    <cellStyle name="Normal 41 11 2 3 3 3" xfId="27338" xr:uid="{00000000-0005-0000-0000-000004420000}"/>
    <cellStyle name="Normal 41 11 2 3 3 3 2" xfId="48952" xr:uid="{00000000-0005-0000-0000-000005420000}"/>
    <cellStyle name="Normal 41 11 2 3 3 4" xfId="21371" xr:uid="{00000000-0005-0000-0000-000006420000}"/>
    <cellStyle name="Normal 41 11 2 3 3 4 2" xfId="43013" xr:uid="{00000000-0005-0000-0000-000007420000}"/>
    <cellStyle name="Normal 41 11 2 3 3 5" xfId="37005" xr:uid="{00000000-0005-0000-0000-000008420000}"/>
    <cellStyle name="Normal 41 11 2 3 4" xfId="16403" xr:uid="{00000000-0005-0000-0000-000009420000}"/>
    <cellStyle name="Normal 41 11 2 3 4 2" xfId="28372" xr:uid="{00000000-0005-0000-0000-00000A420000}"/>
    <cellStyle name="Normal 41 11 2 3 4 2 2" xfId="49978" xr:uid="{00000000-0005-0000-0000-00000B420000}"/>
    <cellStyle name="Normal 41 11 2 3 4 3" xfId="22405" xr:uid="{00000000-0005-0000-0000-00000C420000}"/>
    <cellStyle name="Normal 41 11 2 3 4 3 2" xfId="44042" xr:uid="{00000000-0005-0000-0000-00000D420000}"/>
    <cellStyle name="Normal 41 11 2 3 4 4" xfId="38057" xr:uid="{00000000-0005-0000-0000-00000E420000}"/>
    <cellStyle name="Normal 41 11 2 3 5" xfId="25390" xr:uid="{00000000-0005-0000-0000-00000F420000}"/>
    <cellStyle name="Normal 41 11 2 3 5 2" xfId="47007" xr:uid="{00000000-0005-0000-0000-000010420000}"/>
    <cellStyle name="Normal 41 11 2 3 6" xfId="19423" xr:uid="{00000000-0005-0000-0000-000011420000}"/>
    <cellStyle name="Normal 41 11 2 3 6 2" xfId="41065" xr:uid="{00000000-0005-0000-0000-000012420000}"/>
    <cellStyle name="Normal 41 11 2 3 7" xfId="35051" xr:uid="{00000000-0005-0000-0000-000013420000}"/>
    <cellStyle name="Normal 41 11 2 4" xfId="13654" xr:uid="{00000000-0005-0000-0000-000014420000}"/>
    <cellStyle name="Normal 41 11 2 4 2" xfId="16740" xr:uid="{00000000-0005-0000-0000-000015420000}"/>
    <cellStyle name="Normal 41 11 2 4 2 2" xfId="28708" xr:uid="{00000000-0005-0000-0000-000016420000}"/>
    <cellStyle name="Normal 41 11 2 4 2 2 2" xfId="50314" xr:uid="{00000000-0005-0000-0000-000017420000}"/>
    <cellStyle name="Normal 41 11 2 4 2 3" xfId="22741" xr:uid="{00000000-0005-0000-0000-000018420000}"/>
    <cellStyle name="Normal 41 11 2 4 2 3 2" xfId="44378" xr:uid="{00000000-0005-0000-0000-000019420000}"/>
    <cellStyle name="Normal 41 11 2 4 2 4" xfId="38394" xr:uid="{00000000-0005-0000-0000-00001A420000}"/>
    <cellStyle name="Normal 41 11 2 4 3" xfId="25726" xr:uid="{00000000-0005-0000-0000-00001B420000}"/>
    <cellStyle name="Normal 41 11 2 4 3 2" xfId="47340" xr:uid="{00000000-0005-0000-0000-00001C420000}"/>
    <cellStyle name="Normal 41 11 2 4 4" xfId="19759" xr:uid="{00000000-0005-0000-0000-00001D420000}"/>
    <cellStyle name="Normal 41 11 2 4 4 2" xfId="41401" xr:uid="{00000000-0005-0000-0000-00001E420000}"/>
    <cellStyle name="Normal 41 11 2 4 5" xfId="35390" xr:uid="{00000000-0005-0000-0000-00001F420000}"/>
    <cellStyle name="Normal 41 11 2 5" xfId="14628" xr:uid="{00000000-0005-0000-0000-000020420000}"/>
    <cellStyle name="Normal 41 11 2 5 2" xfId="17713" xr:uid="{00000000-0005-0000-0000-000021420000}"/>
    <cellStyle name="Normal 41 11 2 5 2 2" xfId="29680" xr:uid="{00000000-0005-0000-0000-000022420000}"/>
    <cellStyle name="Normal 41 11 2 5 2 2 2" xfId="51286" xr:uid="{00000000-0005-0000-0000-000023420000}"/>
    <cellStyle name="Normal 41 11 2 5 2 3" xfId="23713" xr:uid="{00000000-0005-0000-0000-000024420000}"/>
    <cellStyle name="Normal 41 11 2 5 2 3 2" xfId="45350" xr:uid="{00000000-0005-0000-0000-000025420000}"/>
    <cellStyle name="Normal 41 11 2 5 2 4" xfId="39367" xr:uid="{00000000-0005-0000-0000-000026420000}"/>
    <cellStyle name="Normal 41 11 2 5 3" xfId="26698" xr:uid="{00000000-0005-0000-0000-000027420000}"/>
    <cellStyle name="Normal 41 11 2 5 3 2" xfId="48312" xr:uid="{00000000-0005-0000-0000-000028420000}"/>
    <cellStyle name="Normal 41 11 2 5 4" xfId="20731" xr:uid="{00000000-0005-0000-0000-000029420000}"/>
    <cellStyle name="Normal 41 11 2 5 4 2" xfId="42373" xr:uid="{00000000-0005-0000-0000-00002A420000}"/>
    <cellStyle name="Normal 41 11 2 5 5" xfId="36364" xr:uid="{00000000-0005-0000-0000-00002B420000}"/>
    <cellStyle name="Normal 41 11 2 6" xfId="15741" xr:uid="{00000000-0005-0000-0000-00002C420000}"/>
    <cellStyle name="Normal 41 11 2 6 2" xfId="27712" xr:uid="{00000000-0005-0000-0000-00002D420000}"/>
    <cellStyle name="Normal 41 11 2 6 2 2" xfId="49318" xr:uid="{00000000-0005-0000-0000-00002E420000}"/>
    <cellStyle name="Normal 41 11 2 6 3" xfId="21745" xr:uid="{00000000-0005-0000-0000-00002F420000}"/>
    <cellStyle name="Normal 41 11 2 6 3 2" xfId="43382" xr:uid="{00000000-0005-0000-0000-000030420000}"/>
    <cellStyle name="Normal 41 11 2 6 4" xfId="37395" xr:uid="{00000000-0005-0000-0000-000031420000}"/>
    <cellStyle name="Normal 41 11 2 7" xfId="24727" xr:uid="{00000000-0005-0000-0000-000032420000}"/>
    <cellStyle name="Normal 41 11 2 7 2" xfId="46347" xr:uid="{00000000-0005-0000-0000-000033420000}"/>
    <cellStyle name="Normal 41 11 2 8" xfId="18760" xr:uid="{00000000-0005-0000-0000-000034420000}"/>
    <cellStyle name="Normal 41 11 2 8 2" xfId="40402" xr:uid="{00000000-0005-0000-0000-000035420000}"/>
    <cellStyle name="Normal 41 11 2 9" xfId="31573"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4" xr:uid="{00000000-0005-0000-0000-00003B420000}"/>
    <cellStyle name="Normal 41 11 3 2 2 2 2 2" xfId="50590" xr:uid="{00000000-0005-0000-0000-00003C420000}"/>
    <cellStyle name="Normal 41 11 3 2 2 2 3" xfId="23017" xr:uid="{00000000-0005-0000-0000-00003D420000}"/>
    <cellStyle name="Normal 41 11 3 2 2 2 3 2" xfId="44654" xr:uid="{00000000-0005-0000-0000-00003E420000}"/>
    <cellStyle name="Normal 41 11 3 2 2 2 4" xfId="38670" xr:uid="{00000000-0005-0000-0000-00003F420000}"/>
    <cellStyle name="Normal 41 11 3 2 2 3" xfId="26002" xr:uid="{00000000-0005-0000-0000-000040420000}"/>
    <cellStyle name="Normal 41 11 3 2 2 3 2" xfId="47616" xr:uid="{00000000-0005-0000-0000-000041420000}"/>
    <cellStyle name="Normal 41 11 3 2 2 4" xfId="20035" xr:uid="{00000000-0005-0000-0000-000042420000}"/>
    <cellStyle name="Normal 41 11 3 2 2 4 2" xfId="41677" xr:uid="{00000000-0005-0000-0000-000043420000}"/>
    <cellStyle name="Normal 41 11 3 2 2 5" xfId="35667" xr:uid="{00000000-0005-0000-0000-000044420000}"/>
    <cellStyle name="Normal 41 11 3 2 3" xfId="14905" xr:uid="{00000000-0005-0000-0000-000045420000}"/>
    <cellStyle name="Normal 41 11 3 2 3 2" xfId="17990" xr:uid="{00000000-0005-0000-0000-000046420000}"/>
    <cellStyle name="Normal 41 11 3 2 3 2 2" xfId="29956" xr:uid="{00000000-0005-0000-0000-000047420000}"/>
    <cellStyle name="Normal 41 11 3 2 3 2 2 2" xfId="51562" xr:uid="{00000000-0005-0000-0000-000048420000}"/>
    <cellStyle name="Normal 41 11 3 2 3 2 3" xfId="23989" xr:uid="{00000000-0005-0000-0000-000049420000}"/>
    <cellStyle name="Normal 41 11 3 2 3 2 3 2" xfId="45626" xr:uid="{00000000-0005-0000-0000-00004A420000}"/>
    <cellStyle name="Normal 41 11 3 2 3 2 4" xfId="39644" xr:uid="{00000000-0005-0000-0000-00004B420000}"/>
    <cellStyle name="Normal 41 11 3 2 3 3" xfId="26974" xr:uid="{00000000-0005-0000-0000-00004C420000}"/>
    <cellStyle name="Normal 41 11 3 2 3 3 2" xfId="48588" xr:uid="{00000000-0005-0000-0000-00004D420000}"/>
    <cellStyle name="Normal 41 11 3 2 3 4" xfId="21007" xr:uid="{00000000-0005-0000-0000-00004E420000}"/>
    <cellStyle name="Normal 41 11 3 2 3 4 2" xfId="42649" xr:uid="{00000000-0005-0000-0000-00004F420000}"/>
    <cellStyle name="Normal 41 11 3 2 3 5" xfId="36641" xr:uid="{00000000-0005-0000-0000-000050420000}"/>
    <cellStyle name="Normal 41 11 3 2 4" xfId="16039" xr:uid="{00000000-0005-0000-0000-000051420000}"/>
    <cellStyle name="Normal 41 11 3 2 4 2" xfId="28008" xr:uid="{00000000-0005-0000-0000-000052420000}"/>
    <cellStyle name="Normal 41 11 3 2 4 2 2" xfId="49614" xr:uid="{00000000-0005-0000-0000-000053420000}"/>
    <cellStyle name="Normal 41 11 3 2 4 3" xfId="22041" xr:uid="{00000000-0005-0000-0000-000054420000}"/>
    <cellStyle name="Normal 41 11 3 2 4 3 2" xfId="43678" xr:uid="{00000000-0005-0000-0000-000055420000}"/>
    <cellStyle name="Normal 41 11 3 2 4 4" xfId="37693" xr:uid="{00000000-0005-0000-0000-000056420000}"/>
    <cellStyle name="Normal 41 11 3 2 5" xfId="25026" xr:uid="{00000000-0005-0000-0000-000057420000}"/>
    <cellStyle name="Normal 41 11 3 2 5 2" xfId="46643" xr:uid="{00000000-0005-0000-0000-000058420000}"/>
    <cellStyle name="Normal 41 11 3 2 6" xfId="19059" xr:uid="{00000000-0005-0000-0000-000059420000}"/>
    <cellStyle name="Normal 41 11 3 2 6 2" xfId="40701" xr:uid="{00000000-0005-0000-0000-00005A420000}"/>
    <cellStyle name="Normal 41 11 3 2 7" xfId="34687"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4" xr:uid="{00000000-0005-0000-0000-00005F420000}"/>
    <cellStyle name="Normal 41 11 3 3 2 2 2 2" xfId="50910" xr:uid="{00000000-0005-0000-0000-000060420000}"/>
    <cellStyle name="Normal 41 11 3 3 2 2 3" xfId="23337" xr:uid="{00000000-0005-0000-0000-000061420000}"/>
    <cellStyle name="Normal 41 11 3 3 2 2 3 2" xfId="44974" xr:uid="{00000000-0005-0000-0000-000062420000}"/>
    <cellStyle name="Normal 41 11 3 3 2 2 4" xfId="38990" xr:uid="{00000000-0005-0000-0000-000063420000}"/>
    <cellStyle name="Normal 41 11 3 3 2 3" xfId="26322" xr:uid="{00000000-0005-0000-0000-000064420000}"/>
    <cellStyle name="Normal 41 11 3 3 2 3 2" xfId="47936" xr:uid="{00000000-0005-0000-0000-000065420000}"/>
    <cellStyle name="Normal 41 11 3 3 2 4" xfId="20355" xr:uid="{00000000-0005-0000-0000-000066420000}"/>
    <cellStyle name="Normal 41 11 3 3 2 4 2" xfId="41997" xr:uid="{00000000-0005-0000-0000-000067420000}"/>
    <cellStyle name="Normal 41 11 3 3 2 5" xfId="35987" xr:uid="{00000000-0005-0000-0000-000068420000}"/>
    <cellStyle name="Normal 41 11 3 3 3" xfId="15225" xr:uid="{00000000-0005-0000-0000-000069420000}"/>
    <cellStyle name="Normal 41 11 3 3 3 2" xfId="18310" xr:uid="{00000000-0005-0000-0000-00006A420000}"/>
    <cellStyle name="Normal 41 11 3 3 3 2 2" xfId="30276" xr:uid="{00000000-0005-0000-0000-00006B420000}"/>
    <cellStyle name="Normal 41 11 3 3 3 2 2 2" xfId="51882" xr:uid="{00000000-0005-0000-0000-00006C420000}"/>
    <cellStyle name="Normal 41 11 3 3 3 2 3" xfId="24309" xr:uid="{00000000-0005-0000-0000-00006D420000}"/>
    <cellStyle name="Normal 41 11 3 3 3 2 3 2" xfId="45946" xr:uid="{00000000-0005-0000-0000-00006E420000}"/>
    <cellStyle name="Normal 41 11 3 3 3 2 4" xfId="39964" xr:uid="{00000000-0005-0000-0000-00006F420000}"/>
    <cellStyle name="Normal 41 11 3 3 3 3" xfId="27294" xr:uid="{00000000-0005-0000-0000-000070420000}"/>
    <cellStyle name="Normal 41 11 3 3 3 3 2" xfId="48908" xr:uid="{00000000-0005-0000-0000-000071420000}"/>
    <cellStyle name="Normal 41 11 3 3 3 4" xfId="21327" xr:uid="{00000000-0005-0000-0000-000072420000}"/>
    <cellStyle name="Normal 41 11 3 3 3 4 2" xfId="42969" xr:uid="{00000000-0005-0000-0000-000073420000}"/>
    <cellStyle name="Normal 41 11 3 3 3 5" xfId="36961" xr:uid="{00000000-0005-0000-0000-000074420000}"/>
    <cellStyle name="Normal 41 11 3 3 4" xfId="16359" xr:uid="{00000000-0005-0000-0000-000075420000}"/>
    <cellStyle name="Normal 41 11 3 3 4 2" xfId="28328" xr:uid="{00000000-0005-0000-0000-000076420000}"/>
    <cellStyle name="Normal 41 11 3 3 4 2 2" xfId="49934" xr:uid="{00000000-0005-0000-0000-000077420000}"/>
    <cellStyle name="Normal 41 11 3 3 4 3" xfId="22361" xr:uid="{00000000-0005-0000-0000-000078420000}"/>
    <cellStyle name="Normal 41 11 3 3 4 3 2" xfId="43998" xr:uid="{00000000-0005-0000-0000-000079420000}"/>
    <cellStyle name="Normal 41 11 3 3 4 4" xfId="38013" xr:uid="{00000000-0005-0000-0000-00007A420000}"/>
    <cellStyle name="Normal 41 11 3 3 5" xfId="25346" xr:uid="{00000000-0005-0000-0000-00007B420000}"/>
    <cellStyle name="Normal 41 11 3 3 5 2" xfId="46963" xr:uid="{00000000-0005-0000-0000-00007C420000}"/>
    <cellStyle name="Normal 41 11 3 3 6" xfId="19379" xr:uid="{00000000-0005-0000-0000-00007D420000}"/>
    <cellStyle name="Normal 41 11 3 3 6 2" xfId="41021" xr:uid="{00000000-0005-0000-0000-00007E420000}"/>
    <cellStyle name="Normal 41 11 3 3 7" xfId="35007" xr:uid="{00000000-0005-0000-0000-00007F420000}"/>
    <cellStyle name="Normal 41 11 3 4" xfId="13610" xr:uid="{00000000-0005-0000-0000-000080420000}"/>
    <cellStyle name="Normal 41 11 3 4 2" xfId="16696" xr:uid="{00000000-0005-0000-0000-000081420000}"/>
    <cellStyle name="Normal 41 11 3 4 2 2" xfId="28664" xr:uid="{00000000-0005-0000-0000-000082420000}"/>
    <cellStyle name="Normal 41 11 3 4 2 2 2" xfId="50270" xr:uid="{00000000-0005-0000-0000-000083420000}"/>
    <cellStyle name="Normal 41 11 3 4 2 3" xfId="22697" xr:uid="{00000000-0005-0000-0000-000084420000}"/>
    <cellStyle name="Normal 41 11 3 4 2 3 2" xfId="44334" xr:uid="{00000000-0005-0000-0000-000085420000}"/>
    <cellStyle name="Normal 41 11 3 4 2 4" xfId="38350" xr:uid="{00000000-0005-0000-0000-000086420000}"/>
    <cellStyle name="Normal 41 11 3 4 3" xfId="25682" xr:uid="{00000000-0005-0000-0000-000087420000}"/>
    <cellStyle name="Normal 41 11 3 4 3 2" xfId="47296" xr:uid="{00000000-0005-0000-0000-000088420000}"/>
    <cellStyle name="Normal 41 11 3 4 4" xfId="19715" xr:uid="{00000000-0005-0000-0000-000089420000}"/>
    <cellStyle name="Normal 41 11 3 4 4 2" xfId="41357" xr:uid="{00000000-0005-0000-0000-00008A420000}"/>
    <cellStyle name="Normal 41 11 3 4 5" xfId="35346" xr:uid="{00000000-0005-0000-0000-00008B420000}"/>
    <cellStyle name="Normal 41 11 3 5" xfId="14584" xr:uid="{00000000-0005-0000-0000-00008C420000}"/>
    <cellStyle name="Normal 41 11 3 5 2" xfId="17669" xr:uid="{00000000-0005-0000-0000-00008D420000}"/>
    <cellStyle name="Normal 41 11 3 5 2 2" xfId="29636" xr:uid="{00000000-0005-0000-0000-00008E420000}"/>
    <cellStyle name="Normal 41 11 3 5 2 2 2" xfId="51242" xr:uid="{00000000-0005-0000-0000-00008F420000}"/>
    <cellStyle name="Normal 41 11 3 5 2 3" xfId="23669" xr:uid="{00000000-0005-0000-0000-000090420000}"/>
    <cellStyle name="Normal 41 11 3 5 2 3 2" xfId="45306" xr:uid="{00000000-0005-0000-0000-000091420000}"/>
    <cellStyle name="Normal 41 11 3 5 2 4" xfId="39323" xr:uid="{00000000-0005-0000-0000-000092420000}"/>
    <cellStyle name="Normal 41 11 3 5 3" xfId="26654" xr:uid="{00000000-0005-0000-0000-000093420000}"/>
    <cellStyle name="Normal 41 11 3 5 3 2" xfId="48268" xr:uid="{00000000-0005-0000-0000-000094420000}"/>
    <cellStyle name="Normal 41 11 3 5 4" xfId="20687" xr:uid="{00000000-0005-0000-0000-000095420000}"/>
    <cellStyle name="Normal 41 11 3 5 4 2" xfId="42329" xr:uid="{00000000-0005-0000-0000-000096420000}"/>
    <cellStyle name="Normal 41 11 3 5 5" xfId="36320" xr:uid="{00000000-0005-0000-0000-000097420000}"/>
    <cellStyle name="Normal 41 11 3 6" xfId="15697" xr:uid="{00000000-0005-0000-0000-000098420000}"/>
    <cellStyle name="Normal 41 11 3 6 2" xfId="27668" xr:uid="{00000000-0005-0000-0000-000099420000}"/>
    <cellStyle name="Normal 41 11 3 6 2 2" xfId="49274" xr:uid="{00000000-0005-0000-0000-00009A420000}"/>
    <cellStyle name="Normal 41 11 3 6 3" xfId="21701" xr:uid="{00000000-0005-0000-0000-00009B420000}"/>
    <cellStyle name="Normal 41 11 3 6 3 2" xfId="43338" xr:uid="{00000000-0005-0000-0000-00009C420000}"/>
    <cellStyle name="Normal 41 11 3 6 4" xfId="37351" xr:uid="{00000000-0005-0000-0000-00009D420000}"/>
    <cellStyle name="Normal 41 11 3 7" xfId="24683" xr:uid="{00000000-0005-0000-0000-00009E420000}"/>
    <cellStyle name="Normal 41 11 3 7 2" xfId="46303" xr:uid="{00000000-0005-0000-0000-00009F420000}"/>
    <cellStyle name="Normal 41 11 3 8" xfId="18716" xr:uid="{00000000-0005-0000-0000-0000A0420000}"/>
    <cellStyle name="Normal 41 11 3 8 2" xfId="40358" xr:uid="{00000000-0005-0000-0000-0000A1420000}"/>
    <cellStyle name="Normal 41 11 3 9" xfId="31416"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0" xr:uid="{00000000-0005-0000-0000-0000A7420000}"/>
    <cellStyle name="Normal 41 11 4 2 2 2 2 2" xfId="50676" xr:uid="{00000000-0005-0000-0000-0000A8420000}"/>
    <cellStyle name="Normal 41 11 4 2 2 2 3" xfId="23103" xr:uid="{00000000-0005-0000-0000-0000A9420000}"/>
    <cellStyle name="Normal 41 11 4 2 2 2 3 2" xfId="44740" xr:uid="{00000000-0005-0000-0000-0000AA420000}"/>
    <cellStyle name="Normal 41 11 4 2 2 2 4" xfId="38756" xr:uid="{00000000-0005-0000-0000-0000AB420000}"/>
    <cellStyle name="Normal 41 11 4 2 2 3" xfId="26088" xr:uid="{00000000-0005-0000-0000-0000AC420000}"/>
    <cellStyle name="Normal 41 11 4 2 2 3 2" xfId="47702" xr:uid="{00000000-0005-0000-0000-0000AD420000}"/>
    <cellStyle name="Normal 41 11 4 2 2 4" xfId="20121" xr:uid="{00000000-0005-0000-0000-0000AE420000}"/>
    <cellStyle name="Normal 41 11 4 2 2 4 2" xfId="41763" xr:uid="{00000000-0005-0000-0000-0000AF420000}"/>
    <cellStyle name="Normal 41 11 4 2 2 5" xfId="35753" xr:uid="{00000000-0005-0000-0000-0000B0420000}"/>
    <cellStyle name="Normal 41 11 4 2 3" xfId="14991" xr:uid="{00000000-0005-0000-0000-0000B1420000}"/>
    <cellStyle name="Normal 41 11 4 2 3 2" xfId="18076" xr:uid="{00000000-0005-0000-0000-0000B2420000}"/>
    <cellStyle name="Normal 41 11 4 2 3 2 2" xfId="30042" xr:uid="{00000000-0005-0000-0000-0000B3420000}"/>
    <cellStyle name="Normal 41 11 4 2 3 2 2 2" xfId="51648" xr:uid="{00000000-0005-0000-0000-0000B4420000}"/>
    <cellStyle name="Normal 41 11 4 2 3 2 3" xfId="24075" xr:uid="{00000000-0005-0000-0000-0000B5420000}"/>
    <cellStyle name="Normal 41 11 4 2 3 2 3 2" xfId="45712" xr:uid="{00000000-0005-0000-0000-0000B6420000}"/>
    <cellStyle name="Normal 41 11 4 2 3 2 4" xfId="39730" xr:uid="{00000000-0005-0000-0000-0000B7420000}"/>
    <cellStyle name="Normal 41 11 4 2 3 3" xfId="27060" xr:uid="{00000000-0005-0000-0000-0000B8420000}"/>
    <cellStyle name="Normal 41 11 4 2 3 3 2" xfId="48674" xr:uid="{00000000-0005-0000-0000-0000B9420000}"/>
    <cellStyle name="Normal 41 11 4 2 3 4" xfId="21093" xr:uid="{00000000-0005-0000-0000-0000BA420000}"/>
    <cellStyle name="Normal 41 11 4 2 3 4 2" xfId="42735" xr:uid="{00000000-0005-0000-0000-0000BB420000}"/>
    <cellStyle name="Normal 41 11 4 2 3 5" xfId="36727" xr:uid="{00000000-0005-0000-0000-0000BC420000}"/>
    <cellStyle name="Normal 41 11 4 2 4" xfId="16125" xr:uid="{00000000-0005-0000-0000-0000BD420000}"/>
    <cellStyle name="Normal 41 11 4 2 4 2" xfId="28094" xr:uid="{00000000-0005-0000-0000-0000BE420000}"/>
    <cellStyle name="Normal 41 11 4 2 4 2 2" xfId="49700" xr:uid="{00000000-0005-0000-0000-0000BF420000}"/>
    <cellStyle name="Normal 41 11 4 2 4 3" xfId="22127" xr:uid="{00000000-0005-0000-0000-0000C0420000}"/>
    <cellStyle name="Normal 41 11 4 2 4 3 2" xfId="43764" xr:uid="{00000000-0005-0000-0000-0000C1420000}"/>
    <cellStyle name="Normal 41 11 4 2 4 4" xfId="37779" xr:uid="{00000000-0005-0000-0000-0000C2420000}"/>
    <cellStyle name="Normal 41 11 4 2 5" xfId="25112" xr:uid="{00000000-0005-0000-0000-0000C3420000}"/>
    <cellStyle name="Normal 41 11 4 2 5 2" xfId="46729" xr:uid="{00000000-0005-0000-0000-0000C4420000}"/>
    <cellStyle name="Normal 41 11 4 2 6" xfId="19145" xr:uid="{00000000-0005-0000-0000-0000C5420000}"/>
    <cellStyle name="Normal 41 11 4 2 6 2" xfId="40787" xr:uid="{00000000-0005-0000-0000-0000C6420000}"/>
    <cellStyle name="Normal 41 11 4 2 7" xfId="34773"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0" xr:uid="{00000000-0005-0000-0000-0000CB420000}"/>
    <cellStyle name="Normal 41 11 4 3 2 2 2 2" xfId="50996" xr:uid="{00000000-0005-0000-0000-0000CC420000}"/>
    <cellStyle name="Normal 41 11 4 3 2 2 3" xfId="23423" xr:uid="{00000000-0005-0000-0000-0000CD420000}"/>
    <cellStyle name="Normal 41 11 4 3 2 2 3 2" xfId="45060" xr:uid="{00000000-0005-0000-0000-0000CE420000}"/>
    <cellStyle name="Normal 41 11 4 3 2 2 4" xfId="39076" xr:uid="{00000000-0005-0000-0000-0000CF420000}"/>
    <cellStyle name="Normal 41 11 4 3 2 3" xfId="26408" xr:uid="{00000000-0005-0000-0000-0000D0420000}"/>
    <cellStyle name="Normal 41 11 4 3 2 3 2" xfId="48022" xr:uid="{00000000-0005-0000-0000-0000D1420000}"/>
    <cellStyle name="Normal 41 11 4 3 2 4" xfId="20441" xr:uid="{00000000-0005-0000-0000-0000D2420000}"/>
    <cellStyle name="Normal 41 11 4 3 2 4 2" xfId="42083" xr:uid="{00000000-0005-0000-0000-0000D3420000}"/>
    <cellStyle name="Normal 41 11 4 3 2 5" xfId="36073" xr:uid="{00000000-0005-0000-0000-0000D4420000}"/>
    <cellStyle name="Normal 41 11 4 3 3" xfId="15311" xr:uid="{00000000-0005-0000-0000-0000D5420000}"/>
    <cellStyle name="Normal 41 11 4 3 3 2" xfId="18396" xr:uid="{00000000-0005-0000-0000-0000D6420000}"/>
    <cellStyle name="Normal 41 11 4 3 3 2 2" xfId="30362" xr:uid="{00000000-0005-0000-0000-0000D7420000}"/>
    <cellStyle name="Normal 41 11 4 3 3 2 2 2" xfId="51968" xr:uid="{00000000-0005-0000-0000-0000D8420000}"/>
    <cellStyle name="Normal 41 11 4 3 3 2 3" xfId="24395" xr:uid="{00000000-0005-0000-0000-0000D9420000}"/>
    <cellStyle name="Normal 41 11 4 3 3 2 3 2" xfId="46032" xr:uid="{00000000-0005-0000-0000-0000DA420000}"/>
    <cellStyle name="Normal 41 11 4 3 3 2 4" xfId="40050" xr:uid="{00000000-0005-0000-0000-0000DB420000}"/>
    <cellStyle name="Normal 41 11 4 3 3 3" xfId="27380" xr:uid="{00000000-0005-0000-0000-0000DC420000}"/>
    <cellStyle name="Normal 41 11 4 3 3 3 2" xfId="48994" xr:uid="{00000000-0005-0000-0000-0000DD420000}"/>
    <cellStyle name="Normal 41 11 4 3 3 4" xfId="21413" xr:uid="{00000000-0005-0000-0000-0000DE420000}"/>
    <cellStyle name="Normal 41 11 4 3 3 4 2" xfId="43055" xr:uid="{00000000-0005-0000-0000-0000DF420000}"/>
    <cellStyle name="Normal 41 11 4 3 3 5" xfId="37047" xr:uid="{00000000-0005-0000-0000-0000E0420000}"/>
    <cellStyle name="Normal 41 11 4 3 4" xfId="16445" xr:uid="{00000000-0005-0000-0000-0000E1420000}"/>
    <cellStyle name="Normal 41 11 4 3 4 2" xfId="28414" xr:uid="{00000000-0005-0000-0000-0000E2420000}"/>
    <cellStyle name="Normal 41 11 4 3 4 2 2" xfId="50020" xr:uid="{00000000-0005-0000-0000-0000E3420000}"/>
    <cellStyle name="Normal 41 11 4 3 4 3" xfId="22447" xr:uid="{00000000-0005-0000-0000-0000E4420000}"/>
    <cellStyle name="Normal 41 11 4 3 4 3 2" xfId="44084" xr:uid="{00000000-0005-0000-0000-0000E5420000}"/>
    <cellStyle name="Normal 41 11 4 3 4 4" xfId="38099" xr:uid="{00000000-0005-0000-0000-0000E6420000}"/>
    <cellStyle name="Normal 41 11 4 3 5" xfId="25432" xr:uid="{00000000-0005-0000-0000-0000E7420000}"/>
    <cellStyle name="Normal 41 11 4 3 5 2" xfId="47049" xr:uid="{00000000-0005-0000-0000-0000E8420000}"/>
    <cellStyle name="Normal 41 11 4 3 6" xfId="19465" xr:uid="{00000000-0005-0000-0000-0000E9420000}"/>
    <cellStyle name="Normal 41 11 4 3 6 2" xfId="41107" xr:uid="{00000000-0005-0000-0000-0000EA420000}"/>
    <cellStyle name="Normal 41 11 4 3 7" xfId="35093" xr:uid="{00000000-0005-0000-0000-0000EB420000}"/>
    <cellStyle name="Normal 41 11 4 4" xfId="13696" xr:uid="{00000000-0005-0000-0000-0000EC420000}"/>
    <cellStyle name="Normal 41 11 4 4 2" xfId="16782" xr:uid="{00000000-0005-0000-0000-0000ED420000}"/>
    <cellStyle name="Normal 41 11 4 4 2 2" xfId="28750" xr:uid="{00000000-0005-0000-0000-0000EE420000}"/>
    <cellStyle name="Normal 41 11 4 4 2 2 2" xfId="50356" xr:uid="{00000000-0005-0000-0000-0000EF420000}"/>
    <cellStyle name="Normal 41 11 4 4 2 3" xfId="22783" xr:uid="{00000000-0005-0000-0000-0000F0420000}"/>
    <cellStyle name="Normal 41 11 4 4 2 3 2" xfId="44420" xr:uid="{00000000-0005-0000-0000-0000F1420000}"/>
    <cellStyle name="Normal 41 11 4 4 2 4" xfId="38436" xr:uid="{00000000-0005-0000-0000-0000F2420000}"/>
    <cellStyle name="Normal 41 11 4 4 3" xfId="25768" xr:uid="{00000000-0005-0000-0000-0000F3420000}"/>
    <cellStyle name="Normal 41 11 4 4 3 2" xfId="47382" xr:uid="{00000000-0005-0000-0000-0000F4420000}"/>
    <cellStyle name="Normal 41 11 4 4 4" xfId="19801" xr:uid="{00000000-0005-0000-0000-0000F5420000}"/>
    <cellStyle name="Normal 41 11 4 4 4 2" xfId="41443" xr:uid="{00000000-0005-0000-0000-0000F6420000}"/>
    <cellStyle name="Normal 41 11 4 4 5" xfId="35432" xr:uid="{00000000-0005-0000-0000-0000F7420000}"/>
    <cellStyle name="Normal 41 11 4 5" xfId="14670" xr:uid="{00000000-0005-0000-0000-0000F8420000}"/>
    <cellStyle name="Normal 41 11 4 5 2" xfId="17755" xr:uid="{00000000-0005-0000-0000-0000F9420000}"/>
    <cellStyle name="Normal 41 11 4 5 2 2" xfId="29722" xr:uid="{00000000-0005-0000-0000-0000FA420000}"/>
    <cellStyle name="Normal 41 11 4 5 2 2 2" xfId="51328" xr:uid="{00000000-0005-0000-0000-0000FB420000}"/>
    <cellStyle name="Normal 41 11 4 5 2 3" xfId="23755" xr:uid="{00000000-0005-0000-0000-0000FC420000}"/>
    <cellStyle name="Normal 41 11 4 5 2 3 2" xfId="45392" xr:uid="{00000000-0005-0000-0000-0000FD420000}"/>
    <cellStyle name="Normal 41 11 4 5 2 4" xfId="39409" xr:uid="{00000000-0005-0000-0000-0000FE420000}"/>
    <cellStyle name="Normal 41 11 4 5 3" xfId="26740" xr:uid="{00000000-0005-0000-0000-0000FF420000}"/>
    <cellStyle name="Normal 41 11 4 5 3 2" xfId="48354" xr:uid="{00000000-0005-0000-0000-000000430000}"/>
    <cellStyle name="Normal 41 11 4 5 4" xfId="20773" xr:uid="{00000000-0005-0000-0000-000001430000}"/>
    <cellStyle name="Normal 41 11 4 5 4 2" xfId="42415" xr:uid="{00000000-0005-0000-0000-000002430000}"/>
    <cellStyle name="Normal 41 11 4 5 5" xfId="36406" xr:uid="{00000000-0005-0000-0000-000003430000}"/>
    <cellStyle name="Normal 41 11 4 6" xfId="15783" xr:uid="{00000000-0005-0000-0000-000004430000}"/>
    <cellStyle name="Normal 41 11 4 6 2" xfId="27754" xr:uid="{00000000-0005-0000-0000-000005430000}"/>
    <cellStyle name="Normal 41 11 4 6 2 2" xfId="49360" xr:uid="{00000000-0005-0000-0000-000006430000}"/>
    <cellStyle name="Normal 41 11 4 6 3" xfId="21787" xr:uid="{00000000-0005-0000-0000-000007430000}"/>
    <cellStyle name="Normal 41 11 4 6 3 2" xfId="43424" xr:uid="{00000000-0005-0000-0000-000008430000}"/>
    <cellStyle name="Normal 41 11 4 6 4" xfId="37437" xr:uid="{00000000-0005-0000-0000-000009430000}"/>
    <cellStyle name="Normal 41 11 4 7" xfId="24769" xr:uid="{00000000-0005-0000-0000-00000A430000}"/>
    <cellStyle name="Normal 41 11 4 7 2" xfId="46389" xr:uid="{00000000-0005-0000-0000-00000B430000}"/>
    <cellStyle name="Normal 41 11 4 8" xfId="18802" xr:uid="{00000000-0005-0000-0000-00000C430000}"/>
    <cellStyle name="Normal 41 11 4 8 2" xfId="40444" xr:uid="{00000000-0005-0000-0000-00000D430000}"/>
    <cellStyle name="Normal 41 11 4 9" xfId="31684"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4" xr:uid="{00000000-0005-0000-0000-000013430000}"/>
    <cellStyle name="Normal 41 11 5 2 2 2 2 2" xfId="50760" xr:uid="{00000000-0005-0000-0000-000014430000}"/>
    <cellStyle name="Normal 41 11 5 2 2 2 3" xfId="23187" xr:uid="{00000000-0005-0000-0000-000015430000}"/>
    <cellStyle name="Normal 41 11 5 2 2 2 3 2" xfId="44824" xr:uid="{00000000-0005-0000-0000-000016430000}"/>
    <cellStyle name="Normal 41 11 5 2 2 2 4" xfId="38840" xr:uid="{00000000-0005-0000-0000-000017430000}"/>
    <cellStyle name="Normal 41 11 5 2 2 3" xfId="26172" xr:uid="{00000000-0005-0000-0000-000018430000}"/>
    <cellStyle name="Normal 41 11 5 2 2 3 2" xfId="47786" xr:uid="{00000000-0005-0000-0000-000019430000}"/>
    <cellStyle name="Normal 41 11 5 2 2 4" xfId="20205" xr:uid="{00000000-0005-0000-0000-00001A430000}"/>
    <cellStyle name="Normal 41 11 5 2 2 4 2" xfId="41847" xr:uid="{00000000-0005-0000-0000-00001B430000}"/>
    <cellStyle name="Normal 41 11 5 2 2 5" xfId="35837" xr:uid="{00000000-0005-0000-0000-00001C430000}"/>
    <cellStyle name="Normal 41 11 5 2 3" xfId="15075" xr:uid="{00000000-0005-0000-0000-00001D430000}"/>
    <cellStyle name="Normal 41 11 5 2 3 2" xfId="18160" xr:uid="{00000000-0005-0000-0000-00001E430000}"/>
    <cellStyle name="Normal 41 11 5 2 3 2 2" xfId="30126" xr:uid="{00000000-0005-0000-0000-00001F430000}"/>
    <cellStyle name="Normal 41 11 5 2 3 2 2 2" xfId="51732" xr:uid="{00000000-0005-0000-0000-000020430000}"/>
    <cellStyle name="Normal 41 11 5 2 3 2 3" xfId="24159" xr:uid="{00000000-0005-0000-0000-000021430000}"/>
    <cellStyle name="Normal 41 11 5 2 3 2 3 2" xfId="45796" xr:uid="{00000000-0005-0000-0000-000022430000}"/>
    <cellStyle name="Normal 41 11 5 2 3 2 4" xfId="39814" xr:uid="{00000000-0005-0000-0000-000023430000}"/>
    <cellStyle name="Normal 41 11 5 2 3 3" xfId="27144" xr:uid="{00000000-0005-0000-0000-000024430000}"/>
    <cellStyle name="Normal 41 11 5 2 3 3 2" xfId="48758" xr:uid="{00000000-0005-0000-0000-000025430000}"/>
    <cellStyle name="Normal 41 11 5 2 3 4" xfId="21177" xr:uid="{00000000-0005-0000-0000-000026430000}"/>
    <cellStyle name="Normal 41 11 5 2 3 4 2" xfId="42819" xr:uid="{00000000-0005-0000-0000-000027430000}"/>
    <cellStyle name="Normal 41 11 5 2 3 5" xfId="36811" xr:uid="{00000000-0005-0000-0000-000028430000}"/>
    <cellStyle name="Normal 41 11 5 2 4" xfId="16209" xr:uid="{00000000-0005-0000-0000-000029430000}"/>
    <cellStyle name="Normal 41 11 5 2 4 2" xfId="28178" xr:uid="{00000000-0005-0000-0000-00002A430000}"/>
    <cellStyle name="Normal 41 11 5 2 4 2 2" xfId="49784" xr:uid="{00000000-0005-0000-0000-00002B430000}"/>
    <cellStyle name="Normal 41 11 5 2 4 3" xfId="22211" xr:uid="{00000000-0005-0000-0000-00002C430000}"/>
    <cellStyle name="Normal 41 11 5 2 4 3 2" xfId="43848" xr:uid="{00000000-0005-0000-0000-00002D430000}"/>
    <cellStyle name="Normal 41 11 5 2 4 4" xfId="37863" xr:uid="{00000000-0005-0000-0000-00002E430000}"/>
    <cellStyle name="Normal 41 11 5 2 5" xfId="25196" xr:uid="{00000000-0005-0000-0000-00002F430000}"/>
    <cellStyle name="Normal 41 11 5 2 5 2" xfId="46813" xr:uid="{00000000-0005-0000-0000-000030430000}"/>
    <cellStyle name="Normal 41 11 5 2 6" xfId="19229" xr:uid="{00000000-0005-0000-0000-000031430000}"/>
    <cellStyle name="Normal 41 11 5 2 6 2" xfId="40871" xr:uid="{00000000-0005-0000-0000-000032430000}"/>
    <cellStyle name="Normal 41 11 5 2 7" xfId="34857"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4" xr:uid="{00000000-0005-0000-0000-000037430000}"/>
    <cellStyle name="Normal 41 11 5 3 2 2 2 2" xfId="51080" xr:uid="{00000000-0005-0000-0000-000038430000}"/>
    <cellStyle name="Normal 41 11 5 3 2 2 3" xfId="23507" xr:uid="{00000000-0005-0000-0000-000039430000}"/>
    <cellStyle name="Normal 41 11 5 3 2 2 3 2" xfId="45144" xr:uid="{00000000-0005-0000-0000-00003A430000}"/>
    <cellStyle name="Normal 41 11 5 3 2 2 4" xfId="39160" xr:uid="{00000000-0005-0000-0000-00003B430000}"/>
    <cellStyle name="Normal 41 11 5 3 2 3" xfId="26492" xr:uid="{00000000-0005-0000-0000-00003C430000}"/>
    <cellStyle name="Normal 41 11 5 3 2 3 2" xfId="48106" xr:uid="{00000000-0005-0000-0000-00003D430000}"/>
    <cellStyle name="Normal 41 11 5 3 2 4" xfId="20525" xr:uid="{00000000-0005-0000-0000-00003E430000}"/>
    <cellStyle name="Normal 41 11 5 3 2 4 2" xfId="42167" xr:uid="{00000000-0005-0000-0000-00003F430000}"/>
    <cellStyle name="Normal 41 11 5 3 2 5" xfId="36157" xr:uid="{00000000-0005-0000-0000-000040430000}"/>
    <cellStyle name="Normal 41 11 5 3 3" xfId="15395" xr:uid="{00000000-0005-0000-0000-000041430000}"/>
    <cellStyle name="Normal 41 11 5 3 3 2" xfId="18480" xr:uid="{00000000-0005-0000-0000-000042430000}"/>
    <cellStyle name="Normal 41 11 5 3 3 2 2" xfId="30446" xr:uid="{00000000-0005-0000-0000-000043430000}"/>
    <cellStyle name="Normal 41 11 5 3 3 2 2 2" xfId="52052" xr:uid="{00000000-0005-0000-0000-000044430000}"/>
    <cellStyle name="Normal 41 11 5 3 3 2 3" xfId="24479" xr:uid="{00000000-0005-0000-0000-000045430000}"/>
    <cellStyle name="Normal 41 11 5 3 3 2 3 2" xfId="46116" xr:uid="{00000000-0005-0000-0000-000046430000}"/>
    <cellStyle name="Normal 41 11 5 3 3 2 4" xfId="40134" xr:uid="{00000000-0005-0000-0000-000047430000}"/>
    <cellStyle name="Normal 41 11 5 3 3 3" xfId="27464" xr:uid="{00000000-0005-0000-0000-000048430000}"/>
    <cellStyle name="Normal 41 11 5 3 3 3 2" xfId="49078" xr:uid="{00000000-0005-0000-0000-000049430000}"/>
    <cellStyle name="Normal 41 11 5 3 3 4" xfId="21497" xr:uid="{00000000-0005-0000-0000-00004A430000}"/>
    <cellStyle name="Normal 41 11 5 3 3 4 2" xfId="43139" xr:uid="{00000000-0005-0000-0000-00004B430000}"/>
    <cellStyle name="Normal 41 11 5 3 3 5" xfId="37131" xr:uid="{00000000-0005-0000-0000-00004C430000}"/>
    <cellStyle name="Normal 41 11 5 3 4" xfId="16529" xr:uid="{00000000-0005-0000-0000-00004D430000}"/>
    <cellStyle name="Normal 41 11 5 3 4 2" xfId="28498" xr:uid="{00000000-0005-0000-0000-00004E430000}"/>
    <cellStyle name="Normal 41 11 5 3 4 2 2" xfId="50104" xr:uid="{00000000-0005-0000-0000-00004F430000}"/>
    <cellStyle name="Normal 41 11 5 3 4 3" xfId="22531" xr:uid="{00000000-0005-0000-0000-000050430000}"/>
    <cellStyle name="Normal 41 11 5 3 4 3 2" xfId="44168" xr:uid="{00000000-0005-0000-0000-000051430000}"/>
    <cellStyle name="Normal 41 11 5 3 4 4" xfId="38183" xr:uid="{00000000-0005-0000-0000-000052430000}"/>
    <cellStyle name="Normal 41 11 5 3 5" xfId="25516" xr:uid="{00000000-0005-0000-0000-000053430000}"/>
    <cellStyle name="Normal 41 11 5 3 5 2" xfId="47133" xr:uid="{00000000-0005-0000-0000-000054430000}"/>
    <cellStyle name="Normal 41 11 5 3 6" xfId="19549" xr:uid="{00000000-0005-0000-0000-000055430000}"/>
    <cellStyle name="Normal 41 11 5 3 6 2" xfId="41191" xr:uid="{00000000-0005-0000-0000-000056430000}"/>
    <cellStyle name="Normal 41 11 5 3 7" xfId="35177" xr:uid="{00000000-0005-0000-0000-000057430000}"/>
    <cellStyle name="Normal 41 11 5 4" xfId="13780" xr:uid="{00000000-0005-0000-0000-000058430000}"/>
    <cellStyle name="Normal 41 11 5 4 2" xfId="16866" xr:uid="{00000000-0005-0000-0000-000059430000}"/>
    <cellStyle name="Normal 41 11 5 4 2 2" xfId="28834" xr:uid="{00000000-0005-0000-0000-00005A430000}"/>
    <cellStyle name="Normal 41 11 5 4 2 2 2" xfId="50440" xr:uid="{00000000-0005-0000-0000-00005B430000}"/>
    <cellStyle name="Normal 41 11 5 4 2 3" xfId="22867" xr:uid="{00000000-0005-0000-0000-00005C430000}"/>
    <cellStyle name="Normal 41 11 5 4 2 3 2" xfId="44504" xr:uid="{00000000-0005-0000-0000-00005D430000}"/>
    <cellStyle name="Normal 41 11 5 4 2 4" xfId="38520" xr:uid="{00000000-0005-0000-0000-00005E430000}"/>
    <cellStyle name="Normal 41 11 5 4 3" xfId="25852" xr:uid="{00000000-0005-0000-0000-00005F430000}"/>
    <cellStyle name="Normal 41 11 5 4 3 2" xfId="47466" xr:uid="{00000000-0005-0000-0000-000060430000}"/>
    <cellStyle name="Normal 41 11 5 4 4" xfId="19885" xr:uid="{00000000-0005-0000-0000-000061430000}"/>
    <cellStyle name="Normal 41 11 5 4 4 2" xfId="41527" xr:uid="{00000000-0005-0000-0000-000062430000}"/>
    <cellStyle name="Normal 41 11 5 4 5" xfId="35516" xr:uid="{00000000-0005-0000-0000-000063430000}"/>
    <cellStyle name="Normal 41 11 5 5" xfId="14754" xr:uid="{00000000-0005-0000-0000-000064430000}"/>
    <cellStyle name="Normal 41 11 5 5 2" xfId="17839" xr:uid="{00000000-0005-0000-0000-000065430000}"/>
    <cellStyle name="Normal 41 11 5 5 2 2" xfId="29806" xr:uid="{00000000-0005-0000-0000-000066430000}"/>
    <cellStyle name="Normal 41 11 5 5 2 2 2" xfId="51412" xr:uid="{00000000-0005-0000-0000-000067430000}"/>
    <cellStyle name="Normal 41 11 5 5 2 3" xfId="23839" xr:uid="{00000000-0005-0000-0000-000068430000}"/>
    <cellStyle name="Normal 41 11 5 5 2 3 2" xfId="45476" xr:uid="{00000000-0005-0000-0000-000069430000}"/>
    <cellStyle name="Normal 41 11 5 5 2 4" xfId="39493" xr:uid="{00000000-0005-0000-0000-00006A430000}"/>
    <cellStyle name="Normal 41 11 5 5 3" xfId="26824" xr:uid="{00000000-0005-0000-0000-00006B430000}"/>
    <cellStyle name="Normal 41 11 5 5 3 2" xfId="48438" xr:uid="{00000000-0005-0000-0000-00006C430000}"/>
    <cellStyle name="Normal 41 11 5 5 4" xfId="20857" xr:uid="{00000000-0005-0000-0000-00006D430000}"/>
    <cellStyle name="Normal 41 11 5 5 4 2" xfId="42499" xr:uid="{00000000-0005-0000-0000-00006E430000}"/>
    <cellStyle name="Normal 41 11 5 5 5" xfId="36490" xr:uid="{00000000-0005-0000-0000-00006F430000}"/>
    <cellStyle name="Normal 41 11 5 6" xfId="15867" xr:uid="{00000000-0005-0000-0000-000070430000}"/>
    <cellStyle name="Normal 41 11 5 6 2" xfId="27838" xr:uid="{00000000-0005-0000-0000-000071430000}"/>
    <cellStyle name="Normal 41 11 5 6 2 2" xfId="49444" xr:uid="{00000000-0005-0000-0000-000072430000}"/>
    <cellStyle name="Normal 41 11 5 6 3" xfId="21871" xr:uid="{00000000-0005-0000-0000-000073430000}"/>
    <cellStyle name="Normal 41 11 5 6 3 2" xfId="43508" xr:uid="{00000000-0005-0000-0000-000074430000}"/>
    <cellStyle name="Normal 41 11 5 6 4" xfId="37521" xr:uid="{00000000-0005-0000-0000-000075430000}"/>
    <cellStyle name="Normal 41 11 5 7" xfId="24853" xr:uid="{00000000-0005-0000-0000-000076430000}"/>
    <cellStyle name="Normal 41 11 5 7 2" xfId="46473" xr:uid="{00000000-0005-0000-0000-000077430000}"/>
    <cellStyle name="Normal 41 11 5 8" xfId="18886" xr:uid="{00000000-0005-0000-0000-000078430000}"/>
    <cellStyle name="Normal 41 11 5 8 2" xfId="40528" xr:uid="{00000000-0005-0000-0000-000079430000}"/>
    <cellStyle name="Normal 41 11 5 9" xfId="31856"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1" xr:uid="{00000000-0005-0000-0000-00007F430000}"/>
    <cellStyle name="Normal 41 11 6 2 2 2 2 2" xfId="50757" xr:uid="{00000000-0005-0000-0000-000080430000}"/>
    <cellStyle name="Normal 41 11 6 2 2 2 3" xfId="23184" xr:uid="{00000000-0005-0000-0000-000081430000}"/>
    <cellStyle name="Normal 41 11 6 2 2 2 3 2" xfId="44821" xr:uid="{00000000-0005-0000-0000-000082430000}"/>
    <cellStyle name="Normal 41 11 6 2 2 2 4" xfId="38837" xr:uid="{00000000-0005-0000-0000-000083430000}"/>
    <cellStyle name="Normal 41 11 6 2 2 3" xfId="26169" xr:uid="{00000000-0005-0000-0000-000084430000}"/>
    <cellStyle name="Normal 41 11 6 2 2 3 2" xfId="47783" xr:uid="{00000000-0005-0000-0000-000085430000}"/>
    <cellStyle name="Normal 41 11 6 2 2 4" xfId="20202" xr:uid="{00000000-0005-0000-0000-000086430000}"/>
    <cellStyle name="Normal 41 11 6 2 2 4 2" xfId="41844" xr:uid="{00000000-0005-0000-0000-000087430000}"/>
    <cellStyle name="Normal 41 11 6 2 2 5" xfId="35834" xr:uid="{00000000-0005-0000-0000-000088430000}"/>
    <cellStyle name="Normal 41 11 6 2 3" xfId="15072" xr:uid="{00000000-0005-0000-0000-000089430000}"/>
    <cellStyle name="Normal 41 11 6 2 3 2" xfId="18157" xr:uid="{00000000-0005-0000-0000-00008A430000}"/>
    <cellStyle name="Normal 41 11 6 2 3 2 2" xfId="30123" xr:uid="{00000000-0005-0000-0000-00008B430000}"/>
    <cellStyle name="Normal 41 11 6 2 3 2 2 2" xfId="51729" xr:uid="{00000000-0005-0000-0000-00008C430000}"/>
    <cellStyle name="Normal 41 11 6 2 3 2 3" xfId="24156" xr:uid="{00000000-0005-0000-0000-00008D430000}"/>
    <cellStyle name="Normal 41 11 6 2 3 2 3 2" xfId="45793" xr:uid="{00000000-0005-0000-0000-00008E430000}"/>
    <cellStyle name="Normal 41 11 6 2 3 2 4" xfId="39811" xr:uid="{00000000-0005-0000-0000-00008F430000}"/>
    <cellStyle name="Normal 41 11 6 2 3 3" xfId="27141" xr:uid="{00000000-0005-0000-0000-000090430000}"/>
    <cellStyle name="Normal 41 11 6 2 3 3 2" xfId="48755" xr:uid="{00000000-0005-0000-0000-000091430000}"/>
    <cellStyle name="Normal 41 11 6 2 3 4" xfId="21174" xr:uid="{00000000-0005-0000-0000-000092430000}"/>
    <cellStyle name="Normal 41 11 6 2 3 4 2" xfId="42816" xr:uid="{00000000-0005-0000-0000-000093430000}"/>
    <cellStyle name="Normal 41 11 6 2 3 5" xfId="36808" xr:uid="{00000000-0005-0000-0000-000094430000}"/>
    <cellStyle name="Normal 41 11 6 2 4" xfId="16206" xr:uid="{00000000-0005-0000-0000-000095430000}"/>
    <cellStyle name="Normal 41 11 6 2 4 2" xfId="28175" xr:uid="{00000000-0005-0000-0000-000096430000}"/>
    <cellStyle name="Normal 41 11 6 2 4 2 2" xfId="49781" xr:uid="{00000000-0005-0000-0000-000097430000}"/>
    <cellStyle name="Normal 41 11 6 2 4 3" xfId="22208" xr:uid="{00000000-0005-0000-0000-000098430000}"/>
    <cellStyle name="Normal 41 11 6 2 4 3 2" xfId="43845" xr:uid="{00000000-0005-0000-0000-000099430000}"/>
    <cellStyle name="Normal 41 11 6 2 4 4" xfId="37860" xr:uid="{00000000-0005-0000-0000-00009A430000}"/>
    <cellStyle name="Normal 41 11 6 2 5" xfId="25193" xr:uid="{00000000-0005-0000-0000-00009B430000}"/>
    <cellStyle name="Normal 41 11 6 2 5 2" xfId="46810" xr:uid="{00000000-0005-0000-0000-00009C430000}"/>
    <cellStyle name="Normal 41 11 6 2 6" xfId="19226" xr:uid="{00000000-0005-0000-0000-00009D430000}"/>
    <cellStyle name="Normal 41 11 6 2 6 2" xfId="40868" xr:uid="{00000000-0005-0000-0000-00009E430000}"/>
    <cellStyle name="Normal 41 11 6 2 7" xfId="34854"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1" xr:uid="{00000000-0005-0000-0000-0000A3430000}"/>
    <cellStyle name="Normal 41 11 6 3 2 2 2 2" xfId="51077" xr:uid="{00000000-0005-0000-0000-0000A4430000}"/>
    <cellStyle name="Normal 41 11 6 3 2 2 3" xfId="23504" xr:uid="{00000000-0005-0000-0000-0000A5430000}"/>
    <cellStyle name="Normal 41 11 6 3 2 2 3 2" xfId="45141" xr:uid="{00000000-0005-0000-0000-0000A6430000}"/>
    <cellStyle name="Normal 41 11 6 3 2 2 4" xfId="39157" xr:uid="{00000000-0005-0000-0000-0000A7430000}"/>
    <cellStyle name="Normal 41 11 6 3 2 3" xfId="26489" xr:uid="{00000000-0005-0000-0000-0000A8430000}"/>
    <cellStyle name="Normal 41 11 6 3 2 3 2" xfId="48103" xr:uid="{00000000-0005-0000-0000-0000A9430000}"/>
    <cellStyle name="Normal 41 11 6 3 2 4" xfId="20522" xr:uid="{00000000-0005-0000-0000-0000AA430000}"/>
    <cellStyle name="Normal 41 11 6 3 2 4 2" xfId="42164" xr:uid="{00000000-0005-0000-0000-0000AB430000}"/>
    <cellStyle name="Normal 41 11 6 3 2 5" xfId="36154" xr:uid="{00000000-0005-0000-0000-0000AC430000}"/>
    <cellStyle name="Normal 41 11 6 3 3" xfId="15392" xr:uid="{00000000-0005-0000-0000-0000AD430000}"/>
    <cellStyle name="Normal 41 11 6 3 3 2" xfId="18477" xr:uid="{00000000-0005-0000-0000-0000AE430000}"/>
    <cellStyle name="Normal 41 11 6 3 3 2 2" xfId="30443" xr:uid="{00000000-0005-0000-0000-0000AF430000}"/>
    <cellStyle name="Normal 41 11 6 3 3 2 2 2" xfId="52049" xr:uid="{00000000-0005-0000-0000-0000B0430000}"/>
    <cellStyle name="Normal 41 11 6 3 3 2 3" xfId="24476" xr:uid="{00000000-0005-0000-0000-0000B1430000}"/>
    <cellStyle name="Normal 41 11 6 3 3 2 3 2" xfId="46113" xr:uid="{00000000-0005-0000-0000-0000B2430000}"/>
    <cellStyle name="Normal 41 11 6 3 3 2 4" xfId="40131" xr:uid="{00000000-0005-0000-0000-0000B3430000}"/>
    <cellStyle name="Normal 41 11 6 3 3 3" xfId="27461" xr:uid="{00000000-0005-0000-0000-0000B4430000}"/>
    <cellStyle name="Normal 41 11 6 3 3 3 2" xfId="49075" xr:uid="{00000000-0005-0000-0000-0000B5430000}"/>
    <cellStyle name="Normal 41 11 6 3 3 4" xfId="21494" xr:uid="{00000000-0005-0000-0000-0000B6430000}"/>
    <cellStyle name="Normal 41 11 6 3 3 4 2" xfId="43136" xr:uid="{00000000-0005-0000-0000-0000B7430000}"/>
    <cellStyle name="Normal 41 11 6 3 3 5" xfId="37128" xr:uid="{00000000-0005-0000-0000-0000B8430000}"/>
    <cellStyle name="Normal 41 11 6 3 4" xfId="16526" xr:uid="{00000000-0005-0000-0000-0000B9430000}"/>
    <cellStyle name="Normal 41 11 6 3 4 2" xfId="28495" xr:uid="{00000000-0005-0000-0000-0000BA430000}"/>
    <cellStyle name="Normal 41 11 6 3 4 2 2" xfId="50101" xr:uid="{00000000-0005-0000-0000-0000BB430000}"/>
    <cellStyle name="Normal 41 11 6 3 4 3" xfId="22528" xr:uid="{00000000-0005-0000-0000-0000BC430000}"/>
    <cellStyle name="Normal 41 11 6 3 4 3 2" xfId="44165" xr:uid="{00000000-0005-0000-0000-0000BD430000}"/>
    <cellStyle name="Normal 41 11 6 3 4 4" xfId="38180" xr:uid="{00000000-0005-0000-0000-0000BE430000}"/>
    <cellStyle name="Normal 41 11 6 3 5" xfId="25513" xr:uid="{00000000-0005-0000-0000-0000BF430000}"/>
    <cellStyle name="Normal 41 11 6 3 5 2" xfId="47130" xr:uid="{00000000-0005-0000-0000-0000C0430000}"/>
    <cellStyle name="Normal 41 11 6 3 6" xfId="19546" xr:uid="{00000000-0005-0000-0000-0000C1430000}"/>
    <cellStyle name="Normal 41 11 6 3 6 2" xfId="41188" xr:uid="{00000000-0005-0000-0000-0000C2430000}"/>
    <cellStyle name="Normal 41 11 6 3 7" xfId="35174" xr:uid="{00000000-0005-0000-0000-0000C3430000}"/>
    <cellStyle name="Normal 41 11 6 4" xfId="13777" xr:uid="{00000000-0005-0000-0000-0000C4430000}"/>
    <cellStyle name="Normal 41 11 6 4 2" xfId="16863" xr:uid="{00000000-0005-0000-0000-0000C5430000}"/>
    <cellStyle name="Normal 41 11 6 4 2 2" xfId="28831" xr:uid="{00000000-0005-0000-0000-0000C6430000}"/>
    <cellStyle name="Normal 41 11 6 4 2 2 2" xfId="50437" xr:uid="{00000000-0005-0000-0000-0000C7430000}"/>
    <cellStyle name="Normal 41 11 6 4 2 3" xfId="22864" xr:uid="{00000000-0005-0000-0000-0000C8430000}"/>
    <cellStyle name="Normal 41 11 6 4 2 3 2" xfId="44501" xr:uid="{00000000-0005-0000-0000-0000C9430000}"/>
    <cellStyle name="Normal 41 11 6 4 2 4" xfId="38517" xr:uid="{00000000-0005-0000-0000-0000CA430000}"/>
    <cellStyle name="Normal 41 11 6 4 3" xfId="25849" xr:uid="{00000000-0005-0000-0000-0000CB430000}"/>
    <cellStyle name="Normal 41 11 6 4 3 2" xfId="47463" xr:uid="{00000000-0005-0000-0000-0000CC430000}"/>
    <cellStyle name="Normal 41 11 6 4 4" xfId="19882" xr:uid="{00000000-0005-0000-0000-0000CD430000}"/>
    <cellStyle name="Normal 41 11 6 4 4 2" xfId="41524" xr:uid="{00000000-0005-0000-0000-0000CE430000}"/>
    <cellStyle name="Normal 41 11 6 4 5" xfId="35513" xr:uid="{00000000-0005-0000-0000-0000CF430000}"/>
    <cellStyle name="Normal 41 11 6 5" xfId="14751" xr:uid="{00000000-0005-0000-0000-0000D0430000}"/>
    <cellStyle name="Normal 41 11 6 5 2" xfId="17836" xr:uid="{00000000-0005-0000-0000-0000D1430000}"/>
    <cellStyle name="Normal 41 11 6 5 2 2" xfId="29803" xr:uid="{00000000-0005-0000-0000-0000D2430000}"/>
    <cellStyle name="Normal 41 11 6 5 2 2 2" xfId="51409" xr:uid="{00000000-0005-0000-0000-0000D3430000}"/>
    <cellStyle name="Normal 41 11 6 5 2 3" xfId="23836" xr:uid="{00000000-0005-0000-0000-0000D4430000}"/>
    <cellStyle name="Normal 41 11 6 5 2 3 2" xfId="45473" xr:uid="{00000000-0005-0000-0000-0000D5430000}"/>
    <cellStyle name="Normal 41 11 6 5 2 4" xfId="39490" xr:uid="{00000000-0005-0000-0000-0000D6430000}"/>
    <cellStyle name="Normal 41 11 6 5 3" xfId="26821" xr:uid="{00000000-0005-0000-0000-0000D7430000}"/>
    <cellStyle name="Normal 41 11 6 5 3 2" xfId="48435" xr:uid="{00000000-0005-0000-0000-0000D8430000}"/>
    <cellStyle name="Normal 41 11 6 5 4" xfId="20854" xr:uid="{00000000-0005-0000-0000-0000D9430000}"/>
    <cellStyle name="Normal 41 11 6 5 4 2" xfId="42496" xr:uid="{00000000-0005-0000-0000-0000DA430000}"/>
    <cellStyle name="Normal 41 11 6 5 5" xfId="36487" xr:uid="{00000000-0005-0000-0000-0000DB430000}"/>
    <cellStyle name="Normal 41 11 6 6" xfId="15864" xr:uid="{00000000-0005-0000-0000-0000DC430000}"/>
    <cellStyle name="Normal 41 11 6 6 2" xfId="27835" xr:uid="{00000000-0005-0000-0000-0000DD430000}"/>
    <cellStyle name="Normal 41 11 6 6 2 2" xfId="49441" xr:uid="{00000000-0005-0000-0000-0000DE430000}"/>
    <cellStyle name="Normal 41 11 6 6 3" xfId="21868" xr:uid="{00000000-0005-0000-0000-0000DF430000}"/>
    <cellStyle name="Normal 41 11 6 6 3 2" xfId="43505" xr:uid="{00000000-0005-0000-0000-0000E0430000}"/>
    <cellStyle name="Normal 41 11 6 6 4" xfId="37518" xr:uid="{00000000-0005-0000-0000-0000E1430000}"/>
    <cellStyle name="Normal 41 11 6 7" xfId="24850" xr:uid="{00000000-0005-0000-0000-0000E2430000}"/>
    <cellStyle name="Normal 41 11 6 7 2" xfId="46470" xr:uid="{00000000-0005-0000-0000-0000E3430000}"/>
    <cellStyle name="Normal 41 11 6 8" xfId="18883" xr:uid="{00000000-0005-0000-0000-0000E4430000}"/>
    <cellStyle name="Normal 41 11 6 8 2" xfId="40525" xr:uid="{00000000-0005-0000-0000-0000E5430000}"/>
    <cellStyle name="Normal 41 11 6 9" xfId="31841"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7" xr:uid="{00000000-0005-0000-0000-0000EB430000}"/>
    <cellStyle name="Normal 41 11 7 2 2 2 2 2" xfId="50803" xr:uid="{00000000-0005-0000-0000-0000EC430000}"/>
    <cellStyle name="Normal 41 11 7 2 2 2 3" xfId="23230" xr:uid="{00000000-0005-0000-0000-0000ED430000}"/>
    <cellStyle name="Normal 41 11 7 2 2 2 3 2" xfId="44867" xr:uid="{00000000-0005-0000-0000-0000EE430000}"/>
    <cellStyle name="Normal 41 11 7 2 2 2 4" xfId="38883" xr:uid="{00000000-0005-0000-0000-0000EF430000}"/>
    <cellStyle name="Normal 41 11 7 2 2 3" xfId="26215" xr:uid="{00000000-0005-0000-0000-0000F0430000}"/>
    <cellStyle name="Normal 41 11 7 2 2 3 2" xfId="47829" xr:uid="{00000000-0005-0000-0000-0000F1430000}"/>
    <cellStyle name="Normal 41 11 7 2 2 4" xfId="20248" xr:uid="{00000000-0005-0000-0000-0000F2430000}"/>
    <cellStyle name="Normal 41 11 7 2 2 4 2" xfId="41890" xr:uid="{00000000-0005-0000-0000-0000F3430000}"/>
    <cellStyle name="Normal 41 11 7 2 2 5" xfId="35880" xr:uid="{00000000-0005-0000-0000-0000F4430000}"/>
    <cellStyle name="Normal 41 11 7 2 3" xfId="15118" xr:uid="{00000000-0005-0000-0000-0000F5430000}"/>
    <cellStyle name="Normal 41 11 7 2 3 2" xfId="18203" xr:uid="{00000000-0005-0000-0000-0000F6430000}"/>
    <cellStyle name="Normal 41 11 7 2 3 2 2" xfId="30169" xr:uid="{00000000-0005-0000-0000-0000F7430000}"/>
    <cellStyle name="Normal 41 11 7 2 3 2 2 2" xfId="51775" xr:uid="{00000000-0005-0000-0000-0000F8430000}"/>
    <cellStyle name="Normal 41 11 7 2 3 2 3" xfId="24202" xr:uid="{00000000-0005-0000-0000-0000F9430000}"/>
    <cellStyle name="Normal 41 11 7 2 3 2 3 2" xfId="45839" xr:uid="{00000000-0005-0000-0000-0000FA430000}"/>
    <cellStyle name="Normal 41 11 7 2 3 2 4" xfId="39857" xr:uid="{00000000-0005-0000-0000-0000FB430000}"/>
    <cellStyle name="Normal 41 11 7 2 3 3" xfId="27187" xr:uid="{00000000-0005-0000-0000-0000FC430000}"/>
    <cellStyle name="Normal 41 11 7 2 3 3 2" xfId="48801" xr:uid="{00000000-0005-0000-0000-0000FD430000}"/>
    <cellStyle name="Normal 41 11 7 2 3 4" xfId="21220" xr:uid="{00000000-0005-0000-0000-0000FE430000}"/>
    <cellStyle name="Normal 41 11 7 2 3 4 2" xfId="42862" xr:uid="{00000000-0005-0000-0000-0000FF430000}"/>
    <cellStyle name="Normal 41 11 7 2 3 5" xfId="36854" xr:uid="{00000000-0005-0000-0000-000000440000}"/>
    <cellStyle name="Normal 41 11 7 2 4" xfId="16252" xr:uid="{00000000-0005-0000-0000-000001440000}"/>
    <cellStyle name="Normal 41 11 7 2 4 2" xfId="28221" xr:uid="{00000000-0005-0000-0000-000002440000}"/>
    <cellStyle name="Normal 41 11 7 2 4 2 2" xfId="49827" xr:uid="{00000000-0005-0000-0000-000003440000}"/>
    <cellStyle name="Normal 41 11 7 2 4 3" xfId="22254" xr:uid="{00000000-0005-0000-0000-000004440000}"/>
    <cellStyle name="Normal 41 11 7 2 4 3 2" xfId="43891" xr:uid="{00000000-0005-0000-0000-000005440000}"/>
    <cellStyle name="Normal 41 11 7 2 4 4" xfId="37906" xr:uid="{00000000-0005-0000-0000-000006440000}"/>
    <cellStyle name="Normal 41 11 7 2 5" xfId="25239" xr:uid="{00000000-0005-0000-0000-000007440000}"/>
    <cellStyle name="Normal 41 11 7 2 5 2" xfId="46856" xr:uid="{00000000-0005-0000-0000-000008440000}"/>
    <cellStyle name="Normal 41 11 7 2 6" xfId="19272" xr:uid="{00000000-0005-0000-0000-000009440000}"/>
    <cellStyle name="Normal 41 11 7 2 6 2" xfId="40914" xr:uid="{00000000-0005-0000-0000-00000A440000}"/>
    <cellStyle name="Normal 41 11 7 2 7" xfId="34900"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7" xr:uid="{00000000-0005-0000-0000-00000F440000}"/>
    <cellStyle name="Normal 41 11 7 3 2 2 2 2" xfId="51123" xr:uid="{00000000-0005-0000-0000-000010440000}"/>
    <cellStyle name="Normal 41 11 7 3 2 2 3" xfId="23550" xr:uid="{00000000-0005-0000-0000-000011440000}"/>
    <cellStyle name="Normal 41 11 7 3 2 2 3 2" xfId="45187" xr:uid="{00000000-0005-0000-0000-000012440000}"/>
    <cellStyle name="Normal 41 11 7 3 2 2 4" xfId="39203" xr:uid="{00000000-0005-0000-0000-000013440000}"/>
    <cellStyle name="Normal 41 11 7 3 2 3" xfId="26535" xr:uid="{00000000-0005-0000-0000-000014440000}"/>
    <cellStyle name="Normal 41 11 7 3 2 3 2" xfId="48149" xr:uid="{00000000-0005-0000-0000-000015440000}"/>
    <cellStyle name="Normal 41 11 7 3 2 4" xfId="20568" xr:uid="{00000000-0005-0000-0000-000016440000}"/>
    <cellStyle name="Normal 41 11 7 3 2 4 2" xfId="42210" xr:uid="{00000000-0005-0000-0000-000017440000}"/>
    <cellStyle name="Normal 41 11 7 3 2 5" xfId="36200" xr:uid="{00000000-0005-0000-0000-000018440000}"/>
    <cellStyle name="Normal 41 11 7 3 3" xfId="15438" xr:uid="{00000000-0005-0000-0000-000019440000}"/>
    <cellStyle name="Normal 41 11 7 3 3 2" xfId="18523" xr:uid="{00000000-0005-0000-0000-00001A440000}"/>
    <cellStyle name="Normal 41 11 7 3 3 2 2" xfId="30489" xr:uid="{00000000-0005-0000-0000-00001B440000}"/>
    <cellStyle name="Normal 41 11 7 3 3 2 2 2" xfId="52095" xr:uid="{00000000-0005-0000-0000-00001C440000}"/>
    <cellStyle name="Normal 41 11 7 3 3 2 3" xfId="24522" xr:uid="{00000000-0005-0000-0000-00001D440000}"/>
    <cellStyle name="Normal 41 11 7 3 3 2 3 2" xfId="46159" xr:uid="{00000000-0005-0000-0000-00001E440000}"/>
    <cellStyle name="Normal 41 11 7 3 3 2 4" xfId="40177" xr:uid="{00000000-0005-0000-0000-00001F440000}"/>
    <cellStyle name="Normal 41 11 7 3 3 3" xfId="27507" xr:uid="{00000000-0005-0000-0000-000020440000}"/>
    <cellStyle name="Normal 41 11 7 3 3 3 2" xfId="49121" xr:uid="{00000000-0005-0000-0000-000021440000}"/>
    <cellStyle name="Normal 41 11 7 3 3 4" xfId="21540" xr:uid="{00000000-0005-0000-0000-000022440000}"/>
    <cellStyle name="Normal 41 11 7 3 3 4 2" xfId="43182" xr:uid="{00000000-0005-0000-0000-000023440000}"/>
    <cellStyle name="Normal 41 11 7 3 3 5" xfId="37174" xr:uid="{00000000-0005-0000-0000-000024440000}"/>
    <cellStyle name="Normal 41 11 7 3 4" xfId="16572" xr:uid="{00000000-0005-0000-0000-000025440000}"/>
    <cellStyle name="Normal 41 11 7 3 4 2" xfId="28541" xr:uid="{00000000-0005-0000-0000-000026440000}"/>
    <cellStyle name="Normal 41 11 7 3 4 2 2" xfId="50147" xr:uid="{00000000-0005-0000-0000-000027440000}"/>
    <cellStyle name="Normal 41 11 7 3 4 3" xfId="22574" xr:uid="{00000000-0005-0000-0000-000028440000}"/>
    <cellStyle name="Normal 41 11 7 3 4 3 2" xfId="44211" xr:uid="{00000000-0005-0000-0000-000029440000}"/>
    <cellStyle name="Normal 41 11 7 3 4 4" xfId="38226" xr:uid="{00000000-0005-0000-0000-00002A440000}"/>
    <cellStyle name="Normal 41 11 7 3 5" xfId="25559" xr:uid="{00000000-0005-0000-0000-00002B440000}"/>
    <cellStyle name="Normal 41 11 7 3 5 2" xfId="47176" xr:uid="{00000000-0005-0000-0000-00002C440000}"/>
    <cellStyle name="Normal 41 11 7 3 6" xfId="19592" xr:uid="{00000000-0005-0000-0000-00002D440000}"/>
    <cellStyle name="Normal 41 11 7 3 6 2" xfId="41234" xr:uid="{00000000-0005-0000-0000-00002E440000}"/>
    <cellStyle name="Normal 41 11 7 3 7" xfId="35220" xr:uid="{00000000-0005-0000-0000-00002F440000}"/>
    <cellStyle name="Normal 41 11 7 4" xfId="13823" xr:uid="{00000000-0005-0000-0000-000030440000}"/>
    <cellStyle name="Normal 41 11 7 4 2" xfId="16909" xr:uid="{00000000-0005-0000-0000-000031440000}"/>
    <cellStyle name="Normal 41 11 7 4 2 2" xfId="28877" xr:uid="{00000000-0005-0000-0000-000032440000}"/>
    <cellStyle name="Normal 41 11 7 4 2 2 2" xfId="50483" xr:uid="{00000000-0005-0000-0000-000033440000}"/>
    <cellStyle name="Normal 41 11 7 4 2 3" xfId="22910" xr:uid="{00000000-0005-0000-0000-000034440000}"/>
    <cellStyle name="Normal 41 11 7 4 2 3 2" xfId="44547" xr:uid="{00000000-0005-0000-0000-000035440000}"/>
    <cellStyle name="Normal 41 11 7 4 2 4" xfId="38563" xr:uid="{00000000-0005-0000-0000-000036440000}"/>
    <cellStyle name="Normal 41 11 7 4 3" xfId="25895" xr:uid="{00000000-0005-0000-0000-000037440000}"/>
    <cellStyle name="Normal 41 11 7 4 3 2" xfId="47509" xr:uid="{00000000-0005-0000-0000-000038440000}"/>
    <cellStyle name="Normal 41 11 7 4 4" xfId="19928" xr:uid="{00000000-0005-0000-0000-000039440000}"/>
    <cellStyle name="Normal 41 11 7 4 4 2" xfId="41570" xr:uid="{00000000-0005-0000-0000-00003A440000}"/>
    <cellStyle name="Normal 41 11 7 4 5" xfId="35559" xr:uid="{00000000-0005-0000-0000-00003B440000}"/>
    <cellStyle name="Normal 41 11 7 5" xfId="14797" xr:uid="{00000000-0005-0000-0000-00003C440000}"/>
    <cellStyle name="Normal 41 11 7 5 2" xfId="17882" xr:uid="{00000000-0005-0000-0000-00003D440000}"/>
    <cellStyle name="Normal 41 11 7 5 2 2" xfId="29849" xr:uid="{00000000-0005-0000-0000-00003E440000}"/>
    <cellStyle name="Normal 41 11 7 5 2 2 2" xfId="51455" xr:uid="{00000000-0005-0000-0000-00003F440000}"/>
    <cellStyle name="Normal 41 11 7 5 2 3" xfId="23882" xr:uid="{00000000-0005-0000-0000-000040440000}"/>
    <cellStyle name="Normal 41 11 7 5 2 3 2" xfId="45519" xr:uid="{00000000-0005-0000-0000-000041440000}"/>
    <cellStyle name="Normal 41 11 7 5 2 4" xfId="39536" xr:uid="{00000000-0005-0000-0000-000042440000}"/>
    <cellStyle name="Normal 41 11 7 5 3" xfId="26867" xr:uid="{00000000-0005-0000-0000-000043440000}"/>
    <cellStyle name="Normal 41 11 7 5 3 2" xfId="48481" xr:uid="{00000000-0005-0000-0000-000044440000}"/>
    <cellStyle name="Normal 41 11 7 5 4" xfId="20900" xr:uid="{00000000-0005-0000-0000-000045440000}"/>
    <cellStyle name="Normal 41 11 7 5 4 2" xfId="42542" xr:uid="{00000000-0005-0000-0000-000046440000}"/>
    <cellStyle name="Normal 41 11 7 5 5" xfId="36533" xr:uid="{00000000-0005-0000-0000-000047440000}"/>
    <cellStyle name="Normal 41 11 7 6" xfId="15910" xr:uid="{00000000-0005-0000-0000-000048440000}"/>
    <cellStyle name="Normal 41 11 7 6 2" xfId="27881" xr:uid="{00000000-0005-0000-0000-000049440000}"/>
    <cellStyle name="Normal 41 11 7 6 2 2" xfId="49487" xr:uid="{00000000-0005-0000-0000-00004A440000}"/>
    <cellStyle name="Normal 41 11 7 6 3" xfId="21914" xr:uid="{00000000-0005-0000-0000-00004B440000}"/>
    <cellStyle name="Normal 41 11 7 6 3 2" xfId="43551" xr:uid="{00000000-0005-0000-0000-00004C440000}"/>
    <cellStyle name="Normal 41 11 7 6 4" xfId="37564" xr:uid="{00000000-0005-0000-0000-00004D440000}"/>
    <cellStyle name="Normal 41 11 7 7" xfId="24896" xr:uid="{00000000-0005-0000-0000-00004E440000}"/>
    <cellStyle name="Normal 41 11 7 7 2" xfId="46516" xr:uid="{00000000-0005-0000-0000-00004F440000}"/>
    <cellStyle name="Normal 41 11 7 8" xfId="18929" xr:uid="{00000000-0005-0000-0000-000050440000}"/>
    <cellStyle name="Normal 41 11 7 8 2" xfId="40571" xr:uid="{00000000-0005-0000-0000-000051440000}"/>
    <cellStyle name="Normal 41 11 7 9" xfId="31970"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39" xr:uid="{00000000-0005-0000-0000-000056440000}"/>
    <cellStyle name="Normal 41 11 8 2 2 2 2" xfId="50545" xr:uid="{00000000-0005-0000-0000-000057440000}"/>
    <cellStyle name="Normal 41 11 8 2 2 3" xfId="22972" xr:uid="{00000000-0005-0000-0000-000058440000}"/>
    <cellStyle name="Normal 41 11 8 2 2 3 2" xfId="44609" xr:uid="{00000000-0005-0000-0000-000059440000}"/>
    <cellStyle name="Normal 41 11 8 2 2 4" xfId="38625" xr:uid="{00000000-0005-0000-0000-00005A440000}"/>
    <cellStyle name="Normal 41 11 8 2 3" xfId="25957" xr:uid="{00000000-0005-0000-0000-00005B440000}"/>
    <cellStyle name="Normal 41 11 8 2 3 2" xfId="47571" xr:uid="{00000000-0005-0000-0000-00005C440000}"/>
    <cellStyle name="Normal 41 11 8 2 4" xfId="19990" xr:uid="{00000000-0005-0000-0000-00005D440000}"/>
    <cellStyle name="Normal 41 11 8 2 4 2" xfId="41632" xr:uid="{00000000-0005-0000-0000-00005E440000}"/>
    <cellStyle name="Normal 41 11 8 2 5" xfId="35622" xr:uid="{00000000-0005-0000-0000-00005F440000}"/>
    <cellStyle name="Normal 41 11 8 3" xfId="14860" xr:uid="{00000000-0005-0000-0000-000060440000}"/>
    <cellStyle name="Normal 41 11 8 3 2" xfId="17945" xr:uid="{00000000-0005-0000-0000-000061440000}"/>
    <cellStyle name="Normal 41 11 8 3 2 2" xfId="29911" xr:uid="{00000000-0005-0000-0000-000062440000}"/>
    <cellStyle name="Normal 41 11 8 3 2 2 2" xfId="51517" xr:uid="{00000000-0005-0000-0000-000063440000}"/>
    <cellStyle name="Normal 41 11 8 3 2 3" xfId="23944" xr:uid="{00000000-0005-0000-0000-000064440000}"/>
    <cellStyle name="Normal 41 11 8 3 2 3 2" xfId="45581" xr:uid="{00000000-0005-0000-0000-000065440000}"/>
    <cellStyle name="Normal 41 11 8 3 2 4" xfId="39599" xr:uid="{00000000-0005-0000-0000-000066440000}"/>
    <cellStyle name="Normal 41 11 8 3 3" xfId="26929" xr:uid="{00000000-0005-0000-0000-000067440000}"/>
    <cellStyle name="Normal 41 11 8 3 3 2" xfId="48543" xr:uid="{00000000-0005-0000-0000-000068440000}"/>
    <cellStyle name="Normal 41 11 8 3 4" xfId="20962" xr:uid="{00000000-0005-0000-0000-000069440000}"/>
    <cellStyle name="Normal 41 11 8 3 4 2" xfId="42604" xr:uid="{00000000-0005-0000-0000-00006A440000}"/>
    <cellStyle name="Normal 41 11 8 3 5" xfId="36596" xr:uid="{00000000-0005-0000-0000-00006B440000}"/>
    <cellStyle name="Normal 41 11 8 4" xfId="15994" xr:uid="{00000000-0005-0000-0000-00006C440000}"/>
    <cellStyle name="Normal 41 11 8 4 2" xfId="27963" xr:uid="{00000000-0005-0000-0000-00006D440000}"/>
    <cellStyle name="Normal 41 11 8 4 2 2" xfId="49569" xr:uid="{00000000-0005-0000-0000-00006E440000}"/>
    <cellStyle name="Normal 41 11 8 4 3" xfId="21996" xr:uid="{00000000-0005-0000-0000-00006F440000}"/>
    <cellStyle name="Normal 41 11 8 4 3 2" xfId="43633" xr:uid="{00000000-0005-0000-0000-000070440000}"/>
    <cellStyle name="Normal 41 11 8 4 4" xfId="37648" xr:uid="{00000000-0005-0000-0000-000071440000}"/>
    <cellStyle name="Normal 41 11 8 5" xfId="24981" xr:uid="{00000000-0005-0000-0000-000072440000}"/>
    <cellStyle name="Normal 41 11 8 5 2" xfId="46598" xr:uid="{00000000-0005-0000-0000-000073440000}"/>
    <cellStyle name="Normal 41 11 8 6" xfId="19014" xr:uid="{00000000-0005-0000-0000-000074440000}"/>
    <cellStyle name="Normal 41 11 8 6 2" xfId="40656" xr:uid="{00000000-0005-0000-0000-000075440000}"/>
    <cellStyle name="Normal 41 11 8 7" xfId="34642"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59" xr:uid="{00000000-0005-0000-0000-00007A440000}"/>
    <cellStyle name="Normal 41 11 9 2 2 2 2" xfId="50865" xr:uid="{00000000-0005-0000-0000-00007B440000}"/>
    <cellStyle name="Normal 41 11 9 2 2 3" xfId="23292" xr:uid="{00000000-0005-0000-0000-00007C440000}"/>
    <cellStyle name="Normal 41 11 9 2 2 3 2" xfId="44929" xr:uid="{00000000-0005-0000-0000-00007D440000}"/>
    <cellStyle name="Normal 41 11 9 2 2 4" xfId="38945" xr:uid="{00000000-0005-0000-0000-00007E440000}"/>
    <cellStyle name="Normal 41 11 9 2 3" xfId="26277" xr:uid="{00000000-0005-0000-0000-00007F440000}"/>
    <cellStyle name="Normal 41 11 9 2 3 2" xfId="47891" xr:uid="{00000000-0005-0000-0000-000080440000}"/>
    <cellStyle name="Normal 41 11 9 2 4" xfId="20310" xr:uid="{00000000-0005-0000-0000-000081440000}"/>
    <cellStyle name="Normal 41 11 9 2 4 2" xfId="41952" xr:uid="{00000000-0005-0000-0000-000082440000}"/>
    <cellStyle name="Normal 41 11 9 2 5" xfId="35942" xr:uid="{00000000-0005-0000-0000-000083440000}"/>
    <cellStyle name="Normal 41 11 9 3" xfId="15180" xr:uid="{00000000-0005-0000-0000-000084440000}"/>
    <cellStyle name="Normal 41 11 9 3 2" xfId="18265" xr:uid="{00000000-0005-0000-0000-000085440000}"/>
    <cellStyle name="Normal 41 11 9 3 2 2" xfId="30231" xr:uid="{00000000-0005-0000-0000-000086440000}"/>
    <cellStyle name="Normal 41 11 9 3 2 2 2" xfId="51837" xr:uid="{00000000-0005-0000-0000-000087440000}"/>
    <cellStyle name="Normal 41 11 9 3 2 3" xfId="24264" xr:uid="{00000000-0005-0000-0000-000088440000}"/>
    <cellStyle name="Normal 41 11 9 3 2 3 2" xfId="45901" xr:uid="{00000000-0005-0000-0000-000089440000}"/>
    <cellStyle name="Normal 41 11 9 3 2 4" xfId="39919" xr:uid="{00000000-0005-0000-0000-00008A440000}"/>
    <cellStyle name="Normal 41 11 9 3 3" xfId="27249" xr:uid="{00000000-0005-0000-0000-00008B440000}"/>
    <cellStyle name="Normal 41 11 9 3 3 2" xfId="48863" xr:uid="{00000000-0005-0000-0000-00008C440000}"/>
    <cellStyle name="Normal 41 11 9 3 4" xfId="21282" xr:uid="{00000000-0005-0000-0000-00008D440000}"/>
    <cellStyle name="Normal 41 11 9 3 4 2" xfId="42924" xr:uid="{00000000-0005-0000-0000-00008E440000}"/>
    <cellStyle name="Normal 41 11 9 3 5" xfId="36916" xr:uid="{00000000-0005-0000-0000-00008F440000}"/>
    <cellStyle name="Normal 41 11 9 4" xfId="16314" xr:uid="{00000000-0005-0000-0000-000090440000}"/>
    <cellStyle name="Normal 41 11 9 4 2" xfId="28283" xr:uid="{00000000-0005-0000-0000-000091440000}"/>
    <cellStyle name="Normal 41 11 9 4 2 2" xfId="49889" xr:uid="{00000000-0005-0000-0000-000092440000}"/>
    <cellStyle name="Normal 41 11 9 4 3" xfId="22316" xr:uid="{00000000-0005-0000-0000-000093440000}"/>
    <cellStyle name="Normal 41 11 9 4 3 2" xfId="43953" xr:uid="{00000000-0005-0000-0000-000094440000}"/>
    <cellStyle name="Normal 41 11 9 4 4" xfId="37968" xr:uid="{00000000-0005-0000-0000-000095440000}"/>
    <cellStyle name="Normal 41 11 9 5" xfId="25301" xr:uid="{00000000-0005-0000-0000-000096440000}"/>
    <cellStyle name="Normal 41 11 9 5 2" xfId="46918" xr:uid="{00000000-0005-0000-0000-000097440000}"/>
    <cellStyle name="Normal 41 11 9 6" xfId="19334" xr:uid="{00000000-0005-0000-0000-000098440000}"/>
    <cellStyle name="Normal 41 11 9 6 2" xfId="40976" xr:uid="{00000000-0005-0000-0000-000099440000}"/>
    <cellStyle name="Normal 41 11 9 7" xfId="34962"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0" xr:uid="{00000000-0005-0000-0000-00009E440000}"/>
    <cellStyle name="Normal 41 12 10 2 2 2" xfId="50226" xr:uid="{00000000-0005-0000-0000-00009F440000}"/>
    <cellStyle name="Normal 41 12 10 2 3" xfId="22653" xr:uid="{00000000-0005-0000-0000-0000A0440000}"/>
    <cellStyle name="Normal 41 12 10 2 3 2" xfId="44290" xr:uid="{00000000-0005-0000-0000-0000A1440000}"/>
    <cellStyle name="Normal 41 12 10 2 4" xfId="38305" xr:uid="{00000000-0005-0000-0000-0000A2440000}"/>
    <cellStyle name="Normal 41 12 10 3" xfId="25638" xr:uid="{00000000-0005-0000-0000-0000A3440000}"/>
    <cellStyle name="Normal 41 12 10 3 2" xfId="47252" xr:uid="{00000000-0005-0000-0000-0000A4440000}"/>
    <cellStyle name="Normal 41 12 10 4" xfId="19671" xr:uid="{00000000-0005-0000-0000-0000A5440000}"/>
    <cellStyle name="Normal 41 12 10 4 2" xfId="41313" xr:uid="{00000000-0005-0000-0000-0000A6440000}"/>
    <cellStyle name="Normal 41 12 10 5" xfId="35301" xr:uid="{00000000-0005-0000-0000-0000A7440000}"/>
    <cellStyle name="Normal 41 12 11" xfId="14540" xr:uid="{00000000-0005-0000-0000-0000A8440000}"/>
    <cellStyle name="Normal 41 12 11 2" xfId="17625" xr:uid="{00000000-0005-0000-0000-0000A9440000}"/>
    <cellStyle name="Normal 41 12 11 2 2" xfId="29592" xr:uid="{00000000-0005-0000-0000-0000AA440000}"/>
    <cellStyle name="Normal 41 12 11 2 2 2" xfId="51198" xr:uid="{00000000-0005-0000-0000-0000AB440000}"/>
    <cellStyle name="Normal 41 12 11 2 3" xfId="23625" xr:uid="{00000000-0005-0000-0000-0000AC440000}"/>
    <cellStyle name="Normal 41 12 11 2 3 2" xfId="45262" xr:uid="{00000000-0005-0000-0000-0000AD440000}"/>
    <cellStyle name="Normal 41 12 11 2 4" xfId="39279" xr:uid="{00000000-0005-0000-0000-0000AE440000}"/>
    <cellStyle name="Normal 41 12 11 3" xfId="26610" xr:uid="{00000000-0005-0000-0000-0000AF440000}"/>
    <cellStyle name="Normal 41 12 11 3 2" xfId="48224" xr:uid="{00000000-0005-0000-0000-0000B0440000}"/>
    <cellStyle name="Normal 41 12 11 4" xfId="20643" xr:uid="{00000000-0005-0000-0000-0000B1440000}"/>
    <cellStyle name="Normal 41 12 11 4 2" xfId="42285" xr:uid="{00000000-0005-0000-0000-0000B2440000}"/>
    <cellStyle name="Normal 41 12 11 5" xfId="36276" xr:uid="{00000000-0005-0000-0000-0000B3440000}"/>
    <cellStyle name="Normal 41 12 12" xfId="15653" xr:uid="{00000000-0005-0000-0000-0000B4440000}"/>
    <cellStyle name="Normal 41 12 12 2" xfId="27624" xr:uid="{00000000-0005-0000-0000-0000B5440000}"/>
    <cellStyle name="Normal 41 12 12 2 2" xfId="49230" xr:uid="{00000000-0005-0000-0000-0000B6440000}"/>
    <cellStyle name="Normal 41 12 12 3" xfId="21657" xr:uid="{00000000-0005-0000-0000-0000B7440000}"/>
    <cellStyle name="Normal 41 12 12 3 2" xfId="43294" xr:uid="{00000000-0005-0000-0000-0000B8440000}"/>
    <cellStyle name="Normal 41 12 12 4" xfId="37307" xr:uid="{00000000-0005-0000-0000-0000B9440000}"/>
    <cellStyle name="Normal 41 12 13" xfId="24639" xr:uid="{00000000-0005-0000-0000-0000BA440000}"/>
    <cellStyle name="Normal 41 12 13 2" xfId="46259" xr:uid="{00000000-0005-0000-0000-0000BB440000}"/>
    <cellStyle name="Normal 41 12 14" xfId="18672" xr:uid="{00000000-0005-0000-0000-0000BC440000}"/>
    <cellStyle name="Normal 41 12 14 2" xfId="40314" xr:uid="{00000000-0005-0000-0000-0000BD440000}"/>
    <cellStyle name="Normal 41 12 15" xfId="31237"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29" xr:uid="{00000000-0005-0000-0000-0000C3440000}"/>
    <cellStyle name="Normal 41 12 2 2 2 2 2 2" xfId="50635" xr:uid="{00000000-0005-0000-0000-0000C4440000}"/>
    <cellStyle name="Normal 41 12 2 2 2 2 3" xfId="23062" xr:uid="{00000000-0005-0000-0000-0000C5440000}"/>
    <cellStyle name="Normal 41 12 2 2 2 2 3 2" xfId="44699" xr:uid="{00000000-0005-0000-0000-0000C6440000}"/>
    <cellStyle name="Normal 41 12 2 2 2 2 4" xfId="38715" xr:uid="{00000000-0005-0000-0000-0000C7440000}"/>
    <cellStyle name="Normal 41 12 2 2 2 3" xfId="26047" xr:uid="{00000000-0005-0000-0000-0000C8440000}"/>
    <cellStyle name="Normal 41 12 2 2 2 3 2" xfId="47661" xr:uid="{00000000-0005-0000-0000-0000C9440000}"/>
    <cellStyle name="Normal 41 12 2 2 2 4" xfId="20080" xr:uid="{00000000-0005-0000-0000-0000CA440000}"/>
    <cellStyle name="Normal 41 12 2 2 2 4 2" xfId="41722" xr:uid="{00000000-0005-0000-0000-0000CB440000}"/>
    <cellStyle name="Normal 41 12 2 2 2 5" xfId="35712" xr:uid="{00000000-0005-0000-0000-0000CC440000}"/>
    <cellStyle name="Normal 41 12 2 2 3" xfId="14950" xr:uid="{00000000-0005-0000-0000-0000CD440000}"/>
    <cellStyle name="Normal 41 12 2 2 3 2" xfId="18035" xr:uid="{00000000-0005-0000-0000-0000CE440000}"/>
    <cellStyle name="Normal 41 12 2 2 3 2 2" xfId="30001" xr:uid="{00000000-0005-0000-0000-0000CF440000}"/>
    <cellStyle name="Normal 41 12 2 2 3 2 2 2" xfId="51607" xr:uid="{00000000-0005-0000-0000-0000D0440000}"/>
    <cellStyle name="Normal 41 12 2 2 3 2 3" xfId="24034" xr:uid="{00000000-0005-0000-0000-0000D1440000}"/>
    <cellStyle name="Normal 41 12 2 2 3 2 3 2" xfId="45671" xr:uid="{00000000-0005-0000-0000-0000D2440000}"/>
    <cellStyle name="Normal 41 12 2 2 3 2 4" xfId="39689" xr:uid="{00000000-0005-0000-0000-0000D3440000}"/>
    <cellStyle name="Normal 41 12 2 2 3 3" xfId="27019" xr:uid="{00000000-0005-0000-0000-0000D4440000}"/>
    <cellStyle name="Normal 41 12 2 2 3 3 2" xfId="48633" xr:uid="{00000000-0005-0000-0000-0000D5440000}"/>
    <cellStyle name="Normal 41 12 2 2 3 4" xfId="21052" xr:uid="{00000000-0005-0000-0000-0000D6440000}"/>
    <cellStyle name="Normal 41 12 2 2 3 4 2" xfId="42694" xr:uid="{00000000-0005-0000-0000-0000D7440000}"/>
    <cellStyle name="Normal 41 12 2 2 3 5" xfId="36686" xr:uid="{00000000-0005-0000-0000-0000D8440000}"/>
    <cellStyle name="Normal 41 12 2 2 4" xfId="16084" xr:uid="{00000000-0005-0000-0000-0000D9440000}"/>
    <cellStyle name="Normal 41 12 2 2 4 2" xfId="28053" xr:uid="{00000000-0005-0000-0000-0000DA440000}"/>
    <cellStyle name="Normal 41 12 2 2 4 2 2" xfId="49659" xr:uid="{00000000-0005-0000-0000-0000DB440000}"/>
    <cellStyle name="Normal 41 12 2 2 4 3" xfId="22086" xr:uid="{00000000-0005-0000-0000-0000DC440000}"/>
    <cellStyle name="Normal 41 12 2 2 4 3 2" xfId="43723" xr:uid="{00000000-0005-0000-0000-0000DD440000}"/>
    <cellStyle name="Normal 41 12 2 2 4 4" xfId="37738" xr:uid="{00000000-0005-0000-0000-0000DE440000}"/>
    <cellStyle name="Normal 41 12 2 2 5" xfId="25071" xr:uid="{00000000-0005-0000-0000-0000DF440000}"/>
    <cellStyle name="Normal 41 12 2 2 5 2" xfId="46688" xr:uid="{00000000-0005-0000-0000-0000E0440000}"/>
    <cellStyle name="Normal 41 12 2 2 6" xfId="19104" xr:uid="{00000000-0005-0000-0000-0000E1440000}"/>
    <cellStyle name="Normal 41 12 2 2 6 2" xfId="40746" xr:uid="{00000000-0005-0000-0000-0000E2440000}"/>
    <cellStyle name="Normal 41 12 2 2 7" xfId="34732"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49" xr:uid="{00000000-0005-0000-0000-0000E7440000}"/>
    <cellStyle name="Normal 41 12 2 3 2 2 2 2" xfId="50955" xr:uid="{00000000-0005-0000-0000-0000E8440000}"/>
    <cellStyle name="Normal 41 12 2 3 2 2 3" xfId="23382" xr:uid="{00000000-0005-0000-0000-0000E9440000}"/>
    <cellStyle name="Normal 41 12 2 3 2 2 3 2" xfId="45019" xr:uid="{00000000-0005-0000-0000-0000EA440000}"/>
    <cellStyle name="Normal 41 12 2 3 2 2 4" xfId="39035" xr:uid="{00000000-0005-0000-0000-0000EB440000}"/>
    <cellStyle name="Normal 41 12 2 3 2 3" xfId="26367" xr:uid="{00000000-0005-0000-0000-0000EC440000}"/>
    <cellStyle name="Normal 41 12 2 3 2 3 2" xfId="47981" xr:uid="{00000000-0005-0000-0000-0000ED440000}"/>
    <cellStyle name="Normal 41 12 2 3 2 4" xfId="20400" xr:uid="{00000000-0005-0000-0000-0000EE440000}"/>
    <cellStyle name="Normal 41 12 2 3 2 4 2" xfId="42042" xr:uid="{00000000-0005-0000-0000-0000EF440000}"/>
    <cellStyle name="Normal 41 12 2 3 2 5" xfId="36032" xr:uid="{00000000-0005-0000-0000-0000F0440000}"/>
    <cellStyle name="Normal 41 12 2 3 3" xfId="15270" xr:uid="{00000000-0005-0000-0000-0000F1440000}"/>
    <cellStyle name="Normal 41 12 2 3 3 2" xfId="18355" xr:uid="{00000000-0005-0000-0000-0000F2440000}"/>
    <cellStyle name="Normal 41 12 2 3 3 2 2" xfId="30321" xr:uid="{00000000-0005-0000-0000-0000F3440000}"/>
    <cellStyle name="Normal 41 12 2 3 3 2 2 2" xfId="51927" xr:uid="{00000000-0005-0000-0000-0000F4440000}"/>
    <cellStyle name="Normal 41 12 2 3 3 2 3" xfId="24354" xr:uid="{00000000-0005-0000-0000-0000F5440000}"/>
    <cellStyle name="Normal 41 12 2 3 3 2 3 2" xfId="45991" xr:uid="{00000000-0005-0000-0000-0000F6440000}"/>
    <cellStyle name="Normal 41 12 2 3 3 2 4" xfId="40009" xr:uid="{00000000-0005-0000-0000-0000F7440000}"/>
    <cellStyle name="Normal 41 12 2 3 3 3" xfId="27339" xr:uid="{00000000-0005-0000-0000-0000F8440000}"/>
    <cellStyle name="Normal 41 12 2 3 3 3 2" xfId="48953" xr:uid="{00000000-0005-0000-0000-0000F9440000}"/>
    <cellStyle name="Normal 41 12 2 3 3 4" xfId="21372" xr:uid="{00000000-0005-0000-0000-0000FA440000}"/>
    <cellStyle name="Normal 41 12 2 3 3 4 2" xfId="43014" xr:uid="{00000000-0005-0000-0000-0000FB440000}"/>
    <cellStyle name="Normal 41 12 2 3 3 5" xfId="37006" xr:uid="{00000000-0005-0000-0000-0000FC440000}"/>
    <cellStyle name="Normal 41 12 2 3 4" xfId="16404" xr:uid="{00000000-0005-0000-0000-0000FD440000}"/>
    <cellStyle name="Normal 41 12 2 3 4 2" xfId="28373" xr:uid="{00000000-0005-0000-0000-0000FE440000}"/>
    <cellStyle name="Normal 41 12 2 3 4 2 2" xfId="49979" xr:uid="{00000000-0005-0000-0000-0000FF440000}"/>
    <cellStyle name="Normal 41 12 2 3 4 3" xfId="22406" xr:uid="{00000000-0005-0000-0000-000000450000}"/>
    <cellStyle name="Normal 41 12 2 3 4 3 2" xfId="44043" xr:uid="{00000000-0005-0000-0000-000001450000}"/>
    <cellStyle name="Normal 41 12 2 3 4 4" xfId="38058" xr:uid="{00000000-0005-0000-0000-000002450000}"/>
    <cellStyle name="Normal 41 12 2 3 5" xfId="25391" xr:uid="{00000000-0005-0000-0000-000003450000}"/>
    <cellStyle name="Normal 41 12 2 3 5 2" xfId="47008" xr:uid="{00000000-0005-0000-0000-000004450000}"/>
    <cellStyle name="Normal 41 12 2 3 6" xfId="19424" xr:uid="{00000000-0005-0000-0000-000005450000}"/>
    <cellStyle name="Normal 41 12 2 3 6 2" xfId="41066" xr:uid="{00000000-0005-0000-0000-000006450000}"/>
    <cellStyle name="Normal 41 12 2 3 7" xfId="35052" xr:uid="{00000000-0005-0000-0000-000007450000}"/>
    <cellStyle name="Normal 41 12 2 4" xfId="13655" xr:uid="{00000000-0005-0000-0000-000008450000}"/>
    <cellStyle name="Normal 41 12 2 4 2" xfId="16741" xr:uid="{00000000-0005-0000-0000-000009450000}"/>
    <cellStyle name="Normal 41 12 2 4 2 2" xfId="28709" xr:uid="{00000000-0005-0000-0000-00000A450000}"/>
    <cellStyle name="Normal 41 12 2 4 2 2 2" xfId="50315" xr:uid="{00000000-0005-0000-0000-00000B450000}"/>
    <cellStyle name="Normal 41 12 2 4 2 3" xfId="22742" xr:uid="{00000000-0005-0000-0000-00000C450000}"/>
    <cellStyle name="Normal 41 12 2 4 2 3 2" xfId="44379" xr:uid="{00000000-0005-0000-0000-00000D450000}"/>
    <cellStyle name="Normal 41 12 2 4 2 4" xfId="38395" xr:uid="{00000000-0005-0000-0000-00000E450000}"/>
    <cellStyle name="Normal 41 12 2 4 3" xfId="25727" xr:uid="{00000000-0005-0000-0000-00000F450000}"/>
    <cellStyle name="Normal 41 12 2 4 3 2" xfId="47341" xr:uid="{00000000-0005-0000-0000-000010450000}"/>
    <cellStyle name="Normal 41 12 2 4 4" xfId="19760" xr:uid="{00000000-0005-0000-0000-000011450000}"/>
    <cellStyle name="Normal 41 12 2 4 4 2" xfId="41402" xr:uid="{00000000-0005-0000-0000-000012450000}"/>
    <cellStyle name="Normal 41 12 2 4 5" xfId="35391" xr:uid="{00000000-0005-0000-0000-000013450000}"/>
    <cellStyle name="Normal 41 12 2 5" xfId="14629" xr:uid="{00000000-0005-0000-0000-000014450000}"/>
    <cellStyle name="Normal 41 12 2 5 2" xfId="17714" xr:uid="{00000000-0005-0000-0000-000015450000}"/>
    <cellStyle name="Normal 41 12 2 5 2 2" xfId="29681" xr:uid="{00000000-0005-0000-0000-000016450000}"/>
    <cellStyle name="Normal 41 12 2 5 2 2 2" xfId="51287" xr:uid="{00000000-0005-0000-0000-000017450000}"/>
    <cellStyle name="Normal 41 12 2 5 2 3" xfId="23714" xr:uid="{00000000-0005-0000-0000-000018450000}"/>
    <cellStyle name="Normal 41 12 2 5 2 3 2" xfId="45351" xr:uid="{00000000-0005-0000-0000-000019450000}"/>
    <cellStyle name="Normal 41 12 2 5 2 4" xfId="39368" xr:uid="{00000000-0005-0000-0000-00001A450000}"/>
    <cellStyle name="Normal 41 12 2 5 3" xfId="26699" xr:uid="{00000000-0005-0000-0000-00001B450000}"/>
    <cellStyle name="Normal 41 12 2 5 3 2" xfId="48313" xr:uid="{00000000-0005-0000-0000-00001C450000}"/>
    <cellStyle name="Normal 41 12 2 5 4" xfId="20732" xr:uid="{00000000-0005-0000-0000-00001D450000}"/>
    <cellStyle name="Normal 41 12 2 5 4 2" xfId="42374" xr:uid="{00000000-0005-0000-0000-00001E450000}"/>
    <cellStyle name="Normal 41 12 2 5 5" xfId="36365" xr:uid="{00000000-0005-0000-0000-00001F450000}"/>
    <cellStyle name="Normal 41 12 2 6" xfId="15742" xr:uid="{00000000-0005-0000-0000-000020450000}"/>
    <cellStyle name="Normal 41 12 2 6 2" xfId="27713" xr:uid="{00000000-0005-0000-0000-000021450000}"/>
    <cellStyle name="Normal 41 12 2 6 2 2" xfId="49319" xr:uid="{00000000-0005-0000-0000-000022450000}"/>
    <cellStyle name="Normal 41 12 2 6 3" xfId="21746" xr:uid="{00000000-0005-0000-0000-000023450000}"/>
    <cellStyle name="Normal 41 12 2 6 3 2" xfId="43383" xr:uid="{00000000-0005-0000-0000-000024450000}"/>
    <cellStyle name="Normal 41 12 2 6 4" xfId="37396" xr:uid="{00000000-0005-0000-0000-000025450000}"/>
    <cellStyle name="Normal 41 12 2 7" xfId="24728" xr:uid="{00000000-0005-0000-0000-000026450000}"/>
    <cellStyle name="Normal 41 12 2 7 2" xfId="46348" xr:uid="{00000000-0005-0000-0000-000027450000}"/>
    <cellStyle name="Normal 41 12 2 8" xfId="18761" xr:uid="{00000000-0005-0000-0000-000028450000}"/>
    <cellStyle name="Normal 41 12 2 8 2" xfId="40403" xr:uid="{00000000-0005-0000-0000-000029450000}"/>
    <cellStyle name="Normal 41 12 2 9" xfId="31574"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5" xr:uid="{00000000-0005-0000-0000-00002F450000}"/>
    <cellStyle name="Normal 41 12 3 2 2 2 2 2" xfId="50591" xr:uid="{00000000-0005-0000-0000-000030450000}"/>
    <cellStyle name="Normal 41 12 3 2 2 2 3" xfId="23018" xr:uid="{00000000-0005-0000-0000-000031450000}"/>
    <cellStyle name="Normal 41 12 3 2 2 2 3 2" xfId="44655" xr:uid="{00000000-0005-0000-0000-000032450000}"/>
    <cellStyle name="Normal 41 12 3 2 2 2 4" xfId="38671" xr:uid="{00000000-0005-0000-0000-000033450000}"/>
    <cellStyle name="Normal 41 12 3 2 2 3" xfId="26003" xr:uid="{00000000-0005-0000-0000-000034450000}"/>
    <cellStyle name="Normal 41 12 3 2 2 3 2" xfId="47617" xr:uid="{00000000-0005-0000-0000-000035450000}"/>
    <cellStyle name="Normal 41 12 3 2 2 4" xfId="20036" xr:uid="{00000000-0005-0000-0000-000036450000}"/>
    <cellStyle name="Normal 41 12 3 2 2 4 2" xfId="41678" xr:uid="{00000000-0005-0000-0000-000037450000}"/>
    <cellStyle name="Normal 41 12 3 2 2 5" xfId="35668" xr:uid="{00000000-0005-0000-0000-000038450000}"/>
    <cellStyle name="Normal 41 12 3 2 3" xfId="14906" xr:uid="{00000000-0005-0000-0000-000039450000}"/>
    <cellStyle name="Normal 41 12 3 2 3 2" xfId="17991" xr:uid="{00000000-0005-0000-0000-00003A450000}"/>
    <cellStyle name="Normal 41 12 3 2 3 2 2" xfId="29957" xr:uid="{00000000-0005-0000-0000-00003B450000}"/>
    <cellStyle name="Normal 41 12 3 2 3 2 2 2" xfId="51563" xr:uid="{00000000-0005-0000-0000-00003C450000}"/>
    <cellStyle name="Normal 41 12 3 2 3 2 3" xfId="23990" xr:uid="{00000000-0005-0000-0000-00003D450000}"/>
    <cellStyle name="Normal 41 12 3 2 3 2 3 2" xfId="45627" xr:uid="{00000000-0005-0000-0000-00003E450000}"/>
    <cellStyle name="Normal 41 12 3 2 3 2 4" xfId="39645" xr:uid="{00000000-0005-0000-0000-00003F450000}"/>
    <cellStyle name="Normal 41 12 3 2 3 3" xfId="26975" xr:uid="{00000000-0005-0000-0000-000040450000}"/>
    <cellStyle name="Normal 41 12 3 2 3 3 2" xfId="48589" xr:uid="{00000000-0005-0000-0000-000041450000}"/>
    <cellStyle name="Normal 41 12 3 2 3 4" xfId="21008" xr:uid="{00000000-0005-0000-0000-000042450000}"/>
    <cellStyle name="Normal 41 12 3 2 3 4 2" xfId="42650" xr:uid="{00000000-0005-0000-0000-000043450000}"/>
    <cellStyle name="Normal 41 12 3 2 3 5" xfId="36642" xr:uid="{00000000-0005-0000-0000-000044450000}"/>
    <cellStyle name="Normal 41 12 3 2 4" xfId="16040" xr:uid="{00000000-0005-0000-0000-000045450000}"/>
    <cellStyle name="Normal 41 12 3 2 4 2" xfId="28009" xr:uid="{00000000-0005-0000-0000-000046450000}"/>
    <cellStyle name="Normal 41 12 3 2 4 2 2" xfId="49615" xr:uid="{00000000-0005-0000-0000-000047450000}"/>
    <cellStyle name="Normal 41 12 3 2 4 3" xfId="22042" xr:uid="{00000000-0005-0000-0000-000048450000}"/>
    <cellStyle name="Normal 41 12 3 2 4 3 2" xfId="43679" xr:uid="{00000000-0005-0000-0000-000049450000}"/>
    <cellStyle name="Normal 41 12 3 2 4 4" xfId="37694" xr:uid="{00000000-0005-0000-0000-00004A450000}"/>
    <cellStyle name="Normal 41 12 3 2 5" xfId="25027" xr:uid="{00000000-0005-0000-0000-00004B450000}"/>
    <cellStyle name="Normal 41 12 3 2 5 2" xfId="46644" xr:uid="{00000000-0005-0000-0000-00004C450000}"/>
    <cellStyle name="Normal 41 12 3 2 6" xfId="19060" xr:uid="{00000000-0005-0000-0000-00004D450000}"/>
    <cellStyle name="Normal 41 12 3 2 6 2" xfId="40702" xr:uid="{00000000-0005-0000-0000-00004E450000}"/>
    <cellStyle name="Normal 41 12 3 2 7" xfId="34688"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5" xr:uid="{00000000-0005-0000-0000-000053450000}"/>
    <cellStyle name="Normal 41 12 3 3 2 2 2 2" xfId="50911" xr:uid="{00000000-0005-0000-0000-000054450000}"/>
    <cellStyle name="Normal 41 12 3 3 2 2 3" xfId="23338" xr:uid="{00000000-0005-0000-0000-000055450000}"/>
    <cellStyle name="Normal 41 12 3 3 2 2 3 2" xfId="44975" xr:uid="{00000000-0005-0000-0000-000056450000}"/>
    <cellStyle name="Normal 41 12 3 3 2 2 4" xfId="38991" xr:uid="{00000000-0005-0000-0000-000057450000}"/>
    <cellStyle name="Normal 41 12 3 3 2 3" xfId="26323" xr:uid="{00000000-0005-0000-0000-000058450000}"/>
    <cellStyle name="Normal 41 12 3 3 2 3 2" xfId="47937" xr:uid="{00000000-0005-0000-0000-000059450000}"/>
    <cellStyle name="Normal 41 12 3 3 2 4" xfId="20356" xr:uid="{00000000-0005-0000-0000-00005A450000}"/>
    <cellStyle name="Normal 41 12 3 3 2 4 2" xfId="41998" xr:uid="{00000000-0005-0000-0000-00005B450000}"/>
    <cellStyle name="Normal 41 12 3 3 2 5" xfId="35988" xr:uid="{00000000-0005-0000-0000-00005C450000}"/>
    <cellStyle name="Normal 41 12 3 3 3" xfId="15226" xr:uid="{00000000-0005-0000-0000-00005D450000}"/>
    <cellStyle name="Normal 41 12 3 3 3 2" xfId="18311" xr:uid="{00000000-0005-0000-0000-00005E450000}"/>
    <cellStyle name="Normal 41 12 3 3 3 2 2" xfId="30277" xr:uid="{00000000-0005-0000-0000-00005F450000}"/>
    <cellStyle name="Normal 41 12 3 3 3 2 2 2" xfId="51883" xr:uid="{00000000-0005-0000-0000-000060450000}"/>
    <cellStyle name="Normal 41 12 3 3 3 2 3" xfId="24310" xr:uid="{00000000-0005-0000-0000-000061450000}"/>
    <cellStyle name="Normal 41 12 3 3 3 2 3 2" xfId="45947" xr:uid="{00000000-0005-0000-0000-000062450000}"/>
    <cellStyle name="Normal 41 12 3 3 3 2 4" xfId="39965" xr:uid="{00000000-0005-0000-0000-000063450000}"/>
    <cellStyle name="Normal 41 12 3 3 3 3" xfId="27295" xr:uid="{00000000-0005-0000-0000-000064450000}"/>
    <cellStyle name="Normal 41 12 3 3 3 3 2" xfId="48909" xr:uid="{00000000-0005-0000-0000-000065450000}"/>
    <cellStyle name="Normal 41 12 3 3 3 4" xfId="21328" xr:uid="{00000000-0005-0000-0000-000066450000}"/>
    <cellStyle name="Normal 41 12 3 3 3 4 2" xfId="42970" xr:uid="{00000000-0005-0000-0000-000067450000}"/>
    <cellStyle name="Normal 41 12 3 3 3 5" xfId="36962" xr:uid="{00000000-0005-0000-0000-000068450000}"/>
    <cellStyle name="Normal 41 12 3 3 4" xfId="16360" xr:uid="{00000000-0005-0000-0000-000069450000}"/>
    <cellStyle name="Normal 41 12 3 3 4 2" xfId="28329" xr:uid="{00000000-0005-0000-0000-00006A450000}"/>
    <cellStyle name="Normal 41 12 3 3 4 2 2" xfId="49935" xr:uid="{00000000-0005-0000-0000-00006B450000}"/>
    <cellStyle name="Normal 41 12 3 3 4 3" xfId="22362" xr:uid="{00000000-0005-0000-0000-00006C450000}"/>
    <cellStyle name="Normal 41 12 3 3 4 3 2" xfId="43999" xr:uid="{00000000-0005-0000-0000-00006D450000}"/>
    <cellStyle name="Normal 41 12 3 3 4 4" xfId="38014" xr:uid="{00000000-0005-0000-0000-00006E450000}"/>
    <cellStyle name="Normal 41 12 3 3 5" xfId="25347" xr:uid="{00000000-0005-0000-0000-00006F450000}"/>
    <cellStyle name="Normal 41 12 3 3 5 2" xfId="46964" xr:uid="{00000000-0005-0000-0000-000070450000}"/>
    <cellStyle name="Normal 41 12 3 3 6" xfId="19380" xr:uid="{00000000-0005-0000-0000-000071450000}"/>
    <cellStyle name="Normal 41 12 3 3 6 2" xfId="41022" xr:uid="{00000000-0005-0000-0000-000072450000}"/>
    <cellStyle name="Normal 41 12 3 3 7" xfId="35008" xr:uid="{00000000-0005-0000-0000-000073450000}"/>
    <cellStyle name="Normal 41 12 3 4" xfId="13611" xr:uid="{00000000-0005-0000-0000-000074450000}"/>
    <cellStyle name="Normal 41 12 3 4 2" xfId="16697" xr:uid="{00000000-0005-0000-0000-000075450000}"/>
    <cellStyle name="Normal 41 12 3 4 2 2" xfId="28665" xr:uid="{00000000-0005-0000-0000-000076450000}"/>
    <cellStyle name="Normal 41 12 3 4 2 2 2" xfId="50271" xr:uid="{00000000-0005-0000-0000-000077450000}"/>
    <cellStyle name="Normal 41 12 3 4 2 3" xfId="22698" xr:uid="{00000000-0005-0000-0000-000078450000}"/>
    <cellStyle name="Normal 41 12 3 4 2 3 2" xfId="44335" xr:uid="{00000000-0005-0000-0000-000079450000}"/>
    <cellStyle name="Normal 41 12 3 4 2 4" xfId="38351" xr:uid="{00000000-0005-0000-0000-00007A450000}"/>
    <cellStyle name="Normal 41 12 3 4 3" xfId="25683" xr:uid="{00000000-0005-0000-0000-00007B450000}"/>
    <cellStyle name="Normal 41 12 3 4 3 2" xfId="47297" xr:uid="{00000000-0005-0000-0000-00007C450000}"/>
    <cellStyle name="Normal 41 12 3 4 4" xfId="19716" xr:uid="{00000000-0005-0000-0000-00007D450000}"/>
    <cellStyle name="Normal 41 12 3 4 4 2" xfId="41358" xr:uid="{00000000-0005-0000-0000-00007E450000}"/>
    <cellStyle name="Normal 41 12 3 4 5" xfId="35347" xr:uid="{00000000-0005-0000-0000-00007F450000}"/>
    <cellStyle name="Normal 41 12 3 5" xfId="14585" xr:uid="{00000000-0005-0000-0000-000080450000}"/>
    <cellStyle name="Normal 41 12 3 5 2" xfId="17670" xr:uid="{00000000-0005-0000-0000-000081450000}"/>
    <cellStyle name="Normal 41 12 3 5 2 2" xfId="29637" xr:uid="{00000000-0005-0000-0000-000082450000}"/>
    <cellStyle name="Normal 41 12 3 5 2 2 2" xfId="51243" xr:uid="{00000000-0005-0000-0000-000083450000}"/>
    <cellStyle name="Normal 41 12 3 5 2 3" xfId="23670" xr:uid="{00000000-0005-0000-0000-000084450000}"/>
    <cellStyle name="Normal 41 12 3 5 2 3 2" xfId="45307" xr:uid="{00000000-0005-0000-0000-000085450000}"/>
    <cellStyle name="Normal 41 12 3 5 2 4" xfId="39324" xr:uid="{00000000-0005-0000-0000-000086450000}"/>
    <cellStyle name="Normal 41 12 3 5 3" xfId="26655" xr:uid="{00000000-0005-0000-0000-000087450000}"/>
    <cellStyle name="Normal 41 12 3 5 3 2" xfId="48269" xr:uid="{00000000-0005-0000-0000-000088450000}"/>
    <cellStyle name="Normal 41 12 3 5 4" xfId="20688" xr:uid="{00000000-0005-0000-0000-000089450000}"/>
    <cellStyle name="Normal 41 12 3 5 4 2" xfId="42330" xr:uid="{00000000-0005-0000-0000-00008A450000}"/>
    <cellStyle name="Normal 41 12 3 5 5" xfId="36321" xr:uid="{00000000-0005-0000-0000-00008B450000}"/>
    <cellStyle name="Normal 41 12 3 6" xfId="15698" xr:uid="{00000000-0005-0000-0000-00008C450000}"/>
    <cellStyle name="Normal 41 12 3 6 2" xfId="27669" xr:uid="{00000000-0005-0000-0000-00008D450000}"/>
    <cellStyle name="Normal 41 12 3 6 2 2" xfId="49275" xr:uid="{00000000-0005-0000-0000-00008E450000}"/>
    <cellStyle name="Normal 41 12 3 6 3" xfId="21702" xr:uid="{00000000-0005-0000-0000-00008F450000}"/>
    <cellStyle name="Normal 41 12 3 6 3 2" xfId="43339" xr:uid="{00000000-0005-0000-0000-000090450000}"/>
    <cellStyle name="Normal 41 12 3 6 4" xfId="37352" xr:uid="{00000000-0005-0000-0000-000091450000}"/>
    <cellStyle name="Normal 41 12 3 7" xfId="24684" xr:uid="{00000000-0005-0000-0000-000092450000}"/>
    <cellStyle name="Normal 41 12 3 7 2" xfId="46304" xr:uid="{00000000-0005-0000-0000-000093450000}"/>
    <cellStyle name="Normal 41 12 3 8" xfId="18717" xr:uid="{00000000-0005-0000-0000-000094450000}"/>
    <cellStyle name="Normal 41 12 3 8 2" xfId="40359" xr:uid="{00000000-0005-0000-0000-000095450000}"/>
    <cellStyle name="Normal 41 12 3 9" xfId="31417"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1" xr:uid="{00000000-0005-0000-0000-00009B450000}"/>
    <cellStyle name="Normal 41 12 4 2 2 2 2 2" xfId="50677" xr:uid="{00000000-0005-0000-0000-00009C450000}"/>
    <cellStyle name="Normal 41 12 4 2 2 2 3" xfId="23104" xr:uid="{00000000-0005-0000-0000-00009D450000}"/>
    <cellStyle name="Normal 41 12 4 2 2 2 3 2" xfId="44741" xr:uid="{00000000-0005-0000-0000-00009E450000}"/>
    <cellStyle name="Normal 41 12 4 2 2 2 4" xfId="38757" xr:uid="{00000000-0005-0000-0000-00009F450000}"/>
    <cellStyle name="Normal 41 12 4 2 2 3" xfId="26089" xr:uid="{00000000-0005-0000-0000-0000A0450000}"/>
    <cellStyle name="Normal 41 12 4 2 2 3 2" xfId="47703" xr:uid="{00000000-0005-0000-0000-0000A1450000}"/>
    <cellStyle name="Normal 41 12 4 2 2 4" xfId="20122" xr:uid="{00000000-0005-0000-0000-0000A2450000}"/>
    <cellStyle name="Normal 41 12 4 2 2 4 2" xfId="41764" xr:uid="{00000000-0005-0000-0000-0000A3450000}"/>
    <cellStyle name="Normal 41 12 4 2 2 5" xfId="35754" xr:uid="{00000000-0005-0000-0000-0000A4450000}"/>
    <cellStyle name="Normal 41 12 4 2 3" xfId="14992" xr:uid="{00000000-0005-0000-0000-0000A5450000}"/>
    <cellStyle name="Normal 41 12 4 2 3 2" xfId="18077" xr:uid="{00000000-0005-0000-0000-0000A6450000}"/>
    <cellStyle name="Normal 41 12 4 2 3 2 2" xfId="30043" xr:uid="{00000000-0005-0000-0000-0000A7450000}"/>
    <cellStyle name="Normal 41 12 4 2 3 2 2 2" xfId="51649" xr:uid="{00000000-0005-0000-0000-0000A8450000}"/>
    <cellStyle name="Normal 41 12 4 2 3 2 3" xfId="24076" xr:uid="{00000000-0005-0000-0000-0000A9450000}"/>
    <cellStyle name="Normal 41 12 4 2 3 2 3 2" xfId="45713" xr:uid="{00000000-0005-0000-0000-0000AA450000}"/>
    <cellStyle name="Normal 41 12 4 2 3 2 4" xfId="39731" xr:uid="{00000000-0005-0000-0000-0000AB450000}"/>
    <cellStyle name="Normal 41 12 4 2 3 3" xfId="27061" xr:uid="{00000000-0005-0000-0000-0000AC450000}"/>
    <cellStyle name="Normal 41 12 4 2 3 3 2" xfId="48675" xr:uid="{00000000-0005-0000-0000-0000AD450000}"/>
    <cellStyle name="Normal 41 12 4 2 3 4" xfId="21094" xr:uid="{00000000-0005-0000-0000-0000AE450000}"/>
    <cellStyle name="Normal 41 12 4 2 3 4 2" xfId="42736" xr:uid="{00000000-0005-0000-0000-0000AF450000}"/>
    <cellStyle name="Normal 41 12 4 2 3 5" xfId="36728" xr:uid="{00000000-0005-0000-0000-0000B0450000}"/>
    <cellStyle name="Normal 41 12 4 2 4" xfId="16126" xr:uid="{00000000-0005-0000-0000-0000B1450000}"/>
    <cellStyle name="Normal 41 12 4 2 4 2" xfId="28095" xr:uid="{00000000-0005-0000-0000-0000B2450000}"/>
    <cellStyle name="Normal 41 12 4 2 4 2 2" xfId="49701" xr:uid="{00000000-0005-0000-0000-0000B3450000}"/>
    <cellStyle name="Normal 41 12 4 2 4 3" xfId="22128" xr:uid="{00000000-0005-0000-0000-0000B4450000}"/>
    <cellStyle name="Normal 41 12 4 2 4 3 2" xfId="43765" xr:uid="{00000000-0005-0000-0000-0000B5450000}"/>
    <cellStyle name="Normal 41 12 4 2 4 4" xfId="37780" xr:uid="{00000000-0005-0000-0000-0000B6450000}"/>
    <cellStyle name="Normal 41 12 4 2 5" xfId="25113" xr:uid="{00000000-0005-0000-0000-0000B7450000}"/>
    <cellStyle name="Normal 41 12 4 2 5 2" xfId="46730" xr:uid="{00000000-0005-0000-0000-0000B8450000}"/>
    <cellStyle name="Normal 41 12 4 2 6" xfId="19146" xr:uid="{00000000-0005-0000-0000-0000B9450000}"/>
    <cellStyle name="Normal 41 12 4 2 6 2" xfId="40788" xr:uid="{00000000-0005-0000-0000-0000BA450000}"/>
    <cellStyle name="Normal 41 12 4 2 7" xfId="34774"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1" xr:uid="{00000000-0005-0000-0000-0000BF450000}"/>
    <cellStyle name="Normal 41 12 4 3 2 2 2 2" xfId="50997" xr:uid="{00000000-0005-0000-0000-0000C0450000}"/>
    <cellStyle name="Normal 41 12 4 3 2 2 3" xfId="23424" xr:uid="{00000000-0005-0000-0000-0000C1450000}"/>
    <cellStyle name="Normal 41 12 4 3 2 2 3 2" xfId="45061" xr:uid="{00000000-0005-0000-0000-0000C2450000}"/>
    <cellStyle name="Normal 41 12 4 3 2 2 4" xfId="39077" xr:uid="{00000000-0005-0000-0000-0000C3450000}"/>
    <cellStyle name="Normal 41 12 4 3 2 3" xfId="26409" xr:uid="{00000000-0005-0000-0000-0000C4450000}"/>
    <cellStyle name="Normal 41 12 4 3 2 3 2" xfId="48023" xr:uid="{00000000-0005-0000-0000-0000C5450000}"/>
    <cellStyle name="Normal 41 12 4 3 2 4" xfId="20442" xr:uid="{00000000-0005-0000-0000-0000C6450000}"/>
    <cellStyle name="Normal 41 12 4 3 2 4 2" xfId="42084" xr:uid="{00000000-0005-0000-0000-0000C7450000}"/>
    <cellStyle name="Normal 41 12 4 3 2 5" xfId="36074" xr:uid="{00000000-0005-0000-0000-0000C8450000}"/>
    <cellStyle name="Normal 41 12 4 3 3" xfId="15312" xr:uid="{00000000-0005-0000-0000-0000C9450000}"/>
    <cellStyle name="Normal 41 12 4 3 3 2" xfId="18397" xr:uid="{00000000-0005-0000-0000-0000CA450000}"/>
    <cellStyle name="Normal 41 12 4 3 3 2 2" xfId="30363" xr:uid="{00000000-0005-0000-0000-0000CB450000}"/>
    <cellStyle name="Normal 41 12 4 3 3 2 2 2" xfId="51969" xr:uid="{00000000-0005-0000-0000-0000CC450000}"/>
    <cellStyle name="Normal 41 12 4 3 3 2 3" xfId="24396" xr:uid="{00000000-0005-0000-0000-0000CD450000}"/>
    <cellStyle name="Normal 41 12 4 3 3 2 3 2" xfId="46033" xr:uid="{00000000-0005-0000-0000-0000CE450000}"/>
    <cellStyle name="Normal 41 12 4 3 3 2 4" xfId="40051" xr:uid="{00000000-0005-0000-0000-0000CF450000}"/>
    <cellStyle name="Normal 41 12 4 3 3 3" xfId="27381" xr:uid="{00000000-0005-0000-0000-0000D0450000}"/>
    <cellStyle name="Normal 41 12 4 3 3 3 2" xfId="48995" xr:uid="{00000000-0005-0000-0000-0000D1450000}"/>
    <cellStyle name="Normal 41 12 4 3 3 4" xfId="21414" xr:uid="{00000000-0005-0000-0000-0000D2450000}"/>
    <cellStyle name="Normal 41 12 4 3 3 4 2" xfId="43056" xr:uid="{00000000-0005-0000-0000-0000D3450000}"/>
    <cellStyle name="Normal 41 12 4 3 3 5" xfId="37048" xr:uid="{00000000-0005-0000-0000-0000D4450000}"/>
    <cellStyle name="Normal 41 12 4 3 4" xfId="16446" xr:uid="{00000000-0005-0000-0000-0000D5450000}"/>
    <cellStyle name="Normal 41 12 4 3 4 2" xfId="28415" xr:uid="{00000000-0005-0000-0000-0000D6450000}"/>
    <cellStyle name="Normal 41 12 4 3 4 2 2" xfId="50021" xr:uid="{00000000-0005-0000-0000-0000D7450000}"/>
    <cellStyle name="Normal 41 12 4 3 4 3" xfId="22448" xr:uid="{00000000-0005-0000-0000-0000D8450000}"/>
    <cellStyle name="Normal 41 12 4 3 4 3 2" xfId="44085" xr:uid="{00000000-0005-0000-0000-0000D9450000}"/>
    <cellStyle name="Normal 41 12 4 3 4 4" xfId="38100" xr:uid="{00000000-0005-0000-0000-0000DA450000}"/>
    <cellStyle name="Normal 41 12 4 3 5" xfId="25433" xr:uid="{00000000-0005-0000-0000-0000DB450000}"/>
    <cellStyle name="Normal 41 12 4 3 5 2" xfId="47050" xr:uid="{00000000-0005-0000-0000-0000DC450000}"/>
    <cellStyle name="Normal 41 12 4 3 6" xfId="19466" xr:uid="{00000000-0005-0000-0000-0000DD450000}"/>
    <cellStyle name="Normal 41 12 4 3 6 2" xfId="41108" xr:uid="{00000000-0005-0000-0000-0000DE450000}"/>
    <cellStyle name="Normal 41 12 4 3 7" xfId="35094" xr:uid="{00000000-0005-0000-0000-0000DF450000}"/>
    <cellStyle name="Normal 41 12 4 4" xfId="13697" xr:uid="{00000000-0005-0000-0000-0000E0450000}"/>
    <cellStyle name="Normal 41 12 4 4 2" xfId="16783" xr:uid="{00000000-0005-0000-0000-0000E1450000}"/>
    <cellStyle name="Normal 41 12 4 4 2 2" xfId="28751" xr:uid="{00000000-0005-0000-0000-0000E2450000}"/>
    <cellStyle name="Normal 41 12 4 4 2 2 2" xfId="50357" xr:uid="{00000000-0005-0000-0000-0000E3450000}"/>
    <cellStyle name="Normal 41 12 4 4 2 3" xfId="22784" xr:uid="{00000000-0005-0000-0000-0000E4450000}"/>
    <cellStyle name="Normal 41 12 4 4 2 3 2" xfId="44421" xr:uid="{00000000-0005-0000-0000-0000E5450000}"/>
    <cellStyle name="Normal 41 12 4 4 2 4" xfId="38437" xr:uid="{00000000-0005-0000-0000-0000E6450000}"/>
    <cellStyle name="Normal 41 12 4 4 3" xfId="25769" xr:uid="{00000000-0005-0000-0000-0000E7450000}"/>
    <cellStyle name="Normal 41 12 4 4 3 2" xfId="47383" xr:uid="{00000000-0005-0000-0000-0000E8450000}"/>
    <cellStyle name="Normal 41 12 4 4 4" xfId="19802" xr:uid="{00000000-0005-0000-0000-0000E9450000}"/>
    <cellStyle name="Normal 41 12 4 4 4 2" xfId="41444" xr:uid="{00000000-0005-0000-0000-0000EA450000}"/>
    <cellStyle name="Normal 41 12 4 4 5" xfId="35433" xr:uid="{00000000-0005-0000-0000-0000EB450000}"/>
    <cellStyle name="Normal 41 12 4 5" xfId="14671" xr:uid="{00000000-0005-0000-0000-0000EC450000}"/>
    <cellStyle name="Normal 41 12 4 5 2" xfId="17756" xr:uid="{00000000-0005-0000-0000-0000ED450000}"/>
    <cellStyle name="Normal 41 12 4 5 2 2" xfId="29723" xr:uid="{00000000-0005-0000-0000-0000EE450000}"/>
    <cellStyle name="Normal 41 12 4 5 2 2 2" xfId="51329" xr:uid="{00000000-0005-0000-0000-0000EF450000}"/>
    <cellStyle name="Normal 41 12 4 5 2 3" xfId="23756" xr:uid="{00000000-0005-0000-0000-0000F0450000}"/>
    <cellStyle name="Normal 41 12 4 5 2 3 2" xfId="45393" xr:uid="{00000000-0005-0000-0000-0000F1450000}"/>
    <cellStyle name="Normal 41 12 4 5 2 4" xfId="39410" xr:uid="{00000000-0005-0000-0000-0000F2450000}"/>
    <cellStyle name="Normal 41 12 4 5 3" xfId="26741" xr:uid="{00000000-0005-0000-0000-0000F3450000}"/>
    <cellStyle name="Normal 41 12 4 5 3 2" xfId="48355" xr:uid="{00000000-0005-0000-0000-0000F4450000}"/>
    <cellStyle name="Normal 41 12 4 5 4" xfId="20774" xr:uid="{00000000-0005-0000-0000-0000F5450000}"/>
    <cellStyle name="Normal 41 12 4 5 4 2" xfId="42416" xr:uid="{00000000-0005-0000-0000-0000F6450000}"/>
    <cellStyle name="Normal 41 12 4 5 5" xfId="36407" xr:uid="{00000000-0005-0000-0000-0000F7450000}"/>
    <cellStyle name="Normal 41 12 4 6" xfId="15784" xr:uid="{00000000-0005-0000-0000-0000F8450000}"/>
    <cellStyle name="Normal 41 12 4 6 2" xfId="27755" xr:uid="{00000000-0005-0000-0000-0000F9450000}"/>
    <cellStyle name="Normal 41 12 4 6 2 2" xfId="49361" xr:uid="{00000000-0005-0000-0000-0000FA450000}"/>
    <cellStyle name="Normal 41 12 4 6 3" xfId="21788" xr:uid="{00000000-0005-0000-0000-0000FB450000}"/>
    <cellStyle name="Normal 41 12 4 6 3 2" xfId="43425" xr:uid="{00000000-0005-0000-0000-0000FC450000}"/>
    <cellStyle name="Normal 41 12 4 6 4" xfId="37438" xr:uid="{00000000-0005-0000-0000-0000FD450000}"/>
    <cellStyle name="Normal 41 12 4 7" xfId="24770" xr:uid="{00000000-0005-0000-0000-0000FE450000}"/>
    <cellStyle name="Normal 41 12 4 7 2" xfId="46390" xr:uid="{00000000-0005-0000-0000-0000FF450000}"/>
    <cellStyle name="Normal 41 12 4 8" xfId="18803" xr:uid="{00000000-0005-0000-0000-000000460000}"/>
    <cellStyle name="Normal 41 12 4 8 2" xfId="40445" xr:uid="{00000000-0005-0000-0000-000001460000}"/>
    <cellStyle name="Normal 41 12 4 9" xfId="31685"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5" xr:uid="{00000000-0005-0000-0000-000007460000}"/>
    <cellStyle name="Normal 41 12 5 2 2 2 2 2" xfId="50761" xr:uid="{00000000-0005-0000-0000-000008460000}"/>
    <cellStyle name="Normal 41 12 5 2 2 2 3" xfId="23188" xr:uid="{00000000-0005-0000-0000-000009460000}"/>
    <cellStyle name="Normal 41 12 5 2 2 2 3 2" xfId="44825" xr:uid="{00000000-0005-0000-0000-00000A460000}"/>
    <cellStyle name="Normal 41 12 5 2 2 2 4" xfId="38841" xr:uid="{00000000-0005-0000-0000-00000B460000}"/>
    <cellStyle name="Normal 41 12 5 2 2 3" xfId="26173" xr:uid="{00000000-0005-0000-0000-00000C460000}"/>
    <cellStyle name="Normal 41 12 5 2 2 3 2" xfId="47787" xr:uid="{00000000-0005-0000-0000-00000D460000}"/>
    <cellStyle name="Normal 41 12 5 2 2 4" xfId="20206" xr:uid="{00000000-0005-0000-0000-00000E460000}"/>
    <cellStyle name="Normal 41 12 5 2 2 4 2" xfId="41848" xr:uid="{00000000-0005-0000-0000-00000F460000}"/>
    <cellStyle name="Normal 41 12 5 2 2 5" xfId="35838" xr:uid="{00000000-0005-0000-0000-000010460000}"/>
    <cellStyle name="Normal 41 12 5 2 3" xfId="15076" xr:uid="{00000000-0005-0000-0000-000011460000}"/>
    <cellStyle name="Normal 41 12 5 2 3 2" xfId="18161" xr:uid="{00000000-0005-0000-0000-000012460000}"/>
    <cellStyle name="Normal 41 12 5 2 3 2 2" xfId="30127" xr:uid="{00000000-0005-0000-0000-000013460000}"/>
    <cellStyle name="Normal 41 12 5 2 3 2 2 2" xfId="51733" xr:uid="{00000000-0005-0000-0000-000014460000}"/>
    <cellStyle name="Normal 41 12 5 2 3 2 3" xfId="24160" xr:uid="{00000000-0005-0000-0000-000015460000}"/>
    <cellStyle name="Normal 41 12 5 2 3 2 3 2" xfId="45797" xr:uid="{00000000-0005-0000-0000-000016460000}"/>
    <cellStyle name="Normal 41 12 5 2 3 2 4" xfId="39815" xr:uid="{00000000-0005-0000-0000-000017460000}"/>
    <cellStyle name="Normal 41 12 5 2 3 3" xfId="27145" xr:uid="{00000000-0005-0000-0000-000018460000}"/>
    <cellStyle name="Normal 41 12 5 2 3 3 2" xfId="48759" xr:uid="{00000000-0005-0000-0000-000019460000}"/>
    <cellStyle name="Normal 41 12 5 2 3 4" xfId="21178" xr:uid="{00000000-0005-0000-0000-00001A460000}"/>
    <cellStyle name="Normal 41 12 5 2 3 4 2" xfId="42820" xr:uid="{00000000-0005-0000-0000-00001B460000}"/>
    <cellStyle name="Normal 41 12 5 2 3 5" xfId="36812" xr:uid="{00000000-0005-0000-0000-00001C460000}"/>
    <cellStyle name="Normal 41 12 5 2 4" xfId="16210" xr:uid="{00000000-0005-0000-0000-00001D460000}"/>
    <cellStyle name="Normal 41 12 5 2 4 2" xfId="28179" xr:uid="{00000000-0005-0000-0000-00001E460000}"/>
    <cellStyle name="Normal 41 12 5 2 4 2 2" xfId="49785" xr:uid="{00000000-0005-0000-0000-00001F460000}"/>
    <cellStyle name="Normal 41 12 5 2 4 3" xfId="22212" xr:uid="{00000000-0005-0000-0000-000020460000}"/>
    <cellStyle name="Normal 41 12 5 2 4 3 2" xfId="43849" xr:uid="{00000000-0005-0000-0000-000021460000}"/>
    <cellStyle name="Normal 41 12 5 2 4 4" xfId="37864" xr:uid="{00000000-0005-0000-0000-000022460000}"/>
    <cellStyle name="Normal 41 12 5 2 5" xfId="25197" xr:uid="{00000000-0005-0000-0000-000023460000}"/>
    <cellStyle name="Normal 41 12 5 2 5 2" xfId="46814" xr:uid="{00000000-0005-0000-0000-000024460000}"/>
    <cellStyle name="Normal 41 12 5 2 6" xfId="19230" xr:uid="{00000000-0005-0000-0000-000025460000}"/>
    <cellStyle name="Normal 41 12 5 2 6 2" xfId="40872" xr:uid="{00000000-0005-0000-0000-000026460000}"/>
    <cellStyle name="Normal 41 12 5 2 7" xfId="34858"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5" xr:uid="{00000000-0005-0000-0000-00002B460000}"/>
    <cellStyle name="Normal 41 12 5 3 2 2 2 2" xfId="51081" xr:uid="{00000000-0005-0000-0000-00002C460000}"/>
    <cellStyle name="Normal 41 12 5 3 2 2 3" xfId="23508" xr:uid="{00000000-0005-0000-0000-00002D460000}"/>
    <cellStyle name="Normal 41 12 5 3 2 2 3 2" xfId="45145" xr:uid="{00000000-0005-0000-0000-00002E460000}"/>
    <cellStyle name="Normal 41 12 5 3 2 2 4" xfId="39161" xr:uid="{00000000-0005-0000-0000-00002F460000}"/>
    <cellStyle name="Normal 41 12 5 3 2 3" xfId="26493" xr:uid="{00000000-0005-0000-0000-000030460000}"/>
    <cellStyle name="Normal 41 12 5 3 2 3 2" xfId="48107" xr:uid="{00000000-0005-0000-0000-000031460000}"/>
    <cellStyle name="Normal 41 12 5 3 2 4" xfId="20526" xr:uid="{00000000-0005-0000-0000-000032460000}"/>
    <cellStyle name="Normal 41 12 5 3 2 4 2" xfId="42168" xr:uid="{00000000-0005-0000-0000-000033460000}"/>
    <cellStyle name="Normal 41 12 5 3 2 5" xfId="36158" xr:uid="{00000000-0005-0000-0000-000034460000}"/>
    <cellStyle name="Normal 41 12 5 3 3" xfId="15396" xr:uid="{00000000-0005-0000-0000-000035460000}"/>
    <cellStyle name="Normal 41 12 5 3 3 2" xfId="18481" xr:uid="{00000000-0005-0000-0000-000036460000}"/>
    <cellStyle name="Normal 41 12 5 3 3 2 2" xfId="30447" xr:uid="{00000000-0005-0000-0000-000037460000}"/>
    <cellStyle name="Normal 41 12 5 3 3 2 2 2" xfId="52053" xr:uid="{00000000-0005-0000-0000-000038460000}"/>
    <cellStyle name="Normal 41 12 5 3 3 2 3" xfId="24480" xr:uid="{00000000-0005-0000-0000-000039460000}"/>
    <cellStyle name="Normal 41 12 5 3 3 2 3 2" xfId="46117" xr:uid="{00000000-0005-0000-0000-00003A460000}"/>
    <cellStyle name="Normal 41 12 5 3 3 2 4" xfId="40135" xr:uid="{00000000-0005-0000-0000-00003B460000}"/>
    <cellStyle name="Normal 41 12 5 3 3 3" xfId="27465" xr:uid="{00000000-0005-0000-0000-00003C460000}"/>
    <cellStyle name="Normal 41 12 5 3 3 3 2" xfId="49079" xr:uid="{00000000-0005-0000-0000-00003D460000}"/>
    <cellStyle name="Normal 41 12 5 3 3 4" xfId="21498" xr:uid="{00000000-0005-0000-0000-00003E460000}"/>
    <cellStyle name="Normal 41 12 5 3 3 4 2" xfId="43140" xr:uid="{00000000-0005-0000-0000-00003F460000}"/>
    <cellStyle name="Normal 41 12 5 3 3 5" xfId="37132" xr:uid="{00000000-0005-0000-0000-000040460000}"/>
    <cellStyle name="Normal 41 12 5 3 4" xfId="16530" xr:uid="{00000000-0005-0000-0000-000041460000}"/>
    <cellStyle name="Normal 41 12 5 3 4 2" xfId="28499" xr:uid="{00000000-0005-0000-0000-000042460000}"/>
    <cellStyle name="Normal 41 12 5 3 4 2 2" xfId="50105" xr:uid="{00000000-0005-0000-0000-000043460000}"/>
    <cellStyle name="Normal 41 12 5 3 4 3" xfId="22532" xr:uid="{00000000-0005-0000-0000-000044460000}"/>
    <cellStyle name="Normal 41 12 5 3 4 3 2" xfId="44169" xr:uid="{00000000-0005-0000-0000-000045460000}"/>
    <cellStyle name="Normal 41 12 5 3 4 4" xfId="38184" xr:uid="{00000000-0005-0000-0000-000046460000}"/>
    <cellStyle name="Normal 41 12 5 3 5" xfId="25517" xr:uid="{00000000-0005-0000-0000-000047460000}"/>
    <cellStyle name="Normal 41 12 5 3 5 2" xfId="47134" xr:uid="{00000000-0005-0000-0000-000048460000}"/>
    <cellStyle name="Normal 41 12 5 3 6" xfId="19550" xr:uid="{00000000-0005-0000-0000-000049460000}"/>
    <cellStyle name="Normal 41 12 5 3 6 2" xfId="41192" xr:uid="{00000000-0005-0000-0000-00004A460000}"/>
    <cellStyle name="Normal 41 12 5 3 7" xfId="35178" xr:uid="{00000000-0005-0000-0000-00004B460000}"/>
    <cellStyle name="Normal 41 12 5 4" xfId="13781" xr:uid="{00000000-0005-0000-0000-00004C460000}"/>
    <cellStyle name="Normal 41 12 5 4 2" xfId="16867" xr:uid="{00000000-0005-0000-0000-00004D460000}"/>
    <cellStyle name="Normal 41 12 5 4 2 2" xfId="28835" xr:uid="{00000000-0005-0000-0000-00004E460000}"/>
    <cellStyle name="Normal 41 12 5 4 2 2 2" xfId="50441" xr:uid="{00000000-0005-0000-0000-00004F460000}"/>
    <cellStyle name="Normal 41 12 5 4 2 3" xfId="22868" xr:uid="{00000000-0005-0000-0000-000050460000}"/>
    <cellStyle name="Normal 41 12 5 4 2 3 2" xfId="44505" xr:uid="{00000000-0005-0000-0000-000051460000}"/>
    <cellStyle name="Normal 41 12 5 4 2 4" xfId="38521" xr:uid="{00000000-0005-0000-0000-000052460000}"/>
    <cellStyle name="Normal 41 12 5 4 3" xfId="25853" xr:uid="{00000000-0005-0000-0000-000053460000}"/>
    <cellStyle name="Normal 41 12 5 4 3 2" xfId="47467" xr:uid="{00000000-0005-0000-0000-000054460000}"/>
    <cellStyle name="Normal 41 12 5 4 4" xfId="19886" xr:uid="{00000000-0005-0000-0000-000055460000}"/>
    <cellStyle name="Normal 41 12 5 4 4 2" xfId="41528" xr:uid="{00000000-0005-0000-0000-000056460000}"/>
    <cellStyle name="Normal 41 12 5 4 5" xfId="35517" xr:uid="{00000000-0005-0000-0000-000057460000}"/>
    <cellStyle name="Normal 41 12 5 5" xfId="14755" xr:uid="{00000000-0005-0000-0000-000058460000}"/>
    <cellStyle name="Normal 41 12 5 5 2" xfId="17840" xr:uid="{00000000-0005-0000-0000-000059460000}"/>
    <cellStyle name="Normal 41 12 5 5 2 2" xfId="29807" xr:uid="{00000000-0005-0000-0000-00005A460000}"/>
    <cellStyle name="Normal 41 12 5 5 2 2 2" xfId="51413" xr:uid="{00000000-0005-0000-0000-00005B460000}"/>
    <cellStyle name="Normal 41 12 5 5 2 3" xfId="23840" xr:uid="{00000000-0005-0000-0000-00005C460000}"/>
    <cellStyle name="Normal 41 12 5 5 2 3 2" xfId="45477" xr:uid="{00000000-0005-0000-0000-00005D460000}"/>
    <cellStyle name="Normal 41 12 5 5 2 4" xfId="39494" xr:uid="{00000000-0005-0000-0000-00005E460000}"/>
    <cellStyle name="Normal 41 12 5 5 3" xfId="26825" xr:uid="{00000000-0005-0000-0000-00005F460000}"/>
    <cellStyle name="Normal 41 12 5 5 3 2" xfId="48439" xr:uid="{00000000-0005-0000-0000-000060460000}"/>
    <cellStyle name="Normal 41 12 5 5 4" xfId="20858" xr:uid="{00000000-0005-0000-0000-000061460000}"/>
    <cellStyle name="Normal 41 12 5 5 4 2" xfId="42500" xr:uid="{00000000-0005-0000-0000-000062460000}"/>
    <cellStyle name="Normal 41 12 5 5 5" xfId="36491" xr:uid="{00000000-0005-0000-0000-000063460000}"/>
    <cellStyle name="Normal 41 12 5 6" xfId="15868" xr:uid="{00000000-0005-0000-0000-000064460000}"/>
    <cellStyle name="Normal 41 12 5 6 2" xfId="27839" xr:uid="{00000000-0005-0000-0000-000065460000}"/>
    <cellStyle name="Normal 41 12 5 6 2 2" xfId="49445" xr:uid="{00000000-0005-0000-0000-000066460000}"/>
    <cellStyle name="Normal 41 12 5 6 3" xfId="21872" xr:uid="{00000000-0005-0000-0000-000067460000}"/>
    <cellStyle name="Normal 41 12 5 6 3 2" xfId="43509" xr:uid="{00000000-0005-0000-0000-000068460000}"/>
    <cellStyle name="Normal 41 12 5 6 4" xfId="37522" xr:uid="{00000000-0005-0000-0000-000069460000}"/>
    <cellStyle name="Normal 41 12 5 7" xfId="24854" xr:uid="{00000000-0005-0000-0000-00006A460000}"/>
    <cellStyle name="Normal 41 12 5 7 2" xfId="46474" xr:uid="{00000000-0005-0000-0000-00006B460000}"/>
    <cellStyle name="Normal 41 12 5 8" xfId="18887" xr:uid="{00000000-0005-0000-0000-00006C460000}"/>
    <cellStyle name="Normal 41 12 5 8 2" xfId="40529" xr:uid="{00000000-0005-0000-0000-00006D460000}"/>
    <cellStyle name="Normal 41 12 5 9" xfId="31857"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0" xr:uid="{00000000-0005-0000-0000-000073460000}"/>
    <cellStyle name="Normal 41 12 6 2 2 2 2 2" xfId="50756" xr:uid="{00000000-0005-0000-0000-000074460000}"/>
    <cellStyle name="Normal 41 12 6 2 2 2 3" xfId="23183" xr:uid="{00000000-0005-0000-0000-000075460000}"/>
    <cellStyle name="Normal 41 12 6 2 2 2 3 2" xfId="44820" xr:uid="{00000000-0005-0000-0000-000076460000}"/>
    <cellStyle name="Normal 41 12 6 2 2 2 4" xfId="38836" xr:uid="{00000000-0005-0000-0000-000077460000}"/>
    <cellStyle name="Normal 41 12 6 2 2 3" xfId="26168" xr:uid="{00000000-0005-0000-0000-000078460000}"/>
    <cellStyle name="Normal 41 12 6 2 2 3 2" xfId="47782" xr:uid="{00000000-0005-0000-0000-000079460000}"/>
    <cellStyle name="Normal 41 12 6 2 2 4" xfId="20201" xr:uid="{00000000-0005-0000-0000-00007A460000}"/>
    <cellStyle name="Normal 41 12 6 2 2 4 2" xfId="41843" xr:uid="{00000000-0005-0000-0000-00007B460000}"/>
    <cellStyle name="Normal 41 12 6 2 2 5" xfId="35833" xr:uid="{00000000-0005-0000-0000-00007C460000}"/>
    <cellStyle name="Normal 41 12 6 2 3" xfId="15071" xr:uid="{00000000-0005-0000-0000-00007D460000}"/>
    <cellStyle name="Normal 41 12 6 2 3 2" xfId="18156" xr:uid="{00000000-0005-0000-0000-00007E460000}"/>
    <cellStyle name="Normal 41 12 6 2 3 2 2" xfId="30122" xr:uid="{00000000-0005-0000-0000-00007F460000}"/>
    <cellStyle name="Normal 41 12 6 2 3 2 2 2" xfId="51728" xr:uid="{00000000-0005-0000-0000-000080460000}"/>
    <cellStyle name="Normal 41 12 6 2 3 2 3" xfId="24155" xr:uid="{00000000-0005-0000-0000-000081460000}"/>
    <cellStyle name="Normal 41 12 6 2 3 2 3 2" xfId="45792" xr:uid="{00000000-0005-0000-0000-000082460000}"/>
    <cellStyle name="Normal 41 12 6 2 3 2 4" xfId="39810" xr:uid="{00000000-0005-0000-0000-000083460000}"/>
    <cellStyle name="Normal 41 12 6 2 3 3" xfId="27140" xr:uid="{00000000-0005-0000-0000-000084460000}"/>
    <cellStyle name="Normal 41 12 6 2 3 3 2" xfId="48754" xr:uid="{00000000-0005-0000-0000-000085460000}"/>
    <cellStyle name="Normal 41 12 6 2 3 4" xfId="21173" xr:uid="{00000000-0005-0000-0000-000086460000}"/>
    <cellStyle name="Normal 41 12 6 2 3 4 2" xfId="42815" xr:uid="{00000000-0005-0000-0000-000087460000}"/>
    <cellStyle name="Normal 41 12 6 2 3 5" xfId="36807" xr:uid="{00000000-0005-0000-0000-000088460000}"/>
    <cellStyle name="Normal 41 12 6 2 4" xfId="16205" xr:uid="{00000000-0005-0000-0000-000089460000}"/>
    <cellStyle name="Normal 41 12 6 2 4 2" xfId="28174" xr:uid="{00000000-0005-0000-0000-00008A460000}"/>
    <cellStyle name="Normal 41 12 6 2 4 2 2" xfId="49780" xr:uid="{00000000-0005-0000-0000-00008B460000}"/>
    <cellStyle name="Normal 41 12 6 2 4 3" xfId="22207" xr:uid="{00000000-0005-0000-0000-00008C460000}"/>
    <cellStyle name="Normal 41 12 6 2 4 3 2" xfId="43844" xr:uid="{00000000-0005-0000-0000-00008D460000}"/>
    <cellStyle name="Normal 41 12 6 2 4 4" xfId="37859" xr:uid="{00000000-0005-0000-0000-00008E460000}"/>
    <cellStyle name="Normal 41 12 6 2 5" xfId="25192" xr:uid="{00000000-0005-0000-0000-00008F460000}"/>
    <cellStyle name="Normal 41 12 6 2 5 2" xfId="46809" xr:uid="{00000000-0005-0000-0000-000090460000}"/>
    <cellStyle name="Normal 41 12 6 2 6" xfId="19225" xr:uid="{00000000-0005-0000-0000-000091460000}"/>
    <cellStyle name="Normal 41 12 6 2 6 2" xfId="40867" xr:uid="{00000000-0005-0000-0000-000092460000}"/>
    <cellStyle name="Normal 41 12 6 2 7" xfId="34853"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0" xr:uid="{00000000-0005-0000-0000-000097460000}"/>
    <cellStyle name="Normal 41 12 6 3 2 2 2 2" xfId="51076" xr:uid="{00000000-0005-0000-0000-000098460000}"/>
    <cellStyle name="Normal 41 12 6 3 2 2 3" xfId="23503" xr:uid="{00000000-0005-0000-0000-000099460000}"/>
    <cellStyle name="Normal 41 12 6 3 2 2 3 2" xfId="45140" xr:uid="{00000000-0005-0000-0000-00009A460000}"/>
    <cellStyle name="Normal 41 12 6 3 2 2 4" xfId="39156" xr:uid="{00000000-0005-0000-0000-00009B460000}"/>
    <cellStyle name="Normal 41 12 6 3 2 3" xfId="26488" xr:uid="{00000000-0005-0000-0000-00009C460000}"/>
    <cellStyle name="Normal 41 12 6 3 2 3 2" xfId="48102" xr:uid="{00000000-0005-0000-0000-00009D460000}"/>
    <cellStyle name="Normal 41 12 6 3 2 4" xfId="20521" xr:uid="{00000000-0005-0000-0000-00009E460000}"/>
    <cellStyle name="Normal 41 12 6 3 2 4 2" xfId="42163" xr:uid="{00000000-0005-0000-0000-00009F460000}"/>
    <cellStyle name="Normal 41 12 6 3 2 5" xfId="36153" xr:uid="{00000000-0005-0000-0000-0000A0460000}"/>
    <cellStyle name="Normal 41 12 6 3 3" xfId="15391" xr:uid="{00000000-0005-0000-0000-0000A1460000}"/>
    <cellStyle name="Normal 41 12 6 3 3 2" xfId="18476" xr:uid="{00000000-0005-0000-0000-0000A2460000}"/>
    <cellStyle name="Normal 41 12 6 3 3 2 2" xfId="30442" xr:uid="{00000000-0005-0000-0000-0000A3460000}"/>
    <cellStyle name="Normal 41 12 6 3 3 2 2 2" xfId="52048" xr:uid="{00000000-0005-0000-0000-0000A4460000}"/>
    <cellStyle name="Normal 41 12 6 3 3 2 3" xfId="24475" xr:uid="{00000000-0005-0000-0000-0000A5460000}"/>
    <cellStyle name="Normal 41 12 6 3 3 2 3 2" xfId="46112" xr:uid="{00000000-0005-0000-0000-0000A6460000}"/>
    <cellStyle name="Normal 41 12 6 3 3 2 4" xfId="40130" xr:uid="{00000000-0005-0000-0000-0000A7460000}"/>
    <cellStyle name="Normal 41 12 6 3 3 3" xfId="27460" xr:uid="{00000000-0005-0000-0000-0000A8460000}"/>
    <cellStyle name="Normal 41 12 6 3 3 3 2" xfId="49074" xr:uid="{00000000-0005-0000-0000-0000A9460000}"/>
    <cellStyle name="Normal 41 12 6 3 3 4" xfId="21493" xr:uid="{00000000-0005-0000-0000-0000AA460000}"/>
    <cellStyle name="Normal 41 12 6 3 3 4 2" xfId="43135" xr:uid="{00000000-0005-0000-0000-0000AB460000}"/>
    <cellStyle name="Normal 41 12 6 3 3 5" xfId="37127" xr:uid="{00000000-0005-0000-0000-0000AC460000}"/>
    <cellStyle name="Normal 41 12 6 3 4" xfId="16525" xr:uid="{00000000-0005-0000-0000-0000AD460000}"/>
    <cellStyle name="Normal 41 12 6 3 4 2" xfId="28494" xr:uid="{00000000-0005-0000-0000-0000AE460000}"/>
    <cellStyle name="Normal 41 12 6 3 4 2 2" xfId="50100" xr:uid="{00000000-0005-0000-0000-0000AF460000}"/>
    <cellStyle name="Normal 41 12 6 3 4 3" xfId="22527" xr:uid="{00000000-0005-0000-0000-0000B0460000}"/>
    <cellStyle name="Normal 41 12 6 3 4 3 2" xfId="44164" xr:uid="{00000000-0005-0000-0000-0000B1460000}"/>
    <cellStyle name="Normal 41 12 6 3 4 4" xfId="38179" xr:uid="{00000000-0005-0000-0000-0000B2460000}"/>
    <cellStyle name="Normal 41 12 6 3 5" xfId="25512" xr:uid="{00000000-0005-0000-0000-0000B3460000}"/>
    <cellStyle name="Normal 41 12 6 3 5 2" xfId="47129" xr:uid="{00000000-0005-0000-0000-0000B4460000}"/>
    <cellStyle name="Normal 41 12 6 3 6" xfId="19545" xr:uid="{00000000-0005-0000-0000-0000B5460000}"/>
    <cellStyle name="Normal 41 12 6 3 6 2" xfId="41187" xr:uid="{00000000-0005-0000-0000-0000B6460000}"/>
    <cellStyle name="Normal 41 12 6 3 7" xfId="35173" xr:uid="{00000000-0005-0000-0000-0000B7460000}"/>
    <cellStyle name="Normal 41 12 6 4" xfId="13776" xr:uid="{00000000-0005-0000-0000-0000B8460000}"/>
    <cellStyle name="Normal 41 12 6 4 2" xfId="16862" xr:uid="{00000000-0005-0000-0000-0000B9460000}"/>
    <cellStyle name="Normal 41 12 6 4 2 2" xfId="28830" xr:uid="{00000000-0005-0000-0000-0000BA460000}"/>
    <cellStyle name="Normal 41 12 6 4 2 2 2" xfId="50436" xr:uid="{00000000-0005-0000-0000-0000BB460000}"/>
    <cellStyle name="Normal 41 12 6 4 2 3" xfId="22863" xr:uid="{00000000-0005-0000-0000-0000BC460000}"/>
    <cellStyle name="Normal 41 12 6 4 2 3 2" xfId="44500" xr:uid="{00000000-0005-0000-0000-0000BD460000}"/>
    <cellStyle name="Normal 41 12 6 4 2 4" xfId="38516" xr:uid="{00000000-0005-0000-0000-0000BE460000}"/>
    <cellStyle name="Normal 41 12 6 4 3" xfId="25848" xr:uid="{00000000-0005-0000-0000-0000BF460000}"/>
    <cellStyle name="Normal 41 12 6 4 3 2" xfId="47462" xr:uid="{00000000-0005-0000-0000-0000C0460000}"/>
    <cellStyle name="Normal 41 12 6 4 4" xfId="19881" xr:uid="{00000000-0005-0000-0000-0000C1460000}"/>
    <cellStyle name="Normal 41 12 6 4 4 2" xfId="41523" xr:uid="{00000000-0005-0000-0000-0000C2460000}"/>
    <cellStyle name="Normal 41 12 6 4 5" xfId="35512" xr:uid="{00000000-0005-0000-0000-0000C3460000}"/>
    <cellStyle name="Normal 41 12 6 5" xfId="14750" xr:uid="{00000000-0005-0000-0000-0000C4460000}"/>
    <cellStyle name="Normal 41 12 6 5 2" xfId="17835" xr:uid="{00000000-0005-0000-0000-0000C5460000}"/>
    <cellStyle name="Normal 41 12 6 5 2 2" xfId="29802" xr:uid="{00000000-0005-0000-0000-0000C6460000}"/>
    <cellStyle name="Normal 41 12 6 5 2 2 2" xfId="51408" xr:uid="{00000000-0005-0000-0000-0000C7460000}"/>
    <cellStyle name="Normal 41 12 6 5 2 3" xfId="23835" xr:uid="{00000000-0005-0000-0000-0000C8460000}"/>
    <cellStyle name="Normal 41 12 6 5 2 3 2" xfId="45472" xr:uid="{00000000-0005-0000-0000-0000C9460000}"/>
    <cellStyle name="Normal 41 12 6 5 2 4" xfId="39489" xr:uid="{00000000-0005-0000-0000-0000CA460000}"/>
    <cellStyle name="Normal 41 12 6 5 3" xfId="26820" xr:uid="{00000000-0005-0000-0000-0000CB460000}"/>
    <cellStyle name="Normal 41 12 6 5 3 2" xfId="48434" xr:uid="{00000000-0005-0000-0000-0000CC460000}"/>
    <cellStyle name="Normal 41 12 6 5 4" xfId="20853" xr:uid="{00000000-0005-0000-0000-0000CD460000}"/>
    <cellStyle name="Normal 41 12 6 5 4 2" xfId="42495" xr:uid="{00000000-0005-0000-0000-0000CE460000}"/>
    <cellStyle name="Normal 41 12 6 5 5" xfId="36486" xr:uid="{00000000-0005-0000-0000-0000CF460000}"/>
    <cellStyle name="Normal 41 12 6 6" xfId="15863" xr:uid="{00000000-0005-0000-0000-0000D0460000}"/>
    <cellStyle name="Normal 41 12 6 6 2" xfId="27834" xr:uid="{00000000-0005-0000-0000-0000D1460000}"/>
    <cellStyle name="Normal 41 12 6 6 2 2" xfId="49440" xr:uid="{00000000-0005-0000-0000-0000D2460000}"/>
    <cellStyle name="Normal 41 12 6 6 3" xfId="21867" xr:uid="{00000000-0005-0000-0000-0000D3460000}"/>
    <cellStyle name="Normal 41 12 6 6 3 2" xfId="43504" xr:uid="{00000000-0005-0000-0000-0000D4460000}"/>
    <cellStyle name="Normal 41 12 6 6 4" xfId="37517" xr:uid="{00000000-0005-0000-0000-0000D5460000}"/>
    <cellStyle name="Normal 41 12 6 7" xfId="24849" xr:uid="{00000000-0005-0000-0000-0000D6460000}"/>
    <cellStyle name="Normal 41 12 6 7 2" xfId="46469" xr:uid="{00000000-0005-0000-0000-0000D7460000}"/>
    <cellStyle name="Normal 41 12 6 8" xfId="18882" xr:uid="{00000000-0005-0000-0000-0000D8460000}"/>
    <cellStyle name="Normal 41 12 6 8 2" xfId="40524" xr:uid="{00000000-0005-0000-0000-0000D9460000}"/>
    <cellStyle name="Normal 41 12 6 9" xfId="31840"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8" xr:uid="{00000000-0005-0000-0000-0000DF460000}"/>
    <cellStyle name="Normal 41 12 7 2 2 2 2 2" xfId="50804" xr:uid="{00000000-0005-0000-0000-0000E0460000}"/>
    <cellStyle name="Normal 41 12 7 2 2 2 3" xfId="23231" xr:uid="{00000000-0005-0000-0000-0000E1460000}"/>
    <cellStyle name="Normal 41 12 7 2 2 2 3 2" xfId="44868" xr:uid="{00000000-0005-0000-0000-0000E2460000}"/>
    <cellStyle name="Normal 41 12 7 2 2 2 4" xfId="38884" xr:uid="{00000000-0005-0000-0000-0000E3460000}"/>
    <cellStyle name="Normal 41 12 7 2 2 3" xfId="26216" xr:uid="{00000000-0005-0000-0000-0000E4460000}"/>
    <cellStyle name="Normal 41 12 7 2 2 3 2" xfId="47830" xr:uid="{00000000-0005-0000-0000-0000E5460000}"/>
    <cellStyle name="Normal 41 12 7 2 2 4" xfId="20249" xr:uid="{00000000-0005-0000-0000-0000E6460000}"/>
    <cellStyle name="Normal 41 12 7 2 2 4 2" xfId="41891" xr:uid="{00000000-0005-0000-0000-0000E7460000}"/>
    <cellStyle name="Normal 41 12 7 2 2 5" xfId="35881" xr:uid="{00000000-0005-0000-0000-0000E8460000}"/>
    <cellStyle name="Normal 41 12 7 2 3" xfId="15119" xr:uid="{00000000-0005-0000-0000-0000E9460000}"/>
    <cellStyle name="Normal 41 12 7 2 3 2" xfId="18204" xr:uid="{00000000-0005-0000-0000-0000EA460000}"/>
    <cellStyle name="Normal 41 12 7 2 3 2 2" xfId="30170" xr:uid="{00000000-0005-0000-0000-0000EB460000}"/>
    <cellStyle name="Normal 41 12 7 2 3 2 2 2" xfId="51776" xr:uid="{00000000-0005-0000-0000-0000EC460000}"/>
    <cellStyle name="Normal 41 12 7 2 3 2 3" xfId="24203" xr:uid="{00000000-0005-0000-0000-0000ED460000}"/>
    <cellStyle name="Normal 41 12 7 2 3 2 3 2" xfId="45840" xr:uid="{00000000-0005-0000-0000-0000EE460000}"/>
    <cellStyle name="Normal 41 12 7 2 3 2 4" xfId="39858" xr:uid="{00000000-0005-0000-0000-0000EF460000}"/>
    <cellStyle name="Normal 41 12 7 2 3 3" xfId="27188" xr:uid="{00000000-0005-0000-0000-0000F0460000}"/>
    <cellStyle name="Normal 41 12 7 2 3 3 2" xfId="48802" xr:uid="{00000000-0005-0000-0000-0000F1460000}"/>
    <cellStyle name="Normal 41 12 7 2 3 4" xfId="21221" xr:uid="{00000000-0005-0000-0000-0000F2460000}"/>
    <cellStyle name="Normal 41 12 7 2 3 4 2" xfId="42863" xr:uid="{00000000-0005-0000-0000-0000F3460000}"/>
    <cellStyle name="Normal 41 12 7 2 3 5" xfId="36855" xr:uid="{00000000-0005-0000-0000-0000F4460000}"/>
    <cellStyle name="Normal 41 12 7 2 4" xfId="16253" xr:uid="{00000000-0005-0000-0000-0000F5460000}"/>
    <cellStyle name="Normal 41 12 7 2 4 2" xfId="28222" xr:uid="{00000000-0005-0000-0000-0000F6460000}"/>
    <cellStyle name="Normal 41 12 7 2 4 2 2" xfId="49828" xr:uid="{00000000-0005-0000-0000-0000F7460000}"/>
    <cellStyle name="Normal 41 12 7 2 4 3" xfId="22255" xr:uid="{00000000-0005-0000-0000-0000F8460000}"/>
    <cellStyle name="Normal 41 12 7 2 4 3 2" xfId="43892" xr:uid="{00000000-0005-0000-0000-0000F9460000}"/>
    <cellStyle name="Normal 41 12 7 2 4 4" xfId="37907" xr:uid="{00000000-0005-0000-0000-0000FA460000}"/>
    <cellStyle name="Normal 41 12 7 2 5" xfId="25240" xr:uid="{00000000-0005-0000-0000-0000FB460000}"/>
    <cellStyle name="Normal 41 12 7 2 5 2" xfId="46857" xr:uid="{00000000-0005-0000-0000-0000FC460000}"/>
    <cellStyle name="Normal 41 12 7 2 6" xfId="19273" xr:uid="{00000000-0005-0000-0000-0000FD460000}"/>
    <cellStyle name="Normal 41 12 7 2 6 2" xfId="40915" xr:uid="{00000000-0005-0000-0000-0000FE460000}"/>
    <cellStyle name="Normal 41 12 7 2 7" xfId="34901"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8" xr:uid="{00000000-0005-0000-0000-000003470000}"/>
    <cellStyle name="Normal 41 12 7 3 2 2 2 2" xfId="51124" xr:uid="{00000000-0005-0000-0000-000004470000}"/>
    <cellStyle name="Normal 41 12 7 3 2 2 3" xfId="23551" xr:uid="{00000000-0005-0000-0000-000005470000}"/>
    <cellStyle name="Normal 41 12 7 3 2 2 3 2" xfId="45188" xr:uid="{00000000-0005-0000-0000-000006470000}"/>
    <cellStyle name="Normal 41 12 7 3 2 2 4" xfId="39204" xr:uid="{00000000-0005-0000-0000-000007470000}"/>
    <cellStyle name="Normal 41 12 7 3 2 3" xfId="26536" xr:uid="{00000000-0005-0000-0000-000008470000}"/>
    <cellStyle name="Normal 41 12 7 3 2 3 2" xfId="48150" xr:uid="{00000000-0005-0000-0000-000009470000}"/>
    <cellStyle name="Normal 41 12 7 3 2 4" xfId="20569" xr:uid="{00000000-0005-0000-0000-00000A470000}"/>
    <cellStyle name="Normal 41 12 7 3 2 4 2" xfId="42211" xr:uid="{00000000-0005-0000-0000-00000B470000}"/>
    <cellStyle name="Normal 41 12 7 3 2 5" xfId="36201" xr:uid="{00000000-0005-0000-0000-00000C470000}"/>
    <cellStyle name="Normal 41 12 7 3 3" xfId="15439" xr:uid="{00000000-0005-0000-0000-00000D470000}"/>
    <cellStyle name="Normal 41 12 7 3 3 2" xfId="18524" xr:uid="{00000000-0005-0000-0000-00000E470000}"/>
    <cellStyle name="Normal 41 12 7 3 3 2 2" xfId="30490" xr:uid="{00000000-0005-0000-0000-00000F470000}"/>
    <cellStyle name="Normal 41 12 7 3 3 2 2 2" xfId="52096" xr:uid="{00000000-0005-0000-0000-000010470000}"/>
    <cellStyle name="Normal 41 12 7 3 3 2 3" xfId="24523" xr:uid="{00000000-0005-0000-0000-000011470000}"/>
    <cellStyle name="Normal 41 12 7 3 3 2 3 2" xfId="46160" xr:uid="{00000000-0005-0000-0000-000012470000}"/>
    <cellStyle name="Normal 41 12 7 3 3 2 4" xfId="40178" xr:uid="{00000000-0005-0000-0000-000013470000}"/>
    <cellStyle name="Normal 41 12 7 3 3 3" xfId="27508" xr:uid="{00000000-0005-0000-0000-000014470000}"/>
    <cellStyle name="Normal 41 12 7 3 3 3 2" xfId="49122" xr:uid="{00000000-0005-0000-0000-000015470000}"/>
    <cellStyle name="Normal 41 12 7 3 3 4" xfId="21541" xr:uid="{00000000-0005-0000-0000-000016470000}"/>
    <cellStyle name="Normal 41 12 7 3 3 4 2" xfId="43183" xr:uid="{00000000-0005-0000-0000-000017470000}"/>
    <cellStyle name="Normal 41 12 7 3 3 5" xfId="37175" xr:uid="{00000000-0005-0000-0000-000018470000}"/>
    <cellStyle name="Normal 41 12 7 3 4" xfId="16573" xr:uid="{00000000-0005-0000-0000-000019470000}"/>
    <cellStyle name="Normal 41 12 7 3 4 2" xfId="28542" xr:uid="{00000000-0005-0000-0000-00001A470000}"/>
    <cellStyle name="Normal 41 12 7 3 4 2 2" xfId="50148" xr:uid="{00000000-0005-0000-0000-00001B470000}"/>
    <cellStyle name="Normal 41 12 7 3 4 3" xfId="22575" xr:uid="{00000000-0005-0000-0000-00001C470000}"/>
    <cellStyle name="Normal 41 12 7 3 4 3 2" xfId="44212" xr:uid="{00000000-0005-0000-0000-00001D470000}"/>
    <cellStyle name="Normal 41 12 7 3 4 4" xfId="38227" xr:uid="{00000000-0005-0000-0000-00001E470000}"/>
    <cellStyle name="Normal 41 12 7 3 5" xfId="25560" xr:uid="{00000000-0005-0000-0000-00001F470000}"/>
    <cellStyle name="Normal 41 12 7 3 5 2" xfId="47177" xr:uid="{00000000-0005-0000-0000-000020470000}"/>
    <cellStyle name="Normal 41 12 7 3 6" xfId="19593" xr:uid="{00000000-0005-0000-0000-000021470000}"/>
    <cellStyle name="Normal 41 12 7 3 6 2" xfId="41235" xr:uid="{00000000-0005-0000-0000-000022470000}"/>
    <cellStyle name="Normal 41 12 7 3 7" xfId="35221" xr:uid="{00000000-0005-0000-0000-000023470000}"/>
    <cellStyle name="Normal 41 12 7 4" xfId="13824" xr:uid="{00000000-0005-0000-0000-000024470000}"/>
    <cellStyle name="Normal 41 12 7 4 2" xfId="16910" xr:uid="{00000000-0005-0000-0000-000025470000}"/>
    <cellStyle name="Normal 41 12 7 4 2 2" xfId="28878" xr:uid="{00000000-0005-0000-0000-000026470000}"/>
    <cellStyle name="Normal 41 12 7 4 2 2 2" xfId="50484" xr:uid="{00000000-0005-0000-0000-000027470000}"/>
    <cellStyle name="Normal 41 12 7 4 2 3" xfId="22911" xr:uid="{00000000-0005-0000-0000-000028470000}"/>
    <cellStyle name="Normal 41 12 7 4 2 3 2" xfId="44548" xr:uid="{00000000-0005-0000-0000-000029470000}"/>
    <cellStyle name="Normal 41 12 7 4 2 4" xfId="38564" xr:uid="{00000000-0005-0000-0000-00002A470000}"/>
    <cellStyle name="Normal 41 12 7 4 3" xfId="25896" xr:uid="{00000000-0005-0000-0000-00002B470000}"/>
    <cellStyle name="Normal 41 12 7 4 3 2" xfId="47510" xr:uid="{00000000-0005-0000-0000-00002C470000}"/>
    <cellStyle name="Normal 41 12 7 4 4" xfId="19929" xr:uid="{00000000-0005-0000-0000-00002D470000}"/>
    <cellStyle name="Normal 41 12 7 4 4 2" xfId="41571" xr:uid="{00000000-0005-0000-0000-00002E470000}"/>
    <cellStyle name="Normal 41 12 7 4 5" xfId="35560" xr:uid="{00000000-0005-0000-0000-00002F470000}"/>
    <cellStyle name="Normal 41 12 7 5" xfId="14798" xr:uid="{00000000-0005-0000-0000-000030470000}"/>
    <cellStyle name="Normal 41 12 7 5 2" xfId="17883" xr:uid="{00000000-0005-0000-0000-000031470000}"/>
    <cellStyle name="Normal 41 12 7 5 2 2" xfId="29850" xr:uid="{00000000-0005-0000-0000-000032470000}"/>
    <cellStyle name="Normal 41 12 7 5 2 2 2" xfId="51456" xr:uid="{00000000-0005-0000-0000-000033470000}"/>
    <cellStyle name="Normal 41 12 7 5 2 3" xfId="23883" xr:uid="{00000000-0005-0000-0000-000034470000}"/>
    <cellStyle name="Normal 41 12 7 5 2 3 2" xfId="45520" xr:uid="{00000000-0005-0000-0000-000035470000}"/>
    <cellStyle name="Normal 41 12 7 5 2 4" xfId="39537" xr:uid="{00000000-0005-0000-0000-000036470000}"/>
    <cellStyle name="Normal 41 12 7 5 3" xfId="26868" xr:uid="{00000000-0005-0000-0000-000037470000}"/>
    <cellStyle name="Normal 41 12 7 5 3 2" xfId="48482" xr:uid="{00000000-0005-0000-0000-000038470000}"/>
    <cellStyle name="Normal 41 12 7 5 4" xfId="20901" xr:uid="{00000000-0005-0000-0000-000039470000}"/>
    <cellStyle name="Normal 41 12 7 5 4 2" xfId="42543" xr:uid="{00000000-0005-0000-0000-00003A470000}"/>
    <cellStyle name="Normal 41 12 7 5 5" xfId="36534" xr:uid="{00000000-0005-0000-0000-00003B470000}"/>
    <cellStyle name="Normal 41 12 7 6" xfId="15911" xr:uid="{00000000-0005-0000-0000-00003C470000}"/>
    <cellStyle name="Normal 41 12 7 6 2" xfId="27882" xr:uid="{00000000-0005-0000-0000-00003D470000}"/>
    <cellStyle name="Normal 41 12 7 6 2 2" xfId="49488" xr:uid="{00000000-0005-0000-0000-00003E470000}"/>
    <cellStyle name="Normal 41 12 7 6 3" xfId="21915" xr:uid="{00000000-0005-0000-0000-00003F470000}"/>
    <cellStyle name="Normal 41 12 7 6 3 2" xfId="43552" xr:uid="{00000000-0005-0000-0000-000040470000}"/>
    <cellStyle name="Normal 41 12 7 6 4" xfId="37565" xr:uid="{00000000-0005-0000-0000-000041470000}"/>
    <cellStyle name="Normal 41 12 7 7" xfId="24897" xr:uid="{00000000-0005-0000-0000-000042470000}"/>
    <cellStyle name="Normal 41 12 7 7 2" xfId="46517" xr:uid="{00000000-0005-0000-0000-000043470000}"/>
    <cellStyle name="Normal 41 12 7 8" xfId="18930" xr:uid="{00000000-0005-0000-0000-000044470000}"/>
    <cellStyle name="Normal 41 12 7 8 2" xfId="40572" xr:uid="{00000000-0005-0000-0000-000045470000}"/>
    <cellStyle name="Normal 41 12 7 9" xfId="31971"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0" xr:uid="{00000000-0005-0000-0000-00004A470000}"/>
    <cellStyle name="Normal 41 12 8 2 2 2 2" xfId="50546" xr:uid="{00000000-0005-0000-0000-00004B470000}"/>
    <cellStyle name="Normal 41 12 8 2 2 3" xfId="22973" xr:uid="{00000000-0005-0000-0000-00004C470000}"/>
    <cellStyle name="Normal 41 12 8 2 2 3 2" xfId="44610" xr:uid="{00000000-0005-0000-0000-00004D470000}"/>
    <cellStyle name="Normal 41 12 8 2 2 4" xfId="38626" xr:uid="{00000000-0005-0000-0000-00004E470000}"/>
    <cellStyle name="Normal 41 12 8 2 3" xfId="25958" xr:uid="{00000000-0005-0000-0000-00004F470000}"/>
    <cellStyle name="Normal 41 12 8 2 3 2" xfId="47572" xr:uid="{00000000-0005-0000-0000-000050470000}"/>
    <cellStyle name="Normal 41 12 8 2 4" xfId="19991" xr:uid="{00000000-0005-0000-0000-000051470000}"/>
    <cellStyle name="Normal 41 12 8 2 4 2" xfId="41633" xr:uid="{00000000-0005-0000-0000-000052470000}"/>
    <cellStyle name="Normal 41 12 8 2 5" xfId="35623" xr:uid="{00000000-0005-0000-0000-000053470000}"/>
    <cellStyle name="Normal 41 12 8 3" xfId="14861" xr:uid="{00000000-0005-0000-0000-000054470000}"/>
    <cellStyle name="Normal 41 12 8 3 2" xfId="17946" xr:uid="{00000000-0005-0000-0000-000055470000}"/>
    <cellStyle name="Normal 41 12 8 3 2 2" xfId="29912" xr:uid="{00000000-0005-0000-0000-000056470000}"/>
    <cellStyle name="Normal 41 12 8 3 2 2 2" xfId="51518" xr:uid="{00000000-0005-0000-0000-000057470000}"/>
    <cellStyle name="Normal 41 12 8 3 2 3" xfId="23945" xr:uid="{00000000-0005-0000-0000-000058470000}"/>
    <cellStyle name="Normal 41 12 8 3 2 3 2" xfId="45582" xr:uid="{00000000-0005-0000-0000-000059470000}"/>
    <cellStyle name="Normal 41 12 8 3 2 4" xfId="39600" xr:uid="{00000000-0005-0000-0000-00005A470000}"/>
    <cellStyle name="Normal 41 12 8 3 3" xfId="26930" xr:uid="{00000000-0005-0000-0000-00005B470000}"/>
    <cellStyle name="Normal 41 12 8 3 3 2" xfId="48544" xr:uid="{00000000-0005-0000-0000-00005C470000}"/>
    <cellStyle name="Normal 41 12 8 3 4" xfId="20963" xr:uid="{00000000-0005-0000-0000-00005D470000}"/>
    <cellStyle name="Normal 41 12 8 3 4 2" xfId="42605" xr:uid="{00000000-0005-0000-0000-00005E470000}"/>
    <cellStyle name="Normal 41 12 8 3 5" xfId="36597" xr:uid="{00000000-0005-0000-0000-00005F470000}"/>
    <cellStyle name="Normal 41 12 8 4" xfId="15995" xr:uid="{00000000-0005-0000-0000-000060470000}"/>
    <cellStyle name="Normal 41 12 8 4 2" xfId="27964" xr:uid="{00000000-0005-0000-0000-000061470000}"/>
    <cellStyle name="Normal 41 12 8 4 2 2" xfId="49570" xr:uid="{00000000-0005-0000-0000-000062470000}"/>
    <cellStyle name="Normal 41 12 8 4 3" xfId="21997" xr:uid="{00000000-0005-0000-0000-000063470000}"/>
    <cellStyle name="Normal 41 12 8 4 3 2" xfId="43634" xr:uid="{00000000-0005-0000-0000-000064470000}"/>
    <cellStyle name="Normal 41 12 8 4 4" xfId="37649" xr:uid="{00000000-0005-0000-0000-000065470000}"/>
    <cellStyle name="Normal 41 12 8 5" xfId="24982" xr:uid="{00000000-0005-0000-0000-000066470000}"/>
    <cellStyle name="Normal 41 12 8 5 2" xfId="46599" xr:uid="{00000000-0005-0000-0000-000067470000}"/>
    <cellStyle name="Normal 41 12 8 6" xfId="19015" xr:uid="{00000000-0005-0000-0000-000068470000}"/>
    <cellStyle name="Normal 41 12 8 6 2" xfId="40657" xr:uid="{00000000-0005-0000-0000-000069470000}"/>
    <cellStyle name="Normal 41 12 8 7" xfId="34643"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0" xr:uid="{00000000-0005-0000-0000-00006E470000}"/>
    <cellStyle name="Normal 41 12 9 2 2 2 2" xfId="50866" xr:uid="{00000000-0005-0000-0000-00006F470000}"/>
    <cellStyle name="Normal 41 12 9 2 2 3" xfId="23293" xr:uid="{00000000-0005-0000-0000-000070470000}"/>
    <cellStyle name="Normal 41 12 9 2 2 3 2" xfId="44930" xr:uid="{00000000-0005-0000-0000-000071470000}"/>
    <cellStyle name="Normal 41 12 9 2 2 4" xfId="38946" xr:uid="{00000000-0005-0000-0000-000072470000}"/>
    <cellStyle name="Normal 41 12 9 2 3" xfId="26278" xr:uid="{00000000-0005-0000-0000-000073470000}"/>
    <cellStyle name="Normal 41 12 9 2 3 2" xfId="47892" xr:uid="{00000000-0005-0000-0000-000074470000}"/>
    <cellStyle name="Normal 41 12 9 2 4" xfId="20311" xr:uid="{00000000-0005-0000-0000-000075470000}"/>
    <cellStyle name="Normal 41 12 9 2 4 2" xfId="41953" xr:uid="{00000000-0005-0000-0000-000076470000}"/>
    <cellStyle name="Normal 41 12 9 2 5" xfId="35943" xr:uid="{00000000-0005-0000-0000-000077470000}"/>
    <cellStyle name="Normal 41 12 9 3" xfId="15181" xr:uid="{00000000-0005-0000-0000-000078470000}"/>
    <cellStyle name="Normal 41 12 9 3 2" xfId="18266" xr:uid="{00000000-0005-0000-0000-000079470000}"/>
    <cellStyle name="Normal 41 12 9 3 2 2" xfId="30232" xr:uid="{00000000-0005-0000-0000-00007A470000}"/>
    <cellStyle name="Normal 41 12 9 3 2 2 2" xfId="51838" xr:uid="{00000000-0005-0000-0000-00007B470000}"/>
    <cellStyle name="Normal 41 12 9 3 2 3" xfId="24265" xr:uid="{00000000-0005-0000-0000-00007C470000}"/>
    <cellStyle name="Normal 41 12 9 3 2 3 2" xfId="45902" xr:uid="{00000000-0005-0000-0000-00007D470000}"/>
    <cellStyle name="Normal 41 12 9 3 2 4" xfId="39920" xr:uid="{00000000-0005-0000-0000-00007E470000}"/>
    <cellStyle name="Normal 41 12 9 3 3" xfId="27250" xr:uid="{00000000-0005-0000-0000-00007F470000}"/>
    <cellStyle name="Normal 41 12 9 3 3 2" xfId="48864" xr:uid="{00000000-0005-0000-0000-000080470000}"/>
    <cellStyle name="Normal 41 12 9 3 4" xfId="21283" xr:uid="{00000000-0005-0000-0000-000081470000}"/>
    <cellStyle name="Normal 41 12 9 3 4 2" xfId="42925" xr:uid="{00000000-0005-0000-0000-000082470000}"/>
    <cellStyle name="Normal 41 12 9 3 5" xfId="36917" xr:uid="{00000000-0005-0000-0000-000083470000}"/>
    <cellStyle name="Normal 41 12 9 4" xfId="16315" xr:uid="{00000000-0005-0000-0000-000084470000}"/>
    <cellStyle name="Normal 41 12 9 4 2" xfId="28284" xr:uid="{00000000-0005-0000-0000-000085470000}"/>
    <cellStyle name="Normal 41 12 9 4 2 2" xfId="49890" xr:uid="{00000000-0005-0000-0000-000086470000}"/>
    <cellStyle name="Normal 41 12 9 4 3" xfId="22317" xr:uid="{00000000-0005-0000-0000-000087470000}"/>
    <cellStyle name="Normal 41 12 9 4 3 2" xfId="43954" xr:uid="{00000000-0005-0000-0000-000088470000}"/>
    <cellStyle name="Normal 41 12 9 4 4" xfId="37969" xr:uid="{00000000-0005-0000-0000-000089470000}"/>
    <cellStyle name="Normal 41 12 9 5" xfId="25302" xr:uid="{00000000-0005-0000-0000-00008A470000}"/>
    <cellStyle name="Normal 41 12 9 5 2" xfId="46919" xr:uid="{00000000-0005-0000-0000-00008B470000}"/>
    <cellStyle name="Normal 41 12 9 6" xfId="19335" xr:uid="{00000000-0005-0000-0000-00008C470000}"/>
    <cellStyle name="Normal 41 12 9 6 2" xfId="40977" xr:uid="{00000000-0005-0000-0000-00008D470000}"/>
    <cellStyle name="Normal 41 12 9 7" xfId="34963"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1" xr:uid="{00000000-0005-0000-0000-000092470000}"/>
    <cellStyle name="Normal 41 13 10 2 2 2" xfId="50227" xr:uid="{00000000-0005-0000-0000-000093470000}"/>
    <cellStyle name="Normal 41 13 10 2 3" xfId="22654" xr:uid="{00000000-0005-0000-0000-000094470000}"/>
    <cellStyle name="Normal 41 13 10 2 3 2" xfId="44291" xr:uid="{00000000-0005-0000-0000-000095470000}"/>
    <cellStyle name="Normal 41 13 10 2 4" xfId="38306" xr:uid="{00000000-0005-0000-0000-000096470000}"/>
    <cellStyle name="Normal 41 13 10 3" xfId="25639" xr:uid="{00000000-0005-0000-0000-000097470000}"/>
    <cellStyle name="Normal 41 13 10 3 2" xfId="47253" xr:uid="{00000000-0005-0000-0000-000098470000}"/>
    <cellStyle name="Normal 41 13 10 4" xfId="19672" xr:uid="{00000000-0005-0000-0000-000099470000}"/>
    <cellStyle name="Normal 41 13 10 4 2" xfId="41314" xr:uid="{00000000-0005-0000-0000-00009A470000}"/>
    <cellStyle name="Normal 41 13 10 5" xfId="35302" xr:uid="{00000000-0005-0000-0000-00009B470000}"/>
    <cellStyle name="Normal 41 13 11" xfId="14541" xr:uid="{00000000-0005-0000-0000-00009C470000}"/>
    <cellStyle name="Normal 41 13 11 2" xfId="17626" xr:uid="{00000000-0005-0000-0000-00009D470000}"/>
    <cellStyle name="Normal 41 13 11 2 2" xfId="29593" xr:uid="{00000000-0005-0000-0000-00009E470000}"/>
    <cellStyle name="Normal 41 13 11 2 2 2" xfId="51199" xr:uid="{00000000-0005-0000-0000-00009F470000}"/>
    <cellStyle name="Normal 41 13 11 2 3" xfId="23626" xr:uid="{00000000-0005-0000-0000-0000A0470000}"/>
    <cellStyle name="Normal 41 13 11 2 3 2" xfId="45263" xr:uid="{00000000-0005-0000-0000-0000A1470000}"/>
    <cellStyle name="Normal 41 13 11 2 4" xfId="39280" xr:uid="{00000000-0005-0000-0000-0000A2470000}"/>
    <cellStyle name="Normal 41 13 11 3" xfId="26611" xr:uid="{00000000-0005-0000-0000-0000A3470000}"/>
    <cellStyle name="Normal 41 13 11 3 2" xfId="48225" xr:uid="{00000000-0005-0000-0000-0000A4470000}"/>
    <cellStyle name="Normal 41 13 11 4" xfId="20644" xr:uid="{00000000-0005-0000-0000-0000A5470000}"/>
    <cellStyle name="Normal 41 13 11 4 2" xfId="42286" xr:uid="{00000000-0005-0000-0000-0000A6470000}"/>
    <cellStyle name="Normal 41 13 11 5" xfId="36277" xr:uid="{00000000-0005-0000-0000-0000A7470000}"/>
    <cellStyle name="Normal 41 13 12" xfId="15654" xr:uid="{00000000-0005-0000-0000-0000A8470000}"/>
    <cellStyle name="Normal 41 13 12 2" xfId="27625" xr:uid="{00000000-0005-0000-0000-0000A9470000}"/>
    <cellStyle name="Normal 41 13 12 2 2" xfId="49231" xr:uid="{00000000-0005-0000-0000-0000AA470000}"/>
    <cellStyle name="Normal 41 13 12 3" xfId="21658" xr:uid="{00000000-0005-0000-0000-0000AB470000}"/>
    <cellStyle name="Normal 41 13 12 3 2" xfId="43295" xr:uid="{00000000-0005-0000-0000-0000AC470000}"/>
    <cellStyle name="Normal 41 13 12 4" xfId="37308" xr:uid="{00000000-0005-0000-0000-0000AD470000}"/>
    <cellStyle name="Normal 41 13 13" xfId="24640" xr:uid="{00000000-0005-0000-0000-0000AE470000}"/>
    <cellStyle name="Normal 41 13 13 2" xfId="46260" xr:uid="{00000000-0005-0000-0000-0000AF470000}"/>
    <cellStyle name="Normal 41 13 14" xfId="18673" xr:uid="{00000000-0005-0000-0000-0000B0470000}"/>
    <cellStyle name="Normal 41 13 14 2" xfId="40315" xr:uid="{00000000-0005-0000-0000-0000B1470000}"/>
    <cellStyle name="Normal 41 13 15" xfId="31238"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0" xr:uid="{00000000-0005-0000-0000-0000B7470000}"/>
    <cellStyle name="Normal 41 13 2 2 2 2 2 2" xfId="50636" xr:uid="{00000000-0005-0000-0000-0000B8470000}"/>
    <cellStyle name="Normal 41 13 2 2 2 2 3" xfId="23063" xr:uid="{00000000-0005-0000-0000-0000B9470000}"/>
    <cellStyle name="Normal 41 13 2 2 2 2 3 2" xfId="44700" xr:uid="{00000000-0005-0000-0000-0000BA470000}"/>
    <cellStyle name="Normal 41 13 2 2 2 2 4" xfId="38716" xr:uid="{00000000-0005-0000-0000-0000BB470000}"/>
    <cellStyle name="Normal 41 13 2 2 2 3" xfId="26048" xr:uid="{00000000-0005-0000-0000-0000BC470000}"/>
    <cellStyle name="Normal 41 13 2 2 2 3 2" xfId="47662" xr:uid="{00000000-0005-0000-0000-0000BD470000}"/>
    <cellStyle name="Normal 41 13 2 2 2 4" xfId="20081" xr:uid="{00000000-0005-0000-0000-0000BE470000}"/>
    <cellStyle name="Normal 41 13 2 2 2 4 2" xfId="41723" xr:uid="{00000000-0005-0000-0000-0000BF470000}"/>
    <cellStyle name="Normal 41 13 2 2 2 5" xfId="35713" xr:uid="{00000000-0005-0000-0000-0000C0470000}"/>
    <cellStyle name="Normal 41 13 2 2 3" xfId="14951" xr:uid="{00000000-0005-0000-0000-0000C1470000}"/>
    <cellStyle name="Normal 41 13 2 2 3 2" xfId="18036" xr:uid="{00000000-0005-0000-0000-0000C2470000}"/>
    <cellStyle name="Normal 41 13 2 2 3 2 2" xfId="30002" xr:uid="{00000000-0005-0000-0000-0000C3470000}"/>
    <cellStyle name="Normal 41 13 2 2 3 2 2 2" xfId="51608" xr:uid="{00000000-0005-0000-0000-0000C4470000}"/>
    <cellStyle name="Normal 41 13 2 2 3 2 3" xfId="24035" xr:uid="{00000000-0005-0000-0000-0000C5470000}"/>
    <cellStyle name="Normal 41 13 2 2 3 2 3 2" xfId="45672" xr:uid="{00000000-0005-0000-0000-0000C6470000}"/>
    <cellStyle name="Normal 41 13 2 2 3 2 4" xfId="39690" xr:uid="{00000000-0005-0000-0000-0000C7470000}"/>
    <cellStyle name="Normal 41 13 2 2 3 3" xfId="27020" xr:uid="{00000000-0005-0000-0000-0000C8470000}"/>
    <cellStyle name="Normal 41 13 2 2 3 3 2" xfId="48634" xr:uid="{00000000-0005-0000-0000-0000C9470000}"/>
    <cellStyle name="Normal 41 13 2 2 3 4" xfId="21053" xr:uid="{00000000-0005-0000-0000-0000CA470000}"/>
    <cellStyle name="Normal 41 13 2 2 3 4 2" xfId="42695" xr:uid="{00000000-0005-0000-0000-0000CB470000}"/>
    <cellStyle name="Normal 41 13 2 2 3 5" xfId="36687" xr:uid="{00000000-0005-0000-0000-0000CC470000}"/>
    <cellStyle name="Normal 41 13 2 2 4" xfId="16085" xr:uid="{00000000-0005-0000-0000-0000CD470000}"/>
    <cellStyle name="Normal 41 13 2 2 4 2" xfId="28054" xr:uid="{00000000-0005-0000-0000-0000CE470000}"/>
    <cellStyle name="Normal 41 13 2 2 4 2 2" xfId="49660" xr:uid="{00000000-0005-0000-0000-0000CF470000}"/>
    <cellStyle name="Normal 41 13 2 2 4 3" xfId="22087" xr:uid="{00000000-0005-0000-0000-0000D0470000}"/>
    <cellStyle name="Normal 41 13 2 2 4 3 2" xfId="43724" xr:uid="{00000000-0005-0000-0000-0000D1470000}"/>
    <cellStyle name="Normal 41 13 2 2 4 4" xfId="37739" xr:uid="{00000000-0005-0000-0000-0000D2470000}"/>
    <cellStyle name="Normal 41 13 2 2 5" xfId="25072" xr:uid="{00000000-0005-0000-0000-0000D3470000}"/>
    <cellStyle name="Normal 41 13 2 2 5 2" xfId="46689" xr:uid="{00000000-0005-0000-0000-0000D4470000}"/>
    <cellStyle name="Normal 41 13 2 2 6" xfId="19105" xr:uid="{00000000-0005-0000-0000-0000D5470000}"/>
    <cellStyle name="Normal 41 13 2 2 6 2" xfId="40747" xr:uid="{00000000-0005-0000-0000-0000D6470000}"/>
    <cellStyle name="Normal 41 13 2 2 7" xfId="34733"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0" xr:uid="{00000000-0005-0000-0000-0000DB470000}"/>
    <cellStyle name="Normal 41 13 2 3 2 2 2 2" xfId="50956" xr:uid="{00000000-0005-0000-0000-0000DC470000}"/>
    <cellStyle name="Normal 41 13 2 3 2 2 3" xfId="23383" xr:uid="{00000000-0005-0000-0000-0000DD470000}"/>
    <cellStyle name="Normal 41 13 2 3 2 2 3 2" xfId="45020" xr:uid="{00000000-0005-0000-0000-0000DE470000}"/>
    <cellStyle name="Normal 41 13 2 3 2 2 4" xfId="39036" xr:uid="{00000000-0005-0000-0000-0000DF470000}"/>
    <cellStyle name="Normal 41 13 2 3 2 3" xfId="26368" xr:uid="{00000000-0005-0000-0000-0000E0470000}"/>
    <cellStyle name="Normal 41 13 2 3 2 3 2" xfId="47982" xr:uid="{00000000-0005-0000-0000-0000E1470000}"/>
    <cellStyle name="Normal 41 13 2 3 2 4" xfId="20401" xr:uid="{00000000-0005-0000-0000-0000E2470000}"/>
    <cellStyle name="Normal 41 13 2 3 2 4 2" xfId="42043" xr:uid="{00000000-0005-0000-0000-0000E3470000}"/>
    <cellStyle name="Normal 41 13 2 3 2 5" xfId="36033" xr:uid="{00000000-0005-0000-0000-0000E4470000}"/>
    <cellStyle name="Normal 41 13 2 3 3" xfId="15271" xr:uid="{00000000-0005-0000-0000-0000E5470000}"/>
    <cellStyle name="Normal 41 13 2 3 3 2" xfId="18356" xr:uid="{00000000-0005-0000-0000-0000E6470000}"/>
    <cellStyle name="Normal 41 13 2 3 3 2 2" xfId="30322" xr:uid="{00000000-0005-0000-0000-0000E7470000}"/>
    <cellStyle name="Normal 41 13 2 3 3 2 2 2" xfId="51928" xr:uid="{00000000-0005-0000-0000-0000E8470000}"/>
    <cellStyle name="Normal 41 13 2 3 3 2 3" xfId="24355" xr:uid="{00000000-0005-0000-0000-0000E9470000}"/>
    <cellStyle name="Normal 41 13 2 3 3 2 3 2" xfId="45992" xr:uid="{00000000-0005-0000-0000-0000EA470000}"/>
    <cellStyle name="Normal 41 13 2 3 3 2 4" xfId="40010" xr:uid="{00000000-0005-0000-0000-0000EB470000}"/>
    <cellStyle name="Normal 41 13 2 3 3 3" xfId="27340" xr:uid="{00000000-0005-0000-0000-0000EC470000}"/>
    <cellStyle name="Normal 41 13 2 3 3 3 2" xfId="48954" xr:uid="{00000000-0005-0000-0000-0000ED470000}"/>
    <cellStyle name="Normal 41 13 2 3 3 4" xfId="21373" xr:uid="{00000000-0005-0000-0000-0000EE470000}"/>
    <cellStyle name="Normal 41 13 2 3 3 4 2" xfId="43015" xr:uid="{00000000-0005-0000-0000-0000EF470000}"/>
    <cellStyle name="Normal 41 13 2 3 3 5" xfId="37007" xr:uid="{00000000-0005-0000-0000-0000F0470000}"/>
    <cellStyle name="Normal 41 13 2 3 4" xfId="16405" xr:uid="{00000000-0005-0000-0000-0000F1470000}"/>
    <cellStyle name="Normal 41 13 2 3 4 2" xfId="28374" xr:uid="{00000000-0005-0000-0000-0000F2470000}"/>
    <cellStyle name="Normal 41 13 2 3 4 2 2" xfId="49980" xr:uid="{00000000-0005-0000-0000-0000F3470000}"/>
    <cellStyle name="Normal 41 13 2 3 4 3" xfId="22407" xr:uid="{00000000-0005-0000-0000-0000F4470000}"/>
    <cellStyle name="Normal 41 13 2 3 4 3 2" xfId="44044" xr:uid="{00000000-0005-0000-0000-0000F5470000}"/>
    <cellStyle name="Normal 41 13 2 3 4 4" xfId="38059" xr:uid="{00000000-0005-0000-0000-0000F6470000}"/>
    <cellStyle name="Normal 41 13 2 3 5" xfId="25392" xr:uid="{00000000-0005-0000-0000-0000F7470000}"/>
    <cellStyle name="Normal 41 13 2 3 5 2" xfId="47009" xr:uid="{00000000-0005-0000-0000-0000F8470000}"/>
    <cellStyle name="Normal 41 13 2 3 6" xfId="19425" xr:uid="{00000000-0005-0000-0000-0000F9470000}"/>
    <cellStyle name="Normal 41 13 2 3 6 2" xfId="41067" xr:uid="{00000000-0005-0000-0000-0000FA470000}"/>
    <cellStyle name="Normal 41 13 2 3 7" xfId="35053" xr:uid="{00000000-0005-0000-0000-0000FB470000}"/>
    <cellStyle name="Normal 41 13 2 4" xfId="13656" xr:uid="{00000000-0005-0000-0000-0000FC470000}"/>
    <cellStyle name="Normal 41 13 2 4 2" xfId="16742" xr:uid="{00000000-0005-0000-0000-0000FD470000}"/>
    <cellStyle name="Normal 41 13 2 4 2 2" xfId="28710" xr:uid="{00000000-0005-0000-0000-0000FE470000}"/>
    <cellStyle name="Normal 41 13 2 4 2 2 2" xfId="50316" xr:uid="{00000000-0005-0000-0000-0000FF470000}"/>
    <cellStyle name="Normal 41 13 2 4 2 3" xfId="22743" xr:uid="{00000000-0005-0000-0000-000000480000}"/>
    <cellStyle name="Normal 41 13 2 4 2 3 2" xfId="44380" xr:uid="{00000000-0005-0000-0000-000001480000}"/>
    <cellStyle name="Normal 41 13 2 4 2 4" xfId="38396" xr:uid="{00000000-0005-0000-0000-000002480000}"/>
    <cellStyle name="Normal 41 13 2 4 3" xfId="25728" xr:uid="{00000000-0005-0000-0000-000003480000}"/>
    <cellStyle name="Normal 41 13 2 4 3 2" xfId="47342" xr:uid="{00000000-0005-0000-0000-000004480000}"/>
    <cellStyle name="Normal 41 13 2 4 4" xfId="19761" xr:uid="{00000000-0005-0000-0000-000005480000}"/>
    <cellStyle name="Normal 41 13 2 4 4 2" xfId="41403" xr:uid="{00000000-0005-0000-0000-000006480000}"/>
    <cellStyle name="Normal 41 13 2 4 5" xfId="35392" xr:uid="{00000000-0005-0000-0000-000007480000}"/>
    <cellStyle name="Normal 41 13 2 5" xfId="14630" xr:uid="{00000000-0005-0000-0000-000008480000}"/>
    <cellStyle name="Normal 41 13 2 5 2" xfId="17715" xr:uid="{00000000-0005-0000-0000-000009480000}"/>
    <cellStyle name="Normal 41 13 2 5 2 2" xfId="29682" xr:uid="{00000000-0005-0000-0000-00000A480000}"/>
    <cellStyle name="Normal 41 13 2 5 2 2 2" xfId="51288" xr:uid="{00000000-0005-0000-0000-00000B480000}"/>
    <cellStyle name="Normal 41 13 2 5 2 3" xfId="23715" xr:uid="{00000000-0005-0000-0000-00000C480000}"/>
    <cellStyle name="Normal 41 13 2 5 2 3 2" xfId="45352" xr:uid="{00000000-0005-0000-0000-00000D480000}"/>
    <cellStyle name="Normal 41 13 2 5 2 4" xfId="39369" xr:uid="{00000000-0005-0000-0000-00000E480000}"/>
    <cellStyle name="Normal 41 13 2 5 3" xfId="26700" xr:uid="{00000000-0005-0000-0000-00000F480000}"/>
    <cellStyle name="Normal 41 13 2 5 3 2" xfId="48314" xr:uid="{00000000-0005-0000-0000-000010480000}"/>
    <cellStyle name="Normal 41 13 2 5 4" xfId="20733" xr:uid="{00000000-0005-0000-0000-000011480000}"/>
    <cellStyle name="Normal 41 13 2 5 4 2" xfId="42375" xr:uid="{00000000-0005-0000-0000-000012480000}"/>
    <cellStyle name="Normal 41 13 2 5 5" xfId="36366" xr:uid="{00000000-0005-0000-0000-000013480000}"/>
    <cellStyle name="Normal 41 13 2 6" xfId="15743" xr:uid="{00000000-0005-0000-0000-000014480000}"/>
    <cellStyle name="Normal 41 13 2 6 2" xfId="27714" xr:uid="{00000000-0005-0000-0000-000015480000}"/>
    <cellStyle name="Normal 41 13 2 6 2 2" xfId="49320" xr:uid="{00000000-0005-0000-0000-000016480000}"/>
    <cellStyle name="Normal 41 13 2 6 3" xfId="21747" xr:uid="{00000000-0005-0000-0000-000017480000}"/>
    <cellStyle name="Normal 41 13 2 6 3 2" xfId="43384" xr:uid="{00000000-0005-0000-0000-000018480000}"/>
    <cellStyle name="Normal 41 13 2 6 4" xfId="37397" xr:uid="{00000000-0005-0000-0000-000019480000}"/>
    <cellStyle name="Normal 41 13 2 7" xfId="24729" xr:uid="{00000000-0005-0000-0000-00001A480000}"/>
    <cellStyle name="Normal 41 13 2 7 2" xfId="46349" xr:uid="{00000000-0005-0000-0000-00001B480000}"/>
    <cellStyle name="Normal 41 13 2 8" xfId="18762" xr:uid="{00000000-0005-0000-0000-00001C480000}"/>
    <cellStyle name="Normal 41 13 2 8 2" xfId="40404" xr:uid="{00000000-0005-0000-0000-00001D480000}"/>
    <cellStyle name="Normal 41 13 2 9" xfId="31575"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6" xr:uid="{00000000-0005-0000-0000-000023480000}"/>
    <cellStyle name="Normal 41 13 3 2 2 2 2 2" xfId="50592" xr:uid="{00000000-0005-0000-0000-000024480000}"/>
    <cellStyle name="Normal 41 13 3 2 2 2 3" xfId="23019" xr:uid="{00000000-0005-0000-0000-000025480000}"/>
    <cellStyle name="Normal 41 13 3 2 2 2 3 2" xfId="44656" xr:uid="{00000000-0005-0000-0000-000026480000}"/>
    <cellStyle name="Normal 41 13 3 2 2 2 4" xfId="38672" xr:uid="{00000000-0005-0000-0000-000027480000}"/>
    <cellStyle name="Normal 41 13 3 2 2 3" xfId="26004" xr:uid="{00000000-0005-0000-0000-000028480000}"/>
    <cellStyle name="Normal 41 13 3 2 2 3 2" xfId="47618" xr:uid="{00000000-0005-0000-0000-000029480000}"/>
    <cellStyle name="Normal 41 13 3 2 2 4" xfId="20037" xr:uid="{00000000-0005-0000-0000-00002A480000}"/>
    <cellStyle name="Normal 41 13 3 2 2 4 2" xfId="41679" xr:uid="{00000000-0005-0000-0000-00002B480000}"/>
    <cellStyle name="Normal 41 13 3 2 2 5" xfId="35669" xr:uid="{00000000-0005-0000-0000-00002C480000}"/>
    <cellStyle name="Normal 41 13 3 2 3" xfId="14907" xr:uid="{00000000-0005-0000-0000-00002D480000}"/>
    <cellStyle name="Normal 41 13 3 2 3 2" xfId="17992" xr:uid="{00000000-0005-0000-0000-00002E480000}"/>
    <cellStyle name="Normal 41 13 3 2 3 2 2" xfId="29958" xr:uid="{00000000-0005-0000-0000-00002F480000}"/>
    <cellStyle name="Normal 41 13 3 2 3 2 2 2" xfId="51564" xr:uid="{00000000-0005-0000-0000-000030480000}"/>
    <cellStyle name="Normal 41 13 3 2 3 2 3" xfId="23991" xr:uid="{00000000-0005-0000-0000-000031480000}"/>
    <cellStyle name="Normal 41 13 3 2 3 2 3 2" xfId="45628" xr:uid="{00000000-0005-0000-0000-000032480000}"/>
    <cellStyle name="Normal 41 13 3 2 3 2 4" xfId="39646" xr:uid="{00000000-0005-0000-0000-000033480000}"/>
    <cellStyle name="Normal 41 13 3 2 3 3" xfId="26976" xr:uid="{00000000-0005-0000-0000-000034480000}"/>
    <cellStyle name="Normal 41 13 3 2 3 3 2" xfId="48590" xr:uid="{00000000-0005-0000-0000-000035480000}"/>
    <cellStyle name="Normal 41 13 3 2 3 4" xfId="21009" xr:uid="{00000000-0005-0000-0000-000036480000}"/>
    <cellStyle name="Normal 41 13 3 2 3 4 2" xfId="42651" xr:uid="{00000000-0005-0000-0000-000037480000}"/>
    <cellStyle name="Normal 41 13 3 2 3 5" xfId="36643" xr:uid="{00000000-0005-0000-0000-000038480000}"/>
    <cellStyle name="Normal 41 13 3 2 4" xfId="16041" xr:uid="{00000000-0005-0000-0000-000039480000}"/>
    <cellStyle name="Normal 41 13 3 2 4 2" xfId="28010" xr:uid="{00000000-0005-0000-0000-00003A480000}"/>
    <cellStyle name="Normal 41 13 3 2 4 2 2" xfId="49616" xr:uid="{00000000-0005-0000-0000-00003B480000}"/>
    <cellStyle name="Normal 41 13 3 2 4 3" xfId="22043" xr:uid="{00000000-0005-0000-0000-00003C480000}"/>
    <cellStyle name="Normal 41 13 3 2 4 3 2" xfId="43680" xr:uid="{00000000-0005-0000-0000-00003D480000}"/>
    <cellStyle name="Normal 41 13 3 2 4 4" xfId="37695" xr:uid="{00000000-0005-0000-0000-00003E480000}"/>
    <cellStyle name="Normal 41 13 3 2 5" xfId="25028" xr:uid="{00000000-0005-0000-0000-00003F480000}"/>
    <cellStyle name="Normal 41 13 3 2 5 2" xfId="46645" xr:uid="{00000000-0005-0000-0000-000040480000}"/>
    <cellStyle name="Normal 41 13 3 2 6" xfId="19061" xr:uid="{00000000-0005-0000-0000-000041480000}"/>
    <cellStyle name="Normal 41 13 3 2 6 2" xfId="40703" xr:uid="{00000000-0005-0000-0000-000042480000}"/>
    <cellStyle name="Normal 41 13 3 2 7" xfId="34689"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6" xr:uid="{00000000-0005-0000-0000-000047480000}"/>
    <cellStyle name="Normal 41 13 3 3 2 2 2 2" xfId="50912" xr:uid="{00000000-0005-0000-0000-000048480000}"/>
    <cellStyle name="Normal 41 13 3 3 2 2 3" xfId="23339" xr:uid="{00000000-0005-0000-0000-000049480000}"/>
    <cellStyle name="Normal 41 13 3 3 2 2 3 2" xfId="44976" xr:uid="{00000000-0005-0000-0000-00004A480000}"/>
    <cellStyle name="Normal 41 13 3 3 2 2 4" xfId="38992" xr:uid="{00000000-0005-0000-0000-00004B480000}"/>
    <cellStyle name="Normal 41 13 3 3 2 3" xfId="26324" xr:uid="{00000000-0005-0000-0000-00004C480000}"/>
    <cellStyle name="Normal 41 13 3 3 2 3 2" xfId="47938" xr:uid="{00000000-0005-0000-0000-00004D480000}"/>
    <cellStyle name="Normal 41 13 3 3 2 4" xfId="20357" xr:uid="{00000000-0005-0000-0000-00004E480000}"/>
    <cellStyle name="Normal 41 13 3 3 2 4 2" xfId="41999" xr:uid="{00000000-0005-0000-0000-00004F480000}"/>
    <cellStyle name="Normal 41 13 3 3 2 5" xfId="35989" xr:uid="{00000000-0005-0000-0000-000050480000}"/>
    <cellStyle name="Normal 41 13 3 3 3" xfId="15227" xr:uid="{00000000-0005-0000-0000-000051480000}"/>
    <cellStyle name="Normal 41 13 3 3 3 2" xfId="18312" xr:uid="{00000000-0005-0000-0000-000052480000}"/>
    <cellStyle name="Normal 41 13 3 3 3 2 2" xfId="30278" xr:uid="{00000000-0005-0000-0000-000053480000}"/>
    <cellStyle name="Normal 41 13 3 3 3 2 2 2" xfId="51884" xr:uid="{00000000-0005-0000-0000-000054480000}"/>
    <cellStyle name="Normal 41 13 3 3 3 2 3" xfId="24311" xr:uid="{00000000-0005-0000-0000-000055480000}"/>
    <cellStyle name="Normal 41 13 3 3 3 2 3 2" xfId="45948" xr:uid="{00000000-0005-0000-0000-000056480000}"/>
    <cellStyle name="Normal 41 13 3 3 3 2 4" xfId="39966" xr:uid="{00000000-0005-0000-0000-000057480000}"/>
    <cellStyle name="Normal 41 13 3 3 3 3" xfId="27296" xr:uid="{00000000-0005-0000-0000-000058480000}"/>
    <cellStyle name="Normal 41 13 3 3 3 3 2" xfId="48910" xr:uid="{00000000-0005-0000-0000-000059480000}"/>
    <cellStyle name="Normal 41 13 3 3 3 4" xfId="21329" xr:uid="{00000000-0005-0000-0000-00005A480000}"/>
    <cellStyle name="Normal 41 13 3 3 3 4 2" xfId="42971" xr:uid="{00000000-0005-0000-0000-00005B480000}"/>
    <cellStyle name="Normal 41 13 3 3 3 5" xfId="36963" xr:uid="{00000000-0005-0000-0000-00005C480000}"/>
    <cellStyle name="Normal 41 13 3 3 4" xfId="16361" xr:uid="{00000000-0005-0000-0000-00005D480000}"/>
    <cellStyle name="Normal 41 13 3 3 4 2" xfId="28330" xr:uid="{00000000-0005-0000-0000-00005E480000}"/>
    <cellStyle name="Normal 41 13 3 3 4 2 2" xfId="49936" xr:uid="{00000000-0005-0000-0000-00005F480000}"/>
    <cellStyle name="Normal 41 13 3 3 4 3" xfId="22363" xr:uid="{00000000-0005-0000-0000-000060480000}"/>
    <cellStyle name="Normal 41 13 3 3 4 3 2" xfId="44000" xr:uid="{00000000-0005-0000-0000-000061480000}"/>
    <cellStyle name="Normal 41 13 3 3 4 4" xfId="38015" xr:uid="{00000000-0005-0000-0000-000062480000}"/>
    <cellStyle name="Normal 41 13 3 3 5" xfId="25348" xr:uid="{00000000-0005-0000-0000-000063480000}"/>
    <cellStyle name="Normal 41 13 3 3 5 2" xfId="46965" xr:uid="{00000000-0005-0000-0000-000064480000}"/>
    <cellStyle name="Normal 41 13 3 3 6" xfId="19381" xr:uid="{00000000-0005-0000-0000-000065480000}"/>
    <cellStyle name="Normal 41 13 3 3 6 2" xfId="41023" xr:uid="{00000000-0005-0000-0000-000066480000}"/>
    <cellStyle name="Normal 41 13 3 3 7" xfId="35009" xr:uid="{00000000-0005-0000-0000-000067480000}"/>
    <cellStyle name="Normal 41 13 3 4" xfId="13612" xr:uid="{00000000-0005-0000-0000-000068480000}"/>
    <cellStyle name="Normal 41 13 3 4 2" xfId="16698" xr:uid="{00000000-0005-0000-0000-000069480000}"/>
    <cellStyle name="Normal 41 13 3 4 2 2" xfId="28666" xr:uid="{00000000-0005-0000-0000-00006A480000}"/>
    <cellStyle name="Normal 41 13 3 4 2 2 2" xfId="50272" xr:uid="{00000000-0005-0000-0000-00006B480000}"/>
    <cellStyle name="Normal 41 13 3 4 2 3" xfId="22699" xr:uid="{00000000-0005-0000-0000-00006C480000}"/>
    <cellStyle name="Normal 41 13 3 4 2 3 2" xfId="44336" xr:uid="{00000000-0005-0000-0000-00006D480000}"/>
    <cellStyle name="Normal 41 13 3 4 2 4" xfId="38352" xr:uid="{00000000-0005-0000-0000-00006E480000}"/>
    <cellStyle name="Normal 41 13 3 4 3" xfId="25684" xr:uid="{00000000-0005-0000-0000-00006F480000}"/>
    <cellStyle name="Normal 41 13 3 4 3 2" xfId="47298" xr:uid="{00000000-0005-0000-0000-000070480000}"/>
    <cellStyle name="Normal 41 13 3 4 4" xfId="19717" xr:uid="{00000000-0005-0000-0000-000071480000}"/>
    <cellStyle name="Normal 41 13 3 4 4 2" xfId="41359" xr:uid="{00000000-0005-0000-0000-000072480000}"/>
    <cellStyle name="Normal 41 13 3 4 5" xfId="35348" xr:uid="{00000000-0005-0000-0000-000073480000}"/>
    <cellStyle name="Normal 41 13 3 5" xfId="14586" xr:uid="{00000000-0005-0000-0000-000074480000}"/>
    <cellStyle name="Normal 41 13 3 5 2" xfId="17671" xr:uid="{00000000-0005-0000-0000-000075480000}"/>
    <cellStyle name="Normal 41 13 3 5 2 2" xfId="29638" xr:uid="{00000000-0005-0000-0000-000076480000}"/>
    <cellStyle name="Normal 41 13 3 5 2 2 2" xfId="51244" xr:uid="{00000000-0005-0000-0000-000077480000}"/>
    <cellStyle name="Normal 41 13 3 5 2 3" xfId="23671" xr:uid="{00000000-0005-0000-0000-000078480000}"/>
    <cellStyle name="Normal 41 13 3 5 2 3 2" xfId="45308" xr:uid="{00000000-0005-0000-0000-000079480000}"/>
    <cellStyle name="Normal 41 13 3 5 2 4" xfId="39325" xr:uid="{00000000-0005-0000-0000-00007A480000}"/>
    <cellStyle name="Normal 41 13 3 5 3" xfId="26656" xr:uid="{00000000-0005-0000-0000-00007B480000}"/>
    <cellStyle name="Normal 41 13 3 5 3 2" xfId="48270" xr:uid="{00000000-0005-0000-0000-00007C480000}"/>
    <cellStyle name="Normal 41 13 3 5 4" xfId="20689" xr:uid="{00000000-0005-0000-0000-00007D480000}"/>
    <cellStyle name="Normal 41 13 3 5 4 2" xfId="42331" xr:uid="{00000000-0005-0000-0000-00007E480000}"/>
    <cellStyle name="Normal 41 13 3 5 5" xfId="36322" xr:uid="{00000000-0005-0000-0000-00007F480000}"/>
    <cellStyle name="Normal 41 13 3 6" xfId="15699" xr:uid="{00000000-0005-0000-0000-000080480000}"/>
    <cellStyle name="Normal 41 13 3 6 2" xfId="27670" xr:uid="{00000000-0005-0000-0000-000081480000}"/>
    <cellStyle name="Normal 41 13 3 6 2 2" xfId="49276" xr:uid="{00000000-0005-0000-0000-000082480000}"/>
    <cellStyle name="Normal 41 13 3 6 3" xfId="21703" xr:uid="{00000000-0005-0000-0000-000083480000}"/>
    <cellStyle name="Normal 41 13 3 6 3 2" xfId="43340" xr:uid="{00000000-0005-0000-0000-000084480000}"/>
    <cellStyle name="Normal 41 13 3 6 4" xfId="37353" xr:uid="{00000000-0005-0000-0000-000085480000}"/>
    <cellStyle name="Normal 41 13 3 7" xfId="24685" xr:uid="{00000000-0005-0000-0000-000086480000}"/>
    <cellStyle name="Normal 41 13 3 7 2" xfId="46305" xr:uid="{00000000-0005-0000-0000-000087480000}"/>
    <cellStyle name="Normal 41 13 3 8" xfId="18718" xr:uid="{00000000-0005-0000-0000-000088480000}"/>
    <cellStyle name="Normal 41 13 3 8 2" xfId="40360" xr:uid="{00000000-0005-0000-0000-000089480000}"/>
    <cellStyle name="Normal 41 13 3 9" xfId="31418"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2" xr:uid="{00000000-0005-0000-0000-00008F480000}"/>
    <cellStyle name="Normal 41 13 4 2 2 2 2 2" xfId="50678" xr:uid="{00000000-0005-0000-0000-000090480000}"/>
    <cellStyle name="Normal 41 13 4 2 2 2 3" xfId="23105" xr:uid="{00000000-0005-0000-0000-000091480000}"/>
    <cellStyle name="Normal 41 13 4 2 2 2 3 2" xfId="44742" xr:uid="{00000000-0005-0000-0000-000092480000}"/>
    <cellStyle name="Normal 41 13 4 2 2 2 4" xfId="38758" xr:uid="{00000000-0005-0000-0000-000093480000}"/>
    <cellStyle name="Normal 41 13 4 2 2 3" xfId="26090" xr:uid="{00000000-0005-0000-0000-000094480000}"/>
    <cellStyle name="Normal 41 13 4 2 2 3 2" xfId="47704" xr:uid="{00000000-0005-0000-0000-000095480000}"/>
    <cellStyle name="Normal 41 13 4 2 2 4" xfId="20123" xr:uid="{00000000-0005-0000-0000-000096480000}"/>
    <cellStyle name="Normal 41 13 4 2 2 4 2" xfId="41765" xr:uid="{00000000-0005-0000-0000-000097480000}"/>
    <cellStyle name="Normal 41 13 4 2 2 5" xfId="35755" xr:uid="{00000000-0005-0000-0000-000098480000}"/>
    <cellStyle name="Normal 41 13 4 2 3" xfId="14993" xr:uid="{00000000-0005-0000-0000-000099480000}"/>
    <cellStyle name="Normal 41 13 4 2 3 2" xfId="18078" xr:uid="{00000000-0005-0000-0000-00009A480000}"/>
    <cellStyle name="Normal 41 13 4 2 3 2 2" xfId="30044" xr:uid="{00000000-0005-0000-0000-00009B480000}"/>
    <cellStyle name="Normal 41 13 4 2 3 2 2 2" xfId="51650" xr:uid="{00000000-0005-0000-0000-00009C480000}"/>
    <cellStyle name="Normal 41 13 4 2 3 2 3" xfId="24077" xr:uid="{00000000-0005-0000-0000-00009D480000}"/>
    <cellStyle name="Normal 41 13 4 2 3 2 3 2" xfId="45714" xr:uid="{00000000-0005-0000-0000-00009E480000}"/>
    <cellStyle name="Normal 41 13 4 2 3 2 4" xfId="39732" xr:uid="{00000000-0005-0000-0000-00009F480000}"/>
    <cellStyle name="Normal 41 13 4 2 3 3" xfId="27062" xr:uid="{00000000-0005-0000-0000-0000A0480000}"/>
    <cellStyle name="Normal 41 13 4 2 3 3 2" xfId="48676" xr:uid="{00000000-0005-0000-0000-0000A1480000}"/>
    <cellStyle name="Normal 41 13 4 2 3 4" xfId="21095" xr:uid="{00000000-0005-0000-0000-0000A2480000}"/>
    <cellStyle name="Normal 41 13 4 2 3 4 2" xfId="42737" xr:uid="{00000000-0005-0000-0000-0000A3480000}"/>
    <cellStyle name="Normal 41 13 4 2 3 5" xfId="36729" xr:uid="{00000000-0005-0000-0000-0000A4480000}"/>
    <cellStyle name="Normal 41 13 4 2 4" xfId="16127" xr:uid="{00000000-0005-0000-0000-0000A5480000}"/>
    <cellStyle name="Normal 41 13 4 2 4 2" xfId="28096" xr:uid="{00000000-0005-0000-0000-0000A6480000}"/>
    <cellStyle name="Normal 41 13 4 2 4 2 2" xfId="49702" xr:uid="{00000000-0005-0000-0000-0000A7480000}"/>
    <cellStyle name="Normal 41 13 4 2 4 3" xfId="22129" xr:uid="{00000000-0005-0000-0000-0000A8480000}"/>
    <cellStyle name="Normal 41 13 4 2 4 3 2" xfId="43766" xr:uid="{00000000-0005-0000-0000-0000A9480000}"/>
    <cellStyle name="Normal 41 13 4 2 4 4" xfId="37781" xr:uid="{00000000-0005-0000-0000-0000AA480000}"/>
    <cellStyle name="Normal 41 13 4 2 5" xfId="25114" xr:uid="{00000000-0005-0000-0000-0000AB480000}"/>
    <cellStyle name="Normal 41 13 4 2 5 2" xfId="46731" xr:uid="{00000000-0005-0000-0000-0000AC480000}"/>
    <cellStyle name="Normal 41 13 4 2 6" xfId="19147" xr:uid="{00000000-0005-0000-0000-0000AD480000}"/>
    <cellStyle name="Normal 41 13 4 2 6 2" xfId="40789" xr:uid="{00000000-0005-0000-0000-0000AE480000}"/>
    <cellStyle name="Normal 41 13 4 2 7" xfId="34775"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2" xr:uid="{00000000-0005-0000-0000-0000B3480000}"/>
    <cellStyle name="Normal 41 13 4 3 2 2 2 2" xfId="50998" xr:uid="{00000000-0005-0000-0000-0000B4480000}"/>
    <cellStyle name="Normal 41 13 4 3 2 2 3" xfId="23425" xr:uid="{00000000-0005-0000-0000-0000B5480000}"/>
    <cellStyle name="Normal 41 13 4 3 2 2 3 2" xfId="45062" xr:uid="{00000000-0005-0000-0000-0000B6480000}"/>
    <cellStyle name="Normal 41 13 4 3 2 2 4" xfId="39078" xr:uid="{00000000-0005-0000-0000-0000B7480000}"/>
    <cellStyle name="Normal 41 13 4 3 2 3" xfId="26410" xr:uid="{00000000-0005-0000-0000-0000B8480000}"/>
    <cellStyle name="Normal 41 13 4 3 2 3 2" xfId="48024" xr:uid="{00000000-0005-0000-0000-0000B9480000}"/>
    <cellStyle name="Normal 41 13 4 3 2 4" xfId="20443" xr:uid="{00000000-0005-0000-0000-0000BA480000}"/>
    <cellStyle name="Normal 41 13 4 3 2 4 2" xfId="42085" xr:uid="{00000000-0005-0000-0000-0000BB480000}"/>
    <cellStyle name="Normal 41 13 4 3 2 5" xfId="36075" xr:uid="{00000000-0005-0000-0000-0000BC480000}"/>
    <cellStyle name="Normal 41 13 4 3 3" xfId="15313" xr:uid="{00000000-0005-0000-0000-0000BD480000}"/>
    <cellStyle name="Normal 41 13 4 3 3 2" xfId="18398" xr:uid="{00000000-0005-0000-0000-0000BE480000}"/>
    <cellStyle name="Normal 41 13 4 3 3 2 2" xfId="30364" xr:uid="{00000000-0005-0000-0000-0000BF480000}"/>
    <cellStyle name="Normal 41 13 4 3 3 2 2 2" xfId="51970" xr:uid="{00000000-0005-0000-0000-0000C0480000}"/>
    <cellStyle name="Normal 41 13 4 3 3 2 3" xfId="24397" xr:uid="{00000000-0005-0000-0000-0000C1480000}"/>
    <cellStyle name="Normal 41 13 4 3 3 2 3 2" xfId="46034" xr:uid="{00000000-0005-0000-0000-0000C2480000}"/>
    <cellStyle name="Normal 41 13 4 3 3 2 4" xfId="40052" xr:uid="{00000000-0005-0000-0000-0000C3480000}"/>
    <cellStyle name="Normal 41 13 4 3 3 3" xfId="27382" xr:uid="{00000000-0005-0000-0000-0000C4480000}"/>
    <cellStyle name="Normal 41 13 4 3 3 3 2" xfId="48996" xr:uid="{00000000-0005-0000-0000-0000C5480000}"/>
    <cellStyle name="Normal 41 13 4 3 3 4" xfId="21415" xr:uid="{00000000-0005-0000-0000-0000C6480000}"/>
    <cellStyle name="Normal 41 13 4 3 3 4 2" xfId="43057" xr:uid="{00000000-0005-0000-0000-0000C7480000}"/>
    <cellStyle name="Normal 41 13 4 3 3 5" xfId="37049" xr:uid="{00000000-0005-0000-0000-0000C8480000}"/>
    <cellStyle name="Normal 41 13 4 3 4" xfId="16447" xr:uid="{00000000-0005-0000-0000-0000C9480000}"/>
    <cellStyle name="Normal 41 13 4 3 4 2" xfId="28416" xr:uid="{00000000-0005-0000-0000-0000CA480000}"/>
    <cellStyle name="Normal 41 13 4 3 4 2 2" xfId="50022" xr:uid="{00000000-0005-0000-0000-0000CB480000}"/>
    <cellStyle name="Normal 41 13 4 3 4 3" xfId="22449" xr:uid="{00000000-0005-0000-0000-0000CC480000}"/>
    <cellStyle name="Normal 41 13 4 3 4 3 2" xfId="44086" xr:uid="{00000000-0005-0000-0000-0000CD480000}"/>
    <cellStyle name="Normal 41 13 4 3 4 4" xfId="38101" xr:uid="{00000000-0005-0000-0000-0000CE480000}"/>
    <cellStyle name="Normal 41 13 4 3 5" xfId="25434" xr:uid="{00000000-0005-0000-0000-0000CF480000}"/>
    <cellStyle name="Normal 41 13 4 3 5 2" xfId="47051" xr:uid="{00000000-0005-0000-0000-0000D0480000}"/>
    <cellStyle name="Normal 41 13 4 3 6" xfId="19467" xr:uid="{00000000-0005-0000-0000-0000D1480000}"/>
    <cellStyle name="Normal 41 13 4 3 6 2" xfId="41109" xr:uid="{00000000-0005-0000-0000-0000D2480000}"/>
    <cellStyle name="Normal 41 13 4 3 7" xfId="35095" xr:uid="{00000000-0005-0000-0000-0000D3480000}"/>
    <cellStyle name="Normal 41 13 4 4" xfId="13698" xr:uid="{00000000-0005-0000-0000-0000D4480000}"/>
    <cellStyle name="Normal 41 13 4 4 2" xfId="16784" xr:uid="{00000000-0005-0000-0000-0000D5480000}"/>
    <cellStyle name="Normal 41 13 4 4 2 2" xfId="28752" xr:uid="{00000000-0005-0000-0000-0000D6480000}"/>
    <cellStyle name="Normal 41 13 4 4 2 2 2" xfId="50358" xr:uid="{00000000-0005-0000-0000-0000D7480000}"/>
    <cellStyle name="Normal 41 13 4 4 2 3" xfId="22785" xr:uid="{00000000-0005-0000-0000-0000D8480000}"/>
    <cellStyle name="Normal 41 13 4 4 2 3 2" xfId="44422" xr:uid="{00000000-0005-0000-0000-0000D9480000}"/>
    <cellStyle name="Normal 41 13 4 4 2 4" xfId="38438" xr:uid="{00000000-0005-0000-0000-0000DA480000}"/>
    <cellStyle name="Normal 41 13 4 4 3" xfId="25770" xr:uid="{00000000-0005-0000-0000-0000DB480000}"/>
    <cellStyle name="Normal 41 13 4 4 3 2" xfId="47384" xr:uid="{00000000-0005-0000-0000-0000DC480000}"/>
    <cellStyle name="Normal 41 13 4 4 4" xfId="19803" xr:uid="{00000000-0005-0000-0000-0000DD480000}"/>
    <cellStyle name="Normal 41 13 4 4 4 2" xfId="41445" xr:uid="{00000000-0005-0000-0000-0000DE480000}"/>
    <cellStyle name="Normal 41 13 4 4 5" xfId="35434" xr:uid="{00000000-0005-0000-0000-0000DF480000}"/>
    <cellStyle name="Normal 41 13 4 5" xfId="14672" xr:uid="{00000000-0005-0000-0000-0000E0480000}"/>
    <cellStyle name="Normal 41 13 4 5 2" xfId="17757" xr:uid="{00000000-0005-0000-0000-0000E1480000}"/>
    <cellStyle name="Normal 41 13 4 5 2 2" xfId="29724" xr:uid="{00000000-0005-0000-0000-0000E2480000}"/>
    <cellStyle name="Normal 41 13 4 5 2 2 2" xfId="51330" xr:uid="{00000000-0005-0000-0000-0000E3480000}"/>
    <cellStyle name="Normal 41 13 4 5 2 3" xfId="23757" xr:uid="{00000000-0005-0000-0000-0000E4480000}"/>
    <cellStyle name="Normal 41 13 4 5 2 3 2" xfId="45394" xr:uid="{00000000-0005-0000-0000-0000E5480000}"/>
    <cellStyle name="Normal 41 13 4 5 2 4" xfId="39411" xr:uid="{00000000-0005-0000-0000-0000E6480000}"/>
    <cellStyle name="Normal 41 13 4 5 3" xfId="26742" xr:uid="{00000000-0005-0000-0000-0000E7480000}"/>
    <cellStyle name="Normal 41 13 4 5 3 2" xfId="48356" xr:uid="{00000000-0005-0000-0000-0000E8480000}"/>
    <cellStyle name="Normal 41 13 4 5 4" xfId="20775" xr:uid="{00000000-0005-0000-0000-0000E9480000}"/>
    <cellStyle name="Normal 41 13 4 5 4 2" xfId="42417" xr:uid="{00000000-0005-0000-0000-0000EA480000}"/>
    <cellStyle name="Normal 41 13 4 5 5" xfId="36408" xr:uid="{00000000-0005-0000-0000-0000EB480000}"/>
    <cellStyle name="Normal 41 13 4 6" xfId="15785" xr:uid="{00000000-0005-0000-0000-0000EC480000}"/>
    <cellStyle name="Normal 41 13 4 6 2" xfId="27756" xr:uid="{00000000-0005-0000-0000-0000ED480000}"/>
    <cellStyle name="Normal 41 13 4 6 2 2" xfId="49362" xr:uid="{00000000-0005-0000-0000-0000EE480000}"/>
    <cellStyle name="Normal 41 13 4 6 3" xfId="21789" xr:uid="{00000000-0005-0000-0000-0000EF480000}"/>
    <cellStyle name="Normal 41 13 4 6 3 2" xfId="43426" xr:uid="{00000000-0005-0000-0000-0000F0480000}"/>
    <cellStyle name="Normal 41 13 4 6 4" xfId="37439" xr:uid="{00000000-0005-0000-0000-0000F1480000}"/>
    <cellStyle name="Normal 41 13 4 7" xfId="24771" xr:uid="{00000000-0005-0000-0000-0000F2480000}"/>
    <cellStyle name="Normal 41 13 4 7 2" xfId="46391" xr:uid="{00000000-0005-0000-0000-0000F3480000}"/>
    <cellStyle name="Normal 41 13 4 8" xfId="18804" xr:uid="{00000000-0005-0000-0000-0000F4480000}"/>
    <cellStyle name="Normal 41 13 4 8 2" xfId="40446" xr:uid="{00000000-0005-0000-0000-0000F5480000}"/>
    <cellStyle name="Normal 41 13 4 9" xfId="31686"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6" xr:uid="{00000000-0005-0000-0000-0000FB480000}"/>
    <cellStyle name="Normal 41 13 5 2 2 2 2 2" xfId="50762" xr:uid="{00000000-0005-0000-0000-0000FC480000}"/>
    <cellStyle name="Normal 41 13 5 2 2 2 3" xfId="23189" xr:uid="{00000000-0005-0000-0000-0000FD480000}"/>
    <cellStyle name="Normal 41 13 5 2 2 2 3 2" xfId="44826" xr:uid="{00000000-0005-0000-0000-0000FE480000}"/>
    <cellStyle name="Normal 41 13 5 2 2 2 4" xfId="38842" xr:uid="{00000000-0005-0000-0000-0000FF480000}"/>
    <cellStyle name="Normal 41 13 5 2 2 3" xfId="26174" xr:uid="{00000000-0005-0000-0000-000000490000}"/>
    <cellStyle name="Normal 41 13 5 2 2 3 2" xfId="47788" xr:uid="{00000000-0005-0000-0000-000001490000}"/>
    <cellStyle name="Normal 41 13 5 2 2 4" xfId="20207" xr:uid="{00000000-0005-0000-0000-000002490000}"/>
    <cellStyle name="Normal 41 13 5 2 2 4 2" xfId="41849" xr:uid="{00000000-0005-0000-0000-000003490000}"/>
    <cellStyle name="Normal 41 13 5 2 2 5" xfId="35839" xr:uid="{00000000-0005-0000-0000-000004490000}"/>
    <cellStyle name="Normal 41 13 5 2 3" xfId="15077" xr:uid="{00000000-0005-0000-0000-000005490000}"/>
    <cellStyle name="Normal 41 13 5 2 3 2" xfId="18162" xr:uid="{00000000-0005-0000-0000-000006490000}"/>
    <cellStyle name="Normal 41 13 5 2 3 2 2" xfId="30128" xr:uid="{00000000-0005-0000-0000-000007490000}"/>
    <cellStyle name="Normal 41 13 5 2 3 2 2 2" xfId="51734" xr:uid="{00000000-0005-0000-0000-000008490000}"/>
    <cellStyle name="Normal 41 13 5 2 3 2 3" xfId="24161" xr:uid="{00000000-0005-0000-0000-000009490000}"/>
    <cellStyle name="Normal 41 13 5 2 3 2 3 2" xfId="45798" xr:uid="{00000000-0005-0000-0000-00000A490000}"/>
    <cellStyle name="Normal 41 13 5 2 3 2 4" xfId="39816" xr:uid="{00000000-0005-0000-0000-00000B490000}"/>
    <cellStyle name="Normal 41 13 5 2 3 3" xfId="27146" xr:uid="{00000000-0005-0000-0000-00000C490000}"/>
    <cellStyle name="Normal 41 13 5 2 3 3 2" xfId="48760" xr:uid="{00000000-0005-0000-0000-00000D490000}"/>
    <cellStyle name="Normal 41 13 5 2 3 4" xfId="21179" xr:uid="{00000000-0005-0000-0000-00000E490000}"/>
    <cellStyle name="Normal 41 13 5 2 3 4 2" xfId="42821" xr:uid="{00000000-0005-0000-0000-00000F490000}"/>
    <cellStyle name="Normal 41 13 5 2 3 5" xfId="36813" xr:uid="{00000000-0005-0000-0000-000010490000}"/>
    <cellStyle name="Normal 41 13 5 2 4" xfId="16211" xr:uid="{00000000-0005-0000-0000-000011490000}"/>
    <cellStyle name="Normal 41 13 5 2 4 2" xfId="28180" xr:uid="{00000000-0005-0000-0000-000012490000}"/>
    <cellStyle name="Normal 41 13 5 2 4 2 2" xfId="49786" xr:uid="{00000000-0005-0000-0000-000013490000}"/>
    <cellStyle name="Normal 41 13 5 2 4 3" xfId="22213" xr:uid="{00000000-0005-0000-0000-000014490000}"/>
    <cellStyle name="Normal 41 13 5 2 4 3 2" xfId="43850" xr:uid="{00000000-0005-0000-0000-000015490000}"/>
    <cellStyle name="Normal 41 13 5 2 4 4" xfId="37865" xr:uid="{00000000-0005-0000-0000-000016490000}"/>
    <cellStyle name="Normal 41 13 5 2 5" xfId="25198" xr:uid="{00000000-0005-0000-0000-000017490000}"/>
    <cellStyle name="Normal 41 13 5 2 5 2" xfId="46815" xr:uid="{00000000-0005-0000-0000-000018490000}"/>
    <cellStyle name="Normal 41 13 5 2 6" xfId="19231" xr:uid="{00000000-0005-0000-0000-000019490000}"/>
    <cellStyle name="Normal 41 13 5 2 6 2" xfId="40873" xr:uid="{00000000-0005-0000-0000-00001A490000}"/>
    <cellStyle name="Normal 41 13 5 2 7" xfId="34859"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6" xr:uid="{00000000-0005-0000-0000-00001F490000}"/>
    <cellStyle name="Normal 41 13 5 3 2 2 2 2" xfId="51082" xr:uid="{00000000-0005-0000-0000-000020490000}"/>
    <cellStyle name="Normal 41 13 5 3 2 2 3" xfId="23509" xr:uid="{00000000-0005-0000-0000-000021490000}"/>
    <cellStyle name="Normal 41 13 5 3 2 2 3 2" xfId="45146" xr:uid="{00000000-0005-0000-0000-000022490000}"/>
    <cellStyle name="Normal 41 13 5 3 2 2 4" xfId="39162" xr:uid="{00000000-0005-0000-0000-000023490000}"/>
    <cellStyle name="Normal 41 13 5 3 2 3" xfId="26494" xr:uid="{00000000-0005-0000-0000-000024490000}"/>
    <cellStyle name="Normal 41 13 5 3 2 3 2" xfId="48108" xr:uid="{00000000-0005-0000-0000-000025490000}"/>
    <cellStyle name="Normal 41 13 5 3 2 4" xfId="20527" xr:uid="{00000000-0005-0000-0000-000026490000}"/>
    <cellStyle name="Normal 41 13 5 3 2 4 2" xfId="42169" xr:uid="{00000000-0005-0000-0000-000027490000}"/>
    <cellStyle name="Normal 41 13 5 3 2 5" xfId="36159" xr:uid="{00000000-0005-0000-0000-000028490000}"/>
    <cellStyle name="Normal 41 13 5 3 3" xfId="15397" xr:uid="{00000000-0005-0000-0000-000029490000}"/>
    <cellStyle name="Normal 41 13 5 3 3 2" xfId="18482" xr:uid="{00000000-0005-0000-0000-00002A490000}"/>
    <cellStyle name="Normal 41 13 5 3 3 2 2" xfId="30448" xr:uid="{00000000-0005-0000-0000-00002B490000}"/>
    <cellStyle name="Normal 41 13 5 3 3 2 2 2" xfId="52054" xr:uid="{00000000-0005-0000-0000-00002C490000}"/>
    <cellStyle name="Normal 41 13 5 3 3 2 3" xfId="24481" xr:uid="{00000000-0005-0000-0000-00002D490000}"/>
    <cellStyle name="Normal 41 13 5 3 3 2 3 2" xfId="46118" xr:uid="{00000000-0005-0000-0000-00002E490000}"/>
    <cellStyle name="Normal 41 13 5 3 3 2 4" xfId="40136" xr:uid="{00000000-0005-0000-0000-00002F490000}"/>
    <cellStyle name="Normal 41 13 5 3 3 3" xfId="27466" xr:uid="{00000000-0005-0000-0000-000030490000}"/>
    <cellStyle name="Normal 41 13 5 3 3 3 2" xfId="49080" xr:uid="{00000000-0005-0000-0000-000031490000}"/>
    <cellStyle name="Normal 41 13 5 3 3 4" xfId="21499" xr:uid="{00000000-0005-0000-0000-000032490000}"/>
    <cellStyle name="Normal 41 13 5 3 3 4 2" xfId="43141" xr:uid="{00000000-0005-0000-0000-000033490000}"/>
    <cellStyle name="Normal 41 13 5 3 3 5" xfId="37133" xr:uid="{00000000-0005-0000-0000-000034490000}"/>
    <cellStyle name="Normal 41 13 5 3 4" xfId="16531" xr:uid="{00000000-0005-0000-0000-000035490000}"/>
    <cellStyle name="Normal 41 13 5 3 4 2" xfId="28500" xr:uid="{00000000-0005-0000-0000-000036490000}"/>
    <cellStyle name="Normal 41 13 5 3 4 2 2" xfId="50106" xr:uid="{00000000-0005-0000-0000-000037490000}"/>
    <cellStyle name="Normal 41 13 5 3 4 3" xfId="22533" xr:uid="{00000000-0005-0000-0000-000038490000}"/>
    <cellStyle name="Normal 41 13 5 3 4 3 2" xfId="44170" xr:uid="{00000000-0005-0000-0000-000039490000}"/>
    <cellStyle name="Normal 41 13 5 3 4 4" xfId="38185" xr:uid="{00000000-0005-0000-0000-00003A490000}"/>
    <cellStyle name="Normal 41 13 5 3 5" xfId="25518" xr:uid="{00000000-0005-0000-0000-00003B490000}"/>
    <cellStyle name="Normal 41 13 5 3 5 2" xfId="47135" xr:uid="{00000000-0005-0000-0000-00003C490000}"/>
    <cellStyle name="Normal 41 13 5 3 6" xfId="19551" xr:uid="{00000000-0005-0000-0000-00003D490000}"/>
    <cellStyle name="Normal 41 13 5 3 6 2" xfId="41193" xr:uid="{00000000-0005-0000-0000-00003E490000}"/>
    <cellStyle name="Normal 41 13 5 3 7" xfId="35179" xr:uid="{00000000-0005-0000-0000-00003F490000}"/>
    <cellStyle name="Normal 41 13 5 4" xfId="13782" xr:uid="{00000000-0005-0000-0000-000040490000}"/>
    <cellStyle name="Normal 41 13 5 4 2" xfId="16868" xr:uid="{00000000-0005-0000-0000-000041490000}"/>
    <cellStyle name="Normal 41 13 5 4 2 2" xfId="28836" xr:uid="{00000000-0005-0000-0000-000042490000}"/>
    <cellStyle name="Normal 41 13 5 4 2 2 2" xfId="50442" xr:uid="{00000000-0005-0000-0000-000043490000}"/>
    <cellStyle name="Normal 41 13 5 4 2 3" xfId="22869" xr:uid="{00000000-0005-0000-0000-000044490000}"/>
    <cellStyle name="Normal 41 13 5 4 2 3 2" xfId="44506" xr:uid="{00000000-0005-0000-0000-000045490000}"/>
    <cellStyle name="Normal 41 13 5 4 2 4" xfId="38522" xr:uid="{00000000-0005-0000-0000-000046490000}"/>
    <cellStyle name="Normal 41 13 5 4 3" xfId="25854" xr:uid="{00000000-0005-0000-0000-000047490000}"/>
    <cellStyle name="Normal 41 13 5 4 3 2" xfId="47468" xr:uid="{00000000-0005-0000-0000-000048490000}"/>
    <cellStyle name="Normal 41 13 5 4 4" xfId="19887" xr:uid="{00000000-0005-0000-0000-000049490000}"/>
    <cellStyle name="Normal 41 13 5 4 4 2" xfId="41529" xr:uid="{00000000-0005-0000-0000-00004A490000}"/>
    <cellStyle name="Normal 41 13 5 4 5" xfId="35518" xr:uid="{00000000-0005-0000-0000-00004B490000}"/>
    <cellStyle name="Normal 41 13 5 5" xfId="14756" xr:uid="{00000000-0005-0000-0000-00004C490000}"/>
    <cellStyle name="Normal 41 13 5 5 2" xfId="17841" xr:uid="{00000000-0005-0000-0000-00004D490000}"/>
    <cellStyle name="Normal 41 13 5 5 2 2" xfId="29808" xr:uid="{00000000-0005-0000-0000-00004E490000}"/>
    <cellStyle name="Normal 41 13 5 5 2 2 2" xfId="51414" xr:uid="{00000000-0005-0000-0000-00004F490000}"/>
    <cellStyle name="Normal 41 13 5 5 2 3" xfId="23841" xr:uid="{00000000-0005-0000-0000-000050490000}"/>
    <cellStyle name="Normal 41 13 5 5 2 3 2" xfId="45478" xr:uid="{00000000-0005-0000-0000-000051490000}"/>
    <cellStyle name="Normal 41 13 5 5 2 4" xfId="39495" xr:uid="{00000000-0005-0000-0000-000052490000}"/>
    <cellStyle name="Normal 41 13 5 5 3" xfId="26826" xr:uid="{00000000-0005-0000-0000-000053490000}"/>
    <cellStyle name="Normal 41 13 5 5 3 2" xfId="48440" xr:uid="{00000000-0005-0000-0000-000054490000}"/>
    <cellStyle name="Normal 41 13 5 5 4" xfId="20859" xr:uid="{00000000-0005-0000-0000-000055490000}"/>
    <cellStyle name="Normal 41 13 5 5 4 2" xfId="42501" xr:uid="{00000000-0005-0000-0000-000056490000}"/>
    <cellStyle name="Normal 41 13 5 5 5" xfId="36492" xr:uid="{00000000-0005-0000-0000-000057490000}"/>
    <cellStyle name="Normal 41 13 5 6" xfId="15869" xr:uid="{00000000-0005-0000-0000-000058490000}"/>
    <cellStyle name="Normal 41 13 5 6 2" xfId="27840" xr:uid="{00000000-0005-0000-0000-000059490000}"/>
    <cellStyle name="Normal 41 13 5 6 2 2" xfId="49446" xr:uid="{00000000-0005-0000-0000-00005A490000}"/>
    <cellStyle name="Normal 41 13 5 6 3" xfId="21873" xr:uid="{00000000-0005-0000-0000-00005B490000}"/>
    <cellStyle name="Normal 41 13 5 6 3 2" xfId="43510" xr:uid="{00000000-0005-0000-0000-00005C490000}"/>
    <cellStyle name="Normal 41 13 5 6 4" xfId="37523" xr:uid="{00000000-0005-0000-0000-00005D490000}"/>
    <cellStyle name="Normal 41 13 5 7" xfId="24855" xr:uid="{00000000-0005-0000-0000-00005E490000}"/>
    <cellStyle name="Normal 41 13 5 7 2" xfId="46475" xr:uid="{00000000-0005-0000-0000-00005F490000}"/>
    <cellStyle name="Normal 41 13 5 8" xfId="18888" xr:uid="{00000000-0005-0000-0000-000060490000}"/>
    <cellStyle name="Normal 41 13 5 8 2" xfId="40530" xr:uid="{00000000-0005-0000-0000-000061490000}"/>
    <cellStyle name="Normal 41 13 5 9" xfId="31858"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49" xr:uid="{00000000-0005-0000-0000-000067490000}"/>
    <cellStyle name="Normal 41 13 6 2 2 2 2 2" xfId="50755" xr:uid="{00000000-0005-0000-0000-000068490000}"/>
    <cellStyle name="Normal 41 13 6 2 2 2 3" xfId="23182" xr:uid="{00000000-0005-0000-0000-000069490000}"/>
    <cellStyle name="Normal 41 13 6 2 2 2 3 2" xfId="44819" xr:uid="{00000000-0005-0000-0000-00006A490000}"/>
    <cellStyle name="Normal 41 13 6 2 2 2 4" xfId="38835" xr:uid="{00000000-0005-0000-0000-00006B490000}"/>
    <cellStyle name="Normal 41 13 6 2 2 3" xfId="26167" xr:uid="{00000000-0005-0000-0000-00006C490000}"/>
    <cellStyle name="Normal 41 13 6 2 2 3 2" xfId="47781" xr:uid="{00000000-0005-0000-0000-00006D490000}"/>
    <cellStyle name="Normal 41 13 6 2 2 4" xfId="20200" xr:uid="{00000000-0005-0000-0000-00006E490000}"/>
    <cellStyle name="Normal 41 13 6 2 2 4 2" xfId="41842" xr:uid="{00000000-0005-0000-0000-00006F490000}"/>
    <cellStyle name="Normal 41 13 6 2 2 5" xfId="35832" xr:uid="{00000000-0005-0000-0000-000070490000}"/>
    <cellStyle name="Normal 41 13 6 2 3" xfId="15070" xr:uid="{00000000-0005-0000-0000-000071490000}"/>
    <cellStyle name="Normal 41 13 6 2 3 2" xfId="18155" xr:uid="{00000000-0005-0000-0000-000072490000}"/>
    <cellStyle name="Normal 41 13 6 2 3 2 2" xfId="30121" xr:uid="{00000000-0005-0000-0000-000073490000}"/>
    <cellStyle name="Normal 41 13 6 2 3 2 2 2" xfId="51727" xr:uid="{00000000-0005-0000-0000-000074490000}"/>
    <cellStyle name="Normal 41 13 6 2 3 2 3" xfId="24154" xr:uid="{00000000-0005-0000-0000-000075490000}"/>
    <cellStyle name="Normal 41 13 6 2 3 2 3 2" xfId="45791" xr:uid="{00000000-0005-0000-0000-000076490000}"/>
    <cellStyle name="Normal 41 13 6 2 3 2 4" xfId="39809" xr:uid="{00000000-0005-0000-0000-000077490000}"/>
    <cellStyle name="Normal 41 13 6 2 3 3" xfId="27139" xr:uid="{00000000-0005-0000-0000-000078490000}"/>
    <cellStyle name="Normal 41 13 6 2 3 3 2" xfId="48753" xr:uid="{00000000-0005-0000-0000-000079490000}"/>
    <cellStyle name="Normal 41 13 6 2 3 4" xfId="21172" xr:uid="{00000000-0005-0000-0000-00007A490000}"/>
    <cellStyle name="Normal 41 13 6 2 3 4 2" xfId="42814" xr:uid="{00000000-0005-0000-0000-00007B490000}"/>
    <cellStyle name="Normal 41 13 6 2 3 5" xfId="36806" xr:uid="{00000000-0005-0000-0000-00007C490000}"/>
    <cellStyle name="Normal 41 13 6 2 4" xfId="16204" xr:uid="{00000000-0005-0000-0000-00007D490000}"/>
    <cellStyle name="Normal 41 13 6 2 4 2" xfId="28173" xr:uid="{00000000-0005-0000-0000-00007E490000}"/>
    <cellStyle name="Normal 41 13 6 2 4 2 2" xfId="49779" xr:uid="{00000000-0005-0000-0000-00007F490000}"/>
    <cellStyle name="Normal 41 13 6 2 4 3" xfId="22206" xr:uid="{00000000-0005-0000-0000-000080490000}"/>
    <cellStyle name="Normal 41 13 6 2 4 3 2" xfId="43843" xr:uid="{00000000-0005-0000-0000-000081490000}"/>
    <cellStyle name="Normal 41 13 6 2 4 4" xfId="37858" xr:uid="{00000000-0005-0000-0000-000082490000}"/>
    <cellStyle name="Normal 41 13 6 2 5" xfId="25191" xr:uid="{00000000-0005-0000-0000-000083490000}"/>
    <cellStyle name="Normal 41 13 6 2 5 2" xfId="46808" xr:uid="{00000000-0005-0000-0000-000084490000}"/>
    <cellStyle name="Normal 41 13 6 2 6" xfId="19224" xr:uid="{00000000-0005-0000-0000-000085490000}"/>
    <cellStyle name="Normal 41 13 6 2 6 2" xfId="40866" xr:uid="{00000000-0005-0000-0000-000086490000}"/>
    <cellStyle name="Normal 41 13 6 2 7" xfId="34852"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69" xr:uid="{00000000-0005-0000-0000-00008B490000}"/>
    <cellStyle name="Normal 41 13 6 3 2 2 2 2" xfId="51075" xr:uid="{00000000-0005-0000-0000-00008C490000}"/>
    <cellStyle name="Normal 41 13 6 3 2 2 3" xfId="23502" xr:uid="{00000000-0005-0000-0000-00008D490000}"/>
    <cellStyle name="Normal 41 13 6 3 2 2 3 2" xfId="45139" xr:uid="{00000000-0005-0000-0000-00008E490000}"/>
    <cellStyle name="Normal 41 13 6 3 2 2 4" xfId="39155" xr:uid="{00000000-0005-0000-0000-00008F490000}"/>
    <cellStyle name="Normal 41 13 6 3 2 3" xfId="26487" xr:uid="{00000000-0005-0000-0000-000090490000}"/>
    <cellStyle name="Normal 41 13 6 3 2 3 2" xfId="48101" xr:uid="{00000000-0005-0000-0000-000091490000}"/>
    <cellStyle name="Normal 41 13 6 3 2 4" xfId="20520" xr:uid="{00000000-0005-0000-0000-000092490000}"/>
    <cellStyle name="Normal 41 13 6 3 2 4 2" xfId="42162" xr:uid="{00000000-0005-0000-0000-000093490000}"/>
    <cellStyle name="Normal 41 13 6 3 2 5" xfId="36152" xr:uid="{00000000-0005-0000-0000-000094490000}"/>
    <cellStyle name="Normal 41 13 6 3 3" xfId="15390" xr:uid="{00000000-0005-0000-0000-000095490000}"/>
    <cellStyle name="Normal 41 13 6 3 3 2" xfId="18475" xr:uid="{00000000-0005-0000-0000-000096490000}"/>
    <cellStyle name="Normal 41 13 6 3 3 2 2" xfId="30441" xr:uid="{00000000-0005-0000-0000-000097490000}"/>
    <cellStyle name="Normal 41 13 6 3 3 2 2 2" xfId="52047" xr:uid="{00000000-0005-0000-0000-000098490000}"/>
    <cellStyle name="Normal 41 13 6 3 3 2 3" xfId="24474" xr:uid="{00000000-0005-0000-0000-000099490000}"/>
    <cellStyle name="Normal 41 13 6 3 3 2 3 2" xfId="46111" xr:uid="{00000000-0005-0000-0000-00009A490000}"/>
    <cellStyle name="Normal 41 13 6 3 3 2 4" xfId="40129" xr:uid="{00000000-0005-0000-0000-00009B490000}"/>
    <cellStyle name="Normal 41 13 6 3 3 3" xfId="27459" xr:uid="{00000000-0005-0000-0000-00009C490000}"/>
    <cellStyle name="Normal 41 13 6 3 3 3 2" xfId="49073" xr:uid="{00000000-0005-0000-0000-00009D490000}"/>
    <cellStyle name="Normal 41 13 6 3 3 4" xfId="21492" xr:uid="{00000000-0005-0000-0000-00009E490000}"/>
    <cellStyle name="Normal 41 13 6 3 3 4 2" xfId="43134" xr:uid="{00000000-0005-0000-0000-00009F490000}"/>
    <cellStyle name="Normal 41 13 6 3 3 5" xfId="37126" xr:uid="{00000000-0005-0000-0000-0000A0490000}"/>
    <cellStyle name="Normal 41 13 6 3 4" xfId="16524" xr:uid="{00000000-0005-0000-0000-0000A1490000}"/>
    <cellStyle name="Normal 41 13 6 3 4 2" xfId="28493" xr:uid="{00000000-0005-0000-0000-0000A2490000}"/>
    <cellStyle name="Normal 41 13 6 3 4 2 2" xfId="50099" xr:uid="{00000000-0005-0000-0000-0000A3490000}"/>
    <cellStyle name="Normal 41 13 6 3 4 3" xfId="22526" xr:uid="{00000000-0005-0000-0000-0000A4490000}"/>
    <cellStyle name="Normal 41 13 6 3 4 3 2" xfId="44163" xr:uid="{00000000-0005-0000-0000-0000A5490000}"/>
    <cellStyle name="Normal 41 13 6 3 4 4" xfId="38178" xr:uid="{00000000-0005-0000-0000-0000A6490000}"/>
    <cellStyle name="Normal 41 13 6 3 5" xfId="25511" xr:uid="{00000000-0005-0000-0000-0000A7490000}"/>
    <cellStyle name="Normal 41 13 6 3 5 2" xfId="47128" xr:uid="{00000000-0005-0000-0000-0000A8490000}"/>
    <cellStyle name="Normal 41 13 6 3 6" xfId="19544" xr:uid="{00000000-0005-0000-0000-0000A9490000}"/>
    <cellStyle name="Normal 41 13 6 3 6 2" xfId="41186" xr:uid="{00000000-0005-0000-0000-0000AA490000}"/>
    <cellStyle name="Normal 41 13 6 3 7" xfId="35172" xr:uid="{00000000-0005-0000-0000-0000AB490000}"/>
    <cellStyle name="Normal 41 13 6 4" xfId="13775" xr:uid="{00000000-0005-0000-0000-0000AC490000}"/>
    <cellStyle name="Normal 41 13 6 4 2" xfId="16861" xr:uid="{00000000-0005-0000-0000-0000AD490000}"/>
    <cellStyle name="Normal 41 13 6 4 2 2" xfId="28829" xr:uid="{00000000-0005-0000-0000-0000AE490000}"/>
    <cellStyle name="Normal 41 13 6 4 2 2 2" xfId="50435" xr:uid="{00000000-0005-0000-0000-0000AF490000}"/>
    <cellStyle name="Normal 41 13 6 4 2 3" xfId="22862" xr:uid="{00000000-0005-0000-0000-0000B0490000}"/>
    <cellStyle name="Normal 41 13 6 4 2 3 2" xfId="44499" xr:uid="{00000000-0005-0000-0000-0000B1490000}"/>
    <cellStyle name="Normal 41 13 6 4 2 4" xfId="38515" xr:uid="{00000000-0005-0000-0000-0000B2490000}"/>
    <cellStyle name="Normal 41 13 6 4 3" xfId="25847" xr:uid="{00000000-0005-0000-0000-0000B3490000}"/>
    <cellStyle name="Normal 41 13 6 4 3 2" xfId="47461" xr:uid="{00000000-0005-0000-0000-0000B4490000}"/>
    <cellStyle name="Normal 41 13 6 4 4" xfId="19880" xr:uid="{00000000-0005-0000-0000-0000B5490000}"/>
    <cellStyle name="Normal 41 13 6 4 4 2" xfId="41522" xr:uid="{00000000-0005-0000-0000-0000B6490000}"/>
    <cellStyle name="Normal 41 13 6 4 5" xfId="35511" xr:uid="{00000000-0005-0000-0000-0000B7490000}"/>
    <cellStyle name="Normal 41 13 6 5" xfId="14749" xr:uid="{00000000-0005-0000-0000-0000B8490000}"/>
    <cellStyle name="Normal 41 13 6 5 2" xfId="17834" xr:uid="{00000000-0005-0000-0000-0000B9490000}"/>
    <cellStyle name="Normal 41 13 6 5 2 2" xfId="29801" xr:uid="{00000000-0005-0000-0000-0000BA490000}"/>
    <cellStyle name="Normal 41 13 6 5 2 2 2" xfId="51407" xr:uid="{00000000-0005-0000-0000-0000BB490000}"/>
    <cellStyle name="Normal 41 13 6 5 2 3" xfId="23834" xr:uid="{00000000-0005-0000-0000-0000BC490000}"/>
    <cellStyle name="Normal 41 13 6 5 2 3 2" xfId="45471" xr:uid="{00000000-0005-0000-0000-0000BD490000}"/>
    <cellStyle name="Normal 41 13 6 5 2 4" xfId="39488" xr:uid="{00000000-0005-0000-0000-0000BE490000}"/>
    <cellStyle name="Normal 41 13 6 5 3" xfId="26819" xr:uid="{00000000-0005-0000-0000-0000BF490000}"/>
    <cellStyle name="Normal 41 13 6 5 3 2" xfId="48433" xr:uid="{00000000-0005-0000-0000-0000C0490000}"/>
    <cellStyle name="Normal 41 13 6 5 4" xfId="20852" xr:uid="{00000000-0005-0000-0000-0000C1490000}"/>
    <cellStyle name="Normal 41 13 6 5 4 2" xfId="42494" xr:uid="{00000000-0005-0000-0000-0000C2490000}"/>
    <cellStyle name="Normal 41 13 6 5 5" xfId="36485" xr:uid="{00000000-0005-0000-0000-0000C3490000}"/>
    <cellStyle name="Normal 41 13 6 6" xfId="15862" xr:uid="{00000000-0005-0000-0000-0000C4490000}"/>
    <cellStyle name="Normal 41 13 6 6 2" xfId="27833" xr:uid="{00000000-0005-0000-0000-0000C5490000}"/>
    <cellStyle name="Normal 41 13 6 6 2 2" xfId="49439" xr:uid="{00000000-0005-0000-0000-0000C6490000}"/>
    <cellStyle name="Normal 41 13 6 6 3" xfId="21866" xr:uid="{00000000-0005-0000-0000-0000C7490000}"/>
    <cellStyle name="Normal 41 13 6 6 3 2" xfId="43503" xr:uid="{00000000-0005-0000-0000-0000C8490000}"/>
    <cellStyle name="Normal 41 13 6 6 4" xfId="37516" xr:uid="{00000000-0005-0000-0000-0000C9490000}"/>
    <cellStyle name="Normal 41 13 6 7" xfId="24848" xr:uid="{00000000-0005-0000-0000-0000CA490000}"/>
    <cellStyle name="Normal 41 13 6 7 2" xfId="46468" xr:uid="{00000000-0005-0000-0000-0000CB490000}"/>
    <cellStyle name="Normal 41 13 6 8" xfId="18881" xr:uid="{00000000-0005-0000-0000-0000CC490000}"/>
    <cellStyle name="Normal 41 13 6 8 2" xfId="40523" xr:uid="{00000000-0005-0000-0000-0000CD490000}"/>
    <cellStyle name="Normal 41 13 6 9" xfId="31839"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199" xr:uid="{00000000-0005-0000-0000-0000D3490000}"/>
    <cellStyle name="Normal 41 13 7 2 2 2 2 2" xfId="50805" xr:uid="{00000000-0005-0000-0000-0000D4490000}"/>
    <cellStyle name="Normal 41 13 7 2 2 2 3" xfId="23232" xr:uid="{00000000-0005-0000-0000-0000D5490000}"/>
    <cellStyle name="Normal 41 13 7 2 2 2 3 2" xfId="44869" xr:uid="{00000000-0005-0000-0000-0000D6490000}"/>
    <cellStyle name="Normal 41 13 7 2 2 2 4" xfId="38885" xr:uid="{00000000-0005-0000-0000-0000D7490000}"/>
    <cellStyle name="Normal 41 13 7 2 2 3" xfId="26217" xr:uid="{00000000-0005-0000-0000-0000D8490000}"/>
    <cellStyle name="Normal 41 13 7 2 2 3 2" xfId="47831" xr:uid="{00000000-0005-0000-0000-0000D9490000}"/>
    <cellStyle name="Normal 41 13 7 2 2 4" xfId="20250" xr:uid="{00000000-0005-0000-0000-0000DA490000}"/>
    <cellStyle name="Normal 41 13 7 2 2 4 2" xfId="41892" xr:uid="{00000000-0005-0000-0000-0000DB490000}"/>
    <cellStyle name="Normal 41 13 7 2 2 5" xfId="35882" xr:uid="{00000000-0005-0000-0000-0000DC490000}"/>
    <cellStyle name="Normal 41 13 7 2 3" xfId="15120" xr:uid="{00000000-0005-0000-0000-0000DD490000}"/>
    <cellStyle name="Normal 41 13 7 2 3 2" xfId="18205" xr:uid="{00000000-0005-0000-0000-0000DE490000}"/>
    <cellStyle name="Normal 41 13 7 2 3 2 2" xfId="30171" xr:uid="{00000000-0005-0000-0000-0000DF490000}"/>
    <cellStyle name="Normal 41 13 7 2 3 2 2 2" xfId="51777" xr:uid="{00000000-0005-0000-0000-0000E0490000}"/>
    <cellStyle name="Normal 41 13 7 2 3 2 3" xfId="24204" xr:uid="{00000000-0005-0000-0000-0000E1490000}"/>
    <cellStyle name="Normal 41 13 7 2 3 2 3 2" xfId="45841" xr:uid="{00000000-0005-0000-0000-0000E2490000}"/>
    <cellStyle name="Normal 41 13 7 2 3 2 4" xfId="39859" xr:uid="{00000000-0005-0000-0000-0000E3490000}"/>
    <cellStyle name="Normal 41 13 7 2 3 3" xfId="27189" xr:uid="{00000000-0005-0000-0000-0000E4490000}"/>
    <cellStyle name="Normal 41 13 7 2 3 3 2" xfId="48803" xr:uid="{00000000-0005-0000-0000-0000E5490000}"/>
    <cellStyle name="Normal 41 13 7 2 3 4" xfId="21222" xr:uid="{00000000-0005-0000-0000-0000E6490000}"/>
    <cellStyle name="Normal 41 13 7 2 3 4 2" xfId="42864" xr:uid="{00000000-0005-0000-0000-0000E7490000}"/>
    <cellStyle name="Normal 41 13 7 2 3 5" xfId="36856" xr:uid="{00000000-0005-0000-0000-0000E8490000}"/>
    <cellStyle name="Normal 41 13 7 2 4" xfId="16254" xr:uid="{00000000-0005-0000-0000-0000E9490000}"/>
    <cellStyle name="Normal 41 13 7 2 4 2" xfId="28223" xr:uid="{00000000-0005-0000-0000-0000EA490000}"/>
    <cellStyle name="Normal 41 13 7 2 4 2 2" xfId="49829" xr:uid="{00000000-0005-0000-0000-0000EB490000}"/>
    <cellStyle name="Normal 41 13 7 2 4 3" xfId="22256" xr:uid="{00000000-0005-0000-0000-0000EC490000}"/>
    <cellStyle name="Normal 41 13 7 2 4 3 2" xfId="43893" xr:uid="{00000000-0005-0000-0000-0000ED490000}"/>
    <cellStyle name="Normal 41 13 7 2 4 4" xfId="37908" xr:uid="{00000000-0005-0000-0000-0000EE490000}"/>
    <cellStyle name="Normal 41 13 7 2 5" xfId="25241" xr:uid="{00000000-0005-0000-0000-0000EF490000}"/>
    <cellStyle name="Normal 41 13 7 2 5 2" xfId="46858" xr:uid="{00000000-0005-0000-0000-0000F0490000}"/>
    <cellStyle name="Normal 41 13 7 2 6" xfId="19274" xr:uid="{00000000-0005-0000-0000-0000F1490000}"/>
    <cellStyle name="Normal 41 13 7 2 6 2" xfId="40916" xr:uid="{00000000-0005-0000-0000-0000F2490000}"/>
    <cellStyle name="Normal 41 13 7 2 7" xfId="34902"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19" xr:uid="{00000000-0005-0000-0000-0000F7490000}"/>
    <cellStyle name="Normal 41 13 7 3 2 2 2 2" xfId="51125" xr:uid="{00000000-0005-0000-0000-0000F8490000}"/>
    <cellStyle name="Normal 41 13 7 3 2 2 3" xfId="23552" xr:uid="{00000000-0005-0000-0000-0000F9490000}"/>
    <cellStyle name="Normal 41 13 7 3 2 2 3 2" xfId="45189" xr:uid="{00000000-0005-0000-0000-0000FA490000}"/>
    <cellStyle name="Normal 41 13 7 3 2 2 4" xfId="39205" xr:uid="{00000000-0005-0000-0000-0000FB490000}"/>
    <cellStyle name="Normal 41 13 7 3 2 3" xfId="26537" xr:uid="{00000000-0005-0000-0000-0000FC490000}"/>
    <cellStyle name="Normal 41 13 7 3 2 3 2" xfId="48151" xr:uid="{00000000-0005-0000-0000-0000FD490000}"/>
    <cellStyle name="Normal 41 13 7 3 2 4" xfId="20570" xr:uid="{00000000-0005-0000-0000-0000FE490000}"/>
    <cellStyle name="Normal 41 13 7 3 2 4 2" xfId="42212" xr:uid="{00000000-0005-0000-0000-0000FF490000}"/>
    <cellStyle name="Normal 41 13 7 3 2 5" xfId="36202" xr:uid="{00000000-0005-0000-0000-0000004A0000}"/>
    <cellStyle name="Normal 41 13 7 3 3" xfId="15440" xr:uid="{00000000-0005-0000-0000-0000014A0000}"/>
    <cellStyle name="Normal 41 13 7 3 3 2" xfId="18525" xr:uid="{00000000-0005-0000-0000-0000024A0000}"/>
    <cellStyle name="Normal 41 13 7 3 3 2 2" xfId="30491" xr:uid="{00000000-0005-0000-0000-0000034A0000}"/>
    <cellStyle name="Normal 41 13 7 3 3 2 2 2" xfId="52097" xr:uid="{00000000-0005-0000-0000-0000044A0000}"/>
    <cellStyle name="Normal 41 13 7 3 3 2 3" xfId="24524" xr:uid="{00000000-0005-0000-0000-0000054A0000}"/>
    <cellStyle name="Normal 41 13 7 3 3 2 3 2" xfId="46161" xr:uid="{00000000-0005-0000-0000-0000064A0000}"/>
    <cellStyle name="Normal 41 13 7 3 3 2 4" xfId="40179" xr:uid="{00000000-0005-0000-0000-0000074A0000}"/>
    <cellStyle name="Normal 41 13 7 3 3 3" xfId="27509" xr:uid="{00000000-0005-0000-0000-0000084A0000}"/>
    <cellStyle name="Normal 41 13 7 3 3 3 2" xfId="49123" xr:uid="{00000000-0005-0000-0000-0000094A0000}"/>
    <cellStyle name="Normal 41 13 7 3 3 4" xfId="21542" xr:uid="{00000000-0005-0000-0000-00000A4A0000}"/>
    <cellStyle name="Normal 41 13 7 3 3 4 2" xfId="43184" xr:uid="{00000000-0005-0000-0000-00000B4A0000}"/>
    <cellStyle name="Normal 41 13 7 3 3 5" xfId="37176" xr:uid="{00000000-0005-0000-0000-00000C4A0000}"/>
    <cellStyle name="Normal 41 13 7 3 4" xfId="16574" xr:uid="{00000000-0005-0000-0000-00000D4A0000}"/>
    <cellStyle name="Normal 41 13 7 3 4 2" xfId="28543" xr:uid="{00000000-0005-0000-0000-00000E4A0000}"/>
    <cellStyle name="Normal 41 13 7 3 4 2 2" xfId="50149" xr:uid="{00000000-0005-0000-0000-00000F4A0000}"/>
    <cellStyle name="Normal 41 13 7 3 4 3" xfId="22576" xr:uid="{00000000-0005-0000-0000-0000104A0000}"/>
    <cellStyle name="Normal 41 13 7 3 4 3 2" xfId="44213" xr:uid="{00000000-0005-0000-0000-0000114A0000}"/>
    <cellStyle name="Normal 41 13 7 3 4 4" xfId="38228" xr:uid="{00000000-0005-0000-0000-0000124A0000}"/>
    <cellStyle name="Normal 41 13 7 3 5" xfId="25561" xr:uid="{00000000-0005-0000-0000-0000134A0000}"/>
    <cellStyle name="Normal 41 13 7 3 5 2" xfId="47178" xr:uid="{00000000-0005-0000-0000-0000144A0000}"/>
    <cellStyle name="Normal 41 13 7 3 6" xfId="19594" xr:uid="{00000000-0005-0000-0000-0000154A0000}"/>
    <cellStyle name="Normal 41 13 7 3 6 2" xfId="41236" xr:uid="{00000000-0005-0000-0000-0000164A0000}"/>
    <cellStyle name="Normal 41 13 7 3 7" xfId="35222" xr:uid="{00000000-0005-0000-0000-0000174A0000}"/>
    <cellStyle name="Normal 41 13 7 4" xfId="13825" xr:uid="{00000000-0005-0000-0000-0000184A0000}"/>
    <cellStyle name="Normal 41 13 7 4 2" xfId="16911" xr:uid="{00000000-0005-0000-0000-0000194A0000}"/>
    <cellStyle name="Normal 41 13 7 4 2 2" xfId="28879" xr:uid="{00000000-0005-0000-0000-00001A4A0000}"/>
    <cellStyle name="Normal 41 13 7 4 2 2 2" xfId="50485" xr:uid="{00000000-0005-0000-0000-00001B4A0000}"/>
    <cellStyle name="Normal 41 13 7 4 2 3" xfId="22912" xr:uid="{00000000-0005-0000-0000-00001C4A0000}"/>
    <cellStyle name="Normal 41 13 7 4 2 3 2" xfId="44549" xr:uid="{00000000-0005-0000-0000-00001D4A0000}"/>
    <cellStyle name="Normal 41 13 7 4 2 4" xfId="38565" xr:uid="{00000000-0005-0000-0000-00001E4A0000}"/>
    <cellStyle name="Normal 41 13 7 4 3" xfId="25897" xr:uid="{00000000-0005-0000-0000-00001F4A0000}"/>
    <cellStyle name="Normal 41 13 7 4 3 2" xfId="47511" xr:uid="{00000000-0005-0000-0000-0000204A0000}"/>
    <cellStyle name="Normal 41 13 7 4 4" xfId="19930" xr:uid="{00000000-0005-0000-0000-0000214A0000}"/>
    <cellStyle name="Normal 41 13 7 4 4 2" xfId="41572" xr:uid="{00000000-0005-0000-0000-0000224A0000}"/>
    <cellStyle name="Normal 41 13 7 4 5" xfId="35561" xr:uid="{00000000-0005-0000-0000-0000234A0000}"/>
    <cellStyle name="Normal 41 13 7 5" xfId="14799" xr:uid="{00000000-0005-0000-0000-0000244A0000}"/>
    <cellStyle name="Normal 41 13 7 5 2" xfId="17884" xr:uid="{00000000-0005-0000-0000-0000254A0000}"/>
    <cellStyle name="Normal 41 13 7 5 2 2" xfId="29851" xr:uid="{00000000-0005-0000-0000-0000264A0000}"/>
    <cellStyle name="Normal 41 13 7 5 2 2 2" xfId="51457" xr:uid="{00000000-0005-0000-0000-0000274A0000}"/>
    <cellStyle name="Normal 41 13 7 5 2 3" xfId="23884" xr:uid="{00000000-0005-0000-0000-0000284A0000}"/>
    <cellStyle name="Normal 41 13 7 5 2 3 2" xfId="45521" xr:uid="{00000000-0005-0000-0000-0000294A0000}"/>
    <cellStyle name="Normal 41 13 7 5 2 4" xfId="39538" xr:uid="{00000000-0005-0000-0000-00002A4A0000}"/>
    <cellStyle name="Normal 41 13 7 5 3" xfId="26869" xr:uid="{00000000-0005-0000-0000-00002B4A0000}"/>
    <cellStyle name="Normal 41 13 7 5 3 2" xfId="48483" xr:uid="{00000000-0005-0000-0000-00002C4A0000}"/>
    <cellStyle name="Normal 41 13 7 5 4" xfId="20902" xr:uid="{00000000-0005-0000-0000-00002D4A0000}"/>
    <cellStyle name="Normal 41 13 7 5 4 2" xfId="42544" xr:uid="{00000000-0005-0000-0000-00002E4A0000}"/>
    <cellStyle name="Normal 41 13 7 5 5" xfId="36535" xr:uid="{00000000-0005-0000-0000-00002F4A0000}"/>
    <cellStyle name="Normal 41 13 7 6" xfId="15912" xr:uid="{00000000-0005-0000-0000-0000304A0000}"/>
    <cellStyle name="Normal 41 13 7 6 2" xfId="27883" xr:uid="{00000000-0005-0000-0000-0000314A0000}"/>
    <cellStyle name="Normal 41 13 7 6 2 2" xfId="49489" xr:uid="{00000000-0005-0000-0000-0000324A0000}"/>
    <cellStyle name="Normal 41 13 7 6 3" xfId="21916" xr:uid="{00000000-0005-0000-0000-0000334A0000}"/>
    <cellStyle name="Normal 41 13 7 6 3 2" xfId="43553" xr:uid="{00000000-0005-0000-0000-0000344A0000}"/>
    <cellStyle name="Normal 41 13 7 6 4" xfId="37566" xr:uid="{00000000-0005-0000-0000-0000354A0000}"/>
    <cellStyle name="Normal 41 13 7 7" xfId="24898" xr:uid="{00000000-0005-0000-0000-0000364A0000}"/>
    <cellStyle name="Normal 41 13 7 7 2" xfId="46518" xr:uid="{00000000-0005-0000-0000-0000374A0000}"/>
    <cellStyle name="Normal 41 13 7 8" xfId="18931" xr:uid="{00000000-0005-0000-0000-0000384A0000}"/>
    <cellStyle name="Normal 41 13 7 8 2" xfId="40573" xr:uid="{00000000-0005-0000-0000-0000394A0000}"/>
    <cellStyle name="Normal 41 13 7 9" xfId="31972"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1" xr:uid="{00000000-0005-0000-0000-00003E4A0000}"/>
    <cellStyle name="Normal 41 13 8 2 2 2 2" xfId="50547" xr:uid="{00000000-0005-0000-0000-00003F4A0000}"/>
    <cellStyle name="Normal 41 13 8 2 2 3" xfId="22974" xr:uid="{00000000-0005-0000-0000-0000404A0000}"/>
    <cellStyle name="Normal 41 13 8 2 2 3 2" xfId="44611" xr:uid="{00000000-0005-0000-0000-0000414A0000}"/>
    <cellStyle name="Normal 41 13 8 2 2 4" xfId="38627" xr:uid="{00000000-0005-0000-0000-0000424A0000}"/>
    <cellStyle name="Normal 41 13 8 2 3" xfId="25959" xr:uid="{00000000-0005-0000-0000-0000434A0000}"/>
    <cellStyle name="Normal 41 13 8 2 3 2" xfId="47573" xr:uid="{00000000-0005-0000-0000-0000444A0000}"/>
    <cellStyle name="Normal 41 13 8 2 4" xfId="19992" xr:uid="{00000000-0005-0000-0000-0000454A0000}"/>
    <cellStyle name="Normal 41 13 8 2 4 2" xfId="41634" xr:uid="{00000000-0005-0000-0000-0000464A0000}"/>
    <cellStyle name="Normal 41 13 8 2 5" xfId="35624" xr:uid="{00000000-0005-0000-0000-0000474A0000}"/>
    <cellStyle name="Normal 41 13 8 3" xfId="14862" xr:uid="{00000000-0005-0000-0000-0000484A0000}"/>
    <cellStyle name="Normal 41 13 8 3 2" xfId="17947" xr:uid="{00000000-0005-0000-0000-0000494A0000}"/>
    <cellStyle name="Normal 41 13 8 3 2 2" xfId="29913" xr:uid="{00000000-0005-0000-0000-00004A4A0000}"/>
    <cellStyle name="Normal 41 13 8 3 2 2 2" xfId="51519" xr:uid="{00000000-0005-0000-0000-00004B4A0000}"/>
    <cellStyle name="Normal 41 13 8 3 2 3" xfId="23946" xr:uid="{00000000-0005-0000-0000-00004C4A0000}"/>
    <cellStyle name="Normal 41 13 8 3 2 3 2" xfId="45583" xr:uid="{00000000-0005-0000-0000-00004D4A0000}"/>
    <cellStyle name="Normal 41 13 8 3 2 4" xfId="39601" xr:uid="{00000000-0005-0000-0000-00004E4A0000}"/>
    <cellStyle name="Normal 41 13 8 3 3" xfId="26931" xr:uid="{00000000-0005-0000-0000-00004F4A0000}"/>
    <cellStyle name="Normal 41 13 8 3 3 2" xfId="48545" xr:uid="{00000000-0005-0000-0000-0000504A0000}"/>
    <cellStyle name="Normal 41 13 8 3 4" xfId="20964" xr:uid="{00000000-0005-0000-0000-0000514A0000}"/>
    <cellStyle name="Normal 41 13 8 3 4 2" xfId="42606" xr:uid="{00000000-0005-0000-0000-0000524A0000}"/>
    <cellStyle name="Normal 41 13 8 3 5" xfId="36598" xr:uid="{00000000-0005-0000-0000-0000534A0000}"/>
    <cellStyle name="Normal 41 13 8 4" xfId="15996" xr:uid="{00000000-0005-0000-0000-0000544A0000}"/>
    <cellStyle name="Normal 41 13 8 4 2" xfId="27965" xr:uid="{00000000-0005-0000-0000-0000554A0000}"/>
    <cellStyle name="Normal 41 13 8 4 2 2" xfId="49571" xr:uid="{00000000-0005-0000-0000-0000564A0000}"/>
    <cellStyle name="Normal 41 13 8 4 3" xfId="21998" xr:uid="{00000000-0005-0000-0000-0000574A0000}"/>
    <cellStyle name="Normal 41 13 8 4 3 2" xfId="43635" xr:uid="{00000000-0005-0000-0000-0000584A0000}"/>
    <cellStyle name="Normal 41 13 8 4 4" xfId="37650" xr:uid="{00000000-0005-0000-0000-0000594A0000}"/>
    <cellStyle name="Normal 41 13 8 5" xfId="24983" xr:uid="{00000000-0005-0000-0000-00005A4A0000}"/>
    <cellStyle name="Normal 41 13 8 5 2" xfId="46600" xr:uid="{00000000-0005-0000-0000-00005B4A0000}"/>
    <cellStyle name="Normal 41 13 8 6" xfId="19016" xr:uid="{00000000-0005-0000-0000-00005C4A0000}"/>
    <cellStyle name="Normal 41 13 8 6 2" xfId="40658" xr:uid="{00000000-0005-0000-0000-00005D4A0000}"/>
    <cellStyle name="Normal 41 13 8 7" xfId="34644"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1" xr:uid="{00000000-0005-0000-0000-0000624A0000}"/>
    <cellStyle name="Normal 41 13 9 2 2 2 2" xfId="50867" xr:uid="{00000000-0005-0000-0000-0000634A0000}"/>
    <cellStyle name="Normal 41 13 9 2 2 3" xfId="23294" xr:uid="{00000000-0005-0000-0000-0000644A0000}"/>
    <cellStyle name="Normal 41 13 9 2 2 3 2" xfId="44931" xr:uid="{00000000-0005-0000-0000-0000654A0000}"/>
    <cellStyle name="Normal 41 13 9 2 2 4" xfId="38947" xr:uid="{00000000-0005-0000-0000-0000664A0000}"/>
    <cellStyle name="Normal 41 13 9 2 3" xfId="26279" xr:uid="{00000000-0005-0000-0000-0000674A0000}"/>
    <cellStyle name="Normal 41 13 9 2 3 2" xfId="47893" xr:uid="{00000000-0005-0000-0000-0000684A0000}"/>
    <cellStyle name="Normal 41 13 9 2 4" xfId="20312" xr:uid="{00000000-0005-0000-0000-0000694A0000}"/>
    <cellStyle name="Normal 41 13 9 2 4 2" xfId="41954" xr:uid="{00000000-0005-0000-0000-00006A4A0000}"/>
    <cellStyle name="Normal 41 13 9 2 5" xfId="35944" xr:uid="{00000000-0005-0000-0000-00006B4A0000}"/>
    <cellStyle name="Normal 41 13 9 3" xfId="15182" xr:uid="{00000000-0005-0000-0000-00006C4A0000}"/>
    <cellStyle name="Normal 41 13 9 3 2" xfId="18267" xr:uid="{00000000-0005-0000-0000-00006D4A0000}"/>
    <cellStyle name="Normal 41 13 9 3 2 2" xfId="30233" xr:uid="{00000000-0005-0000-0000-00006E4A0000}"/>
    <cellStyle name="Normal 41 13 9 3 2 2 2" xfId="51839" xr:uid="{00000000-0005-0000-0000-00006F4A0000}"/>
    <cellStyle name="Normal 41 13 9 3 2 3" xfId="24266" xr:uid="{00000000-0005-0000-0000-0000704A0000}"/>
    <cellStyle name="Normal 41 13 9 3 2 3 2" xfId="45903" xr:uid="{00000000-0005-0000-0000-0000714A0000}"/>
    <cellStyle name="Normal 41 13 9 3 2 4" xfId="39921" xr:uid="{00000000-0005-0000-0000-0000724A0000}"/>
    <cellStyle name="Normal 41 13 9 3 3" xfId="27251" xr:uid="{00000000-0005-0000-0000-0000734A0000}"/>
    <cellStyle name="Normal 41 13 9 3 3 2" xfId="48865" xr:uid="{00000000-0005-0000-0000-0000744A0000}"/>
    <cellStyle name="Normal 41 13 9 3 4" xfId="21284" xr:uid="{00000000-0005-0000-0000-0000754A0000}"/>
    <cellStyle name="Normal 41 13 9 3 4 2" xfId="42926" xr:uid="{00000000-0005-0000-0000-0000764A0000}"/>
    <cellStyle name="Normal 41 13 9 3 5" xfId="36918" xr:uid="{00000000-0005-0000-0000-0000774A0000}"/>
    <cellStyle name="Normal 41 13 9 4" xfId="16316" xr:uid="{00000000-0005-0000-0000-0000784A0000}"/>
    <cellStyle name="Normal 41 13 9 4 2" xfId="28285" xr:uid="{00000000-0005-0000-0000-0000794A0000}"/>
    <cellStyle name="Normal 41 13 9 4 2 2" xfId="49891" xr:uid="{00000000-0005-0000-0000-00007A4A0000}"/>
    <cellStyle name="Normal 41 13 9 4 3" xfId="22318" xr:uid="{00000000-0005-0000-0000-00007B4A0000}"/>
    <cellStyle name="Normal 41 13 9 4 3 2" xfId="43955" xr:uid="{00000000-0005-0000-0000-00007C4A0000}"/>
    <cellStyle name="Normal 41 13 9 4 4" xfId="37970" xr:uid="{00000000-0005-0000-0000-00007D4A0000}"/>
    <cellStyle name="Normal 41 13 9 5" xfId="25303" xr:uid="{00000000-0005-0000-0000-00007E4A0000}"/>
    <cellStyle name="Normal 41 13 9 5 2" xfId="46920" xr:uid="{00000000-0005-0000-0000-00007F4A0000}"/>
    <cellStyle name="Normal 41 13 9 6" xfId="19336" xr:uid="{00000000-0005-0000-0000-0000804A0000}"/>
    <cellStyle name="Normal 41 13 9 6 2" xfId="40978" xr:uid="{00000000-0005-0000-0000-0000814A0000}"/>
    <cellStyle name="Normal 41 13 9 7" xfId="34964"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2" xr:uid="{00000000-0005-0000-0000-0000864A0000}"/>
    <cellStyle name="Normal 41 14 10 2 2 2" xfId="50228" xr:uid="{00000000-0005-0000-0000-0000874A0000}"/>
    <cellStyle name="Normal 41 14 10 2 3" xfId="22655" xr:uid="{00000000-0005-0000-0000-0000884A0000}"/>
    <cellStyle name="Normal 41 14 10 2 3 2" xfId="44292" xr:uid="{00000000-0005-0000-0000-0000894A0000}"/>
    <cellStyle name="Normal 41 14 10 2 4" xfId="38307" xr:uid="{00000000-0005-0000-0000-00008A4A0000}"/>
    <cellStyle name="Normal 41 14 10 3" xfId="25640" xr:uid="{00000000-0005-0000-0000-00008B4A0000}"/>
    <cellStyle name="Normal 41 14 10 3 2" xfId="47254" xr:uid="{00000000-0005-0000-0000-00008C4A0000}"/>
    <cellStyle name="Normal 41 14 10 4" xfId="19673" xr:uid="{00000000-0005-0000-0000-00008D4A0000}"/>
    <cellStyle name="Normal 41 14 10 4 2" xfId="41315" xr:uid="{00000000-0005-0000-0000-00008E4A0000}"/>
    <cellStyle name="Normal 41 14 10 5" xfId="35303" xr:uid="{00000000-0005-0000-0000-00008F4A0000}"/>
    <cellStyle name="Normal 41 14 11" xfId="14542" xr:uid="{00000000-0005-0000-0000-0000904A0000}"/>
    <cellStyle name="Normal 41 14 11 2" xfId="17627" xr:uid="{00000000-0005-0000-0000-0000914A0000}"/>
    <cellStyle name="Normal 41 14 11 2 2" xfId="29594" xr:uid="{00000000-0005-0000-0000-0000924A0000}"/>
    <cellStyle name="Normal 41 14 11 2 2 2" xfId="51200" xr:uid="{00000000-0005-0000-0000-0000934A0000}"/>
    <cellStyle name="Normal 41 14 11 2 3" xfId="23627" xr:uid="{00000000-0005-0000-0000-0000944A0000}"/>
    <cellStyle name="Normal 41 14 11 2 3 2" xfId="45264" xr:uid="{00000000-0005-0000-0000-0000954A0000}"/>
    <cellStyle name="Normal 41 14 11 2 4" xfId="39281" xr:uid="{00000000-0005-0000-0000-0000964A0000}"/>
    <cellStyle name="Normal 41 14 11 3" xfId="26612" xr:uid="{00000000-0005-0000-0000-0000974A0000}"/>
    <cellStyle name="Normal 41 14 11 3 2" xfId="48226" xr:uid="{00000000-0005-0000-0000-0000984A0000}"/>
    <cellStyle name="Normal 41 14 11 4" xfId="20645" xr:uid="{00000000-0005-0000-0000-0000994A0000}"/>
    <cellStyle name="Normal 41 14 11 4 2" xfId="42287" xr:uid="{00000000-0005-0000-0000-00009A4A0000}"/>
    <cellStyle name="Normal 41 14 11 5" xfId="36278" xr:uid="{00000000-0005-0000-0000-00009B4A0000}"/>
    <cellStyle name="Normal 41 14 12" xfId="15655" xr:uid="{00000000-0005-0000-0000-00009C4A0000}"/>
    <cellStyle name="Normal 41 14 12 2" xfId="27626" xr:uid="{00000000-0005-0000-0000-00009D4A0000}"/>
    <cellStyle name="Normal 41 14 12 2 2" xfId="49232" xr:uid="{00000000-0005-0000-0000-00009E4A0000}"/>
    <cellStyle name="Normal 41 14 12 3" xfId="21659" xr:uid="{00000000-0005-0000-0000-00009F4A0000}"/>
    <cellStyle name="Normal 41 14 12 3 2" xfId="43296" xr:uid="{00000000-0005-0000-0000-0000A04A0000}"/>
    <cellStyle name="Normal 41 14 12 4" xfId="37309" xr:uid="{00000000-0005-0000-0000-0000A14A0000}"/>
    <cellStyle name="Normal 41 14 13" xfId="24641" xr:uid="{00000000-0005-0000-0000-0000A24A0000}"/>
    <cellStyle name="Normal 41 14 13 2" xfId="46261" xr:uid="{00000000-0005-0000-0000-0000A34A0000}"/>
    <cellStyle name="Normal 41 14 14" xfId="18674" xr:uid="{00000000-0005-0000-0000-0000A44A0000}"/>
    <cellStyle name="Normal 41 14 14 2" xfId="40316" xr:uid="{00000000-0005-0000-0000-0000A54A0000}"/>
    <cellStyle name="Normal 41 14 15" xfId="31239"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1" xr:uid="{00000000-0005-0000-0000-0000AB4A0000}"/>
    <cellStyle name="Normal 41 14 2 2 2 2 2 2" xfId="50637" xr:uid="{00000000-0005-0000-0000-0000AC4A0000}"/>
    <cellStyle name="Normal 41 14 2 2 2 2 3" xfId="23064" xr:uid="{00000000-0005-0000-0000-0000AD4A0000}"/>
    <cellStyle name="Normal 41 14 2 2 2 2 3 2" xfId="44701" xr:uid="{00000000-0005-0000-0000-0000AE4A0000}"/>
    <cellStyle name="Normal 41 14 2 2 2 2 4" xfId="38717" xr:uid="{00000000-0005-0000-0000-0000AF4A0000}"/>
    <cellStyle name="Normal 41 14 2 2 2 3" xfId="26049" xr:uid="{00000000-0005-0000-0000-0000B04A0000}"/>
    <cellStyle name="Normal 41 14 2 2 2 3 2" xfId="47663" xr:uid="{00000000-0005-0000-0000-0000B14A0000}"/>
    <cellStyle name="Normal 41 14 2 2 2 4" xfId="20082" xr:uid="{00000000-0005-0000-0000-0000B24A0000}"/>
    <cellStyle name="Normal 41 14 2 2 2 4 2" xfId="41724" xr:uid="{00000000-0005-0000-0000-0000B34A0000}"/>
    <cellStyle name="Normal 41 14 2 2 2 5" xfId="35714" xr:uid="{00000000-0005-0000-0000-0000B44A0000}"/>
    <cellStyle name="Normal 41 14 2 2 3" xfId="14952" xr:uid="{00000000-0005-0000-0000-0000B54A0000}"/>
    <cellStyle name="Normal 41 14 2 2 3 2" xfId="18037" xr:uid="{00000000-0005-0000-0000-0000B64A0000}"/>
    <cellStyle name="Normal 41 14 2 2 3 2 2" xfId="30003" xr:uid="{00000000-0005-0000-0000-0000B74A0000}"/>
    <cellStyle name="Normal 41 14 2 2 3 2 2 2" xfId="51609" xr:uid="{00000000-0005-0000-0000-0000B84A0000}"/>
    <cellStyle name="Normal 41 14 2 2 3 2 3" xfId="24036" xr:uid="{00000000-0005-0000-0000-0000B94A0000}"/>
    <cellStyle name="Normal 41 14 2 2 3 2 3 2" xfId="45673" xr:uid="{00000000-0005-0000-0000-0000BA4A0000}"/>
    <cellStyle name="Normal 41 14 2 2 3 2 4" xfId="39691" xr:uid="{00000000-0005-0000-0000-0000BB4A0000}"/>
    <cellStyle name="Normal 41 14 2 2 3 3" xfId="27021" xr:uid="{00000000-0005-0000-0000-0000BC4A0000}"/>
    <cellStyle name="Normal 41 14 2 2 3 3 2" xfId="48635" xr:uid="{00000000-0005-0000-0000-0000BD4A0000}"/>
    <cellStyle name="Normal 41 14 2 2 3 4" xfId="21054" xr:uid="{00000000-0005-0000-0000-0000BE4A0000}"/>
    <cellStyle name="Normal 41 14 2 2 3 4 2" xfId="42696" xr:uid="{00000000-0005-0000-0000-0000BF4A0000}"/>
    <cellStyle name="Normal 41 14 2 2 3 5" xfId="36688" xr:uid="{00000000-0005-0000-0000-0000C04A0000}"/>
    <cellStyle name="Normal 41 14 2 2 4" xfId="16086" xr:uid="{00000000-0005-0000-0000-0000C14A0000}"/>
    <cellStyle name="Normal 41 14 2 2 4 2" xfId="28055" xr:uid="{00000000-0005-0000-0000-0000C24A0000}"/>
    <cellStyle name="Normal 41 14 2 2 4 2 2" xfId="49661" xr:uid="{00000000-0005-0000-0000-0000C34A0000}"/>
    <cellStyle name="Normal 41 14 2 2 4 3" xfId="22088" xr:uid="{00000000-0005-0000-0000-0000C44A0000}"/>
    <cellStyle name="Normal 41 14 2 2 4 3 2" xfId="43725" xr:uid="{00000000-0005-0000-0000-0000C54A0000}"/>
    <cellStyle name="Normal 41 14 2 2 4 4" xfId="37740" xr:uid="{00000000-0005-0000-0000-0000C64A0000}"/>
    <cellStyle name="Normal 41 14 2 2 5" xfId="25073" xr:uid="{00000000-0005-0000-0000-0000C74A0000}"/>
    <cellStyle name="Normal 41 14 2 2 5 2" xfId="46690" xr:uid="{00000000-0005-0000-0000-0000C84A0000}"/>
    <cellStyle name="Normal 41 14 2 2 6" xfId="19106" xr:uid="{00000000-0005-0000-0000-0000C94A0000}"/>
    <cellStyle name="Normal 41 14 2 2 6 2" xfId="40748" xr:uid="{00000000-0005-0000-0000-0000CA4A0000}"/>
    <cellStyle name="Normal 41 14 2 2 7" xfId="34734"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1" xr:uid="{00000000-0005-0000-0000-0000CF4A0000}"/>
    <cellStyle name="Normal 41 14 2 3 2 2 2 2" xfId="50957" xr:uid="{00000000-0005-0000-0000-0000D04A0000}"/>
    <cellStyle name="Normal 41 14 2 3 2 2 3" xfId="23384" xr:uid="{00000000-0005-0000-0000-0000D14A0000}"/>
    <cellStyle name="Normal 41 14 2 3 2 2 3 2" xfId="45021" xr:uid="{00000000-0005-0000-0000-0000D24A0000}"/>
    <cellStyle name="Normal 41 14 2 3 2 2 4" xfId="39037" xr:uid="{00000000-0005-0000-0000-0000D34A0000}"/>
    <cellStyle name="Normal 41 14 2 3 2 3" xfId="26369" xr:uid="{00000000-0005-0000-0000-0000D44A0000}"/>
    <cellStyle name="Normal 41 14 2 3 2 3 2" xfId="47983" xr:uid="{00000000-0005-0000-0000-0000D54A0000}"/>
    <cellStyle name="Normal 41 14 2 3 2 4" xfId="20402" xr:uid="{00000000-0005-0000-0000-0000D64A0000}"/>
    <cellStyle name="Normal 41 14 2 3 2 4 2" xfId="42044" xr:uid="{00000000-0005-0000-0000-0000D74A0000}"/>
    <cellStyle name="Normal 41 14 2 3 2 5" xfId="36034" xr:uid="{00000000-0005-0000-0000-0000D84A0000}"/>
    <cellStyle name="Normal 41 14 2 3 3" xfId="15272" xr:uid="{00000000-0005-0000-0000-0000D94A0000}"/>
    <cellStyle name="Normal 41 14 2 3 3 2" xfId="18357" xr:uid="{00000000-0005-0000-0000-0000DA4A0000}"/>
    <cellStyle name="Normal 41 14 2 3 3 2 2" xfId="30323" xr:uid="{00000000-0005-0000-0000-0000DB4A0000}"/>
    <cellStyle name="Normal 41 14 2 3 3 2 2 2" xfId="51929" xr:uid="{00000000-0005-0000-0000-0000DC4A0000}"/>
    <cellStyle name="Normal 41 14 2 3 3 2 3" xfId="24356" xr:uid="{00000000-0005-0000-0000-0000DD4A0000}"/>
    <cellStyle name="Normal 41 14 2 3 3 2 3 2" xfId="45993" xr:uid="{00000000-0005-0000-0000-0000DE4A0000}"/>
    <cellStyle name="Normal 41 14 2 3 3 2 4" xfId="40011" xr:uid="{00000000-0005-0000-0000-0000DF4A0000}"/>
    <cellStyle name="Normal 41 14 2 3 3 3" xfId="27341" xr:uid="{00000000-0005-0000-0000-0000E04A0000}"/>
    <cellStyle name="Normal 41 14 2 3 3 3 2" xfId="48955" xr:uid="{00000000-0005-0000-0000-0000E14A0000}"/>
    <cellStyle name="Normal 41 14 2 3 3 4" xfId="21374" xr:uid="{00000000-0005-0000-0000-0000E24A0000}"/>
    <cellStyle name="Normal 41 14 2 3 3 4 2" xfId="43016" xr:uid="{00000000-0005-0000-0000-0000E34A0000}"/>
    <cellStyle name="Normal 41 14 2 3 3 5" xfId="37008" xr:uid="{00000000-0005-0000-0000-0000E44A0000}"/>
    <cellStyle name="Normal 41 14 2 3 4" xfId="16406" xr:uid="{00000000-0005-0000-0000-0000E54A0000}"/>
    <cellStyle name="Normal 41 14 2 3 4 2" xfId="28375" xr:uid="{00000000-0005-0000-0000-0000E64A0000}"/>
    <cellStyle name="Normal 41 14 2 3 4 2 2" xfId="49981" xr:uid="{00000000-0005-0000-0000-0000E74A0000}"/>
    <cellStyle name="Normal 41 14 2 3 4 3" xfId="22408" xr:uid="{00000000-0005-0000-0000-0000E84A0000}"/>
    <cellStyle name="Normal 41 14 2 3 4 3 2" xfId="44045" xr:uid="{00000000-0005-0000-0000-0000E94A0000}"/>
    <cellStyle name="Normal 41 14 2 3 4 4" xfId="38060" xr:uid="{00000000-0005-0000-0000-0000EA4A0000}"/>
    <cellStyle name="Normal 41 14 2 3 5" xfId="25393" xr:uid="{00000000-0005-0000-0000-0000EB4A0000}"/>
    <cellStyle name="Normal 41 14 2 3 5 2" xfId="47010" xr:uid="{00000000-0005-0000-0000-0000EC4A0000}"/>
    <cellStyle name="Normal 41 14 2 3 6" xfId="19426" xr:uid="{00000000-0005-0000-0000-0000ED4A0000}"/>
    <cellStyle name="Normal 41 14 2 3 6 2" xfId="41068" xr:uid="{00000000-0005-0000-0000-0000EE4A0000}"/>
    <cellStyle name="Normal 41 14 2 3 7" xfId="35054" xr:uid="{00000000-0005-0000-0000-0000EF4A0000}"/>
    <cellStyle name="Normal 41 14 2 4" xfId="13657" xr:uid="{00000000-0005-0000-0000-0000F04A0000}"/>
    <cellStyle name="Normal 41 14 2 4 2" xfId="16743" xr:uid="{00000000-0005-0000-0000-0000F14A0000}"/>
    <cellStyle name="Normal 41 14 2 4 2 2" xfId="28711" xr:uid="{00000000-0005-0000-0000-0000F24A0000}"/>
    <cellStyle name="Normal 41 14 2 4 2 2 2" xfId="50317" xr:uid="{00000000-0005-0000-0000-0000F34A0000}"/>
    <cellStyle name="Normal 41 14 2 4 2 3" xfId="22744" xr:uid="{00000000-0005-0000-0000-0000F44A0000}"/>
    <cellStyle name="Normal 41 14 2 4 2 3 2" xfId="44381" xr:uid="{00000000-0005-0000-0000-0000F54A0000}"/>
    <cellStyle name="Normal 41 14 2 4 2 4" xfId="38397" xr:uid="{00000000-0005-0000-0000-0000F64A0000}"/>
    <cellStyle name="Normal 41 14 2 4 3" xfId="25729" xr:uid="{00000000-0005-0000-0000-0000F74A0000}"/>
    <cellStyle name="Normal 41 14 2 4 3 2" xfId="47343" xr:uid="{00000000-0005-0000-0000-0000F84A0000}"/>
    <cellStyle name="Normal 41 14 2 4 4" xfId="19762" xr:uid="{00000000-0005-0000-0000-0000F94A0000}"/>
    <cellStyle name="Normal 41 14 2 4 4 2" xfId="41404" xr:uid="{00000000-0005-0000-0000-0000FA4A0000}"/>
    <cellStyle name="Normal 41 14 2 4 5" xfId="35393" xr:uid="{00000000-0005-0000-0000-0000FB4A0000}"/>
    <cellStyle name="Normal 41 14 2 5" xfId="14631" xr:uid="{00000000-0005-0000-0000-0000FC4A0000}"/>
    <cellStyle name="Normal 41 14 2 5 2" xfId="17716" xr:uid="{00000000-0005-0000-0000-0000FD4A0000}"/>
    <cellStyle name="Normal 41 14 2 5 2 2" xfId="29683" xr:uid="{00000000-0005-0000-0000-0000FE4A0000}"/>
    <cellStyle name="Normal 41 14 2 5 2 2 2" xfId="51289" xr:uid="{00000000-0005-0000-0000-0000FF4A0000}"/>
    <cellStyle name="Normal 41 14 2 5 2 3" xfId="23716" xr:uid="{00000000-0005-0000-0000-0000004B0000}"/>
    <cellStyle name="Normal 41 14 2 5 2 3 2" xfId="45353" xr:uid="{00000000-0005-0000-0000-0000014B0000}"/>
    <cellStyle name="Normal 41 14 2 5 2 4" xfId="39370" xr:uid="{00000000-0005-0000-0000-0000024B0000}"/>
    <cellStyle name="Normal 41 14 2 5 3" xfId="26701" xr:uid="{00000000-0005-0000-0000-0000034B0000}"/>
    <cellStyle name="Normal 41 14 2 5 3 2" xfId="48315" xr:uid="{00000000-0005-0000-0000-0000044B0000}"/>
    <cellStyle name="Normal 41 14 2 5 4" xfId="20734" xr:uid="{00000000-0005-0000-0000-0000054B0000}"/>
    <cellStyle name="Normal 41 14 2 5 4 2" xfId="42376" xr:uid="{00000000-0005-0000-0000-0000064B0000}"/>
    <cellStyle name="Normal 41 14 2 5 5" xfId="36367" xr:uid="{00000000-0005-0000-0000-0000074B0000}"/>
    <cellStyle name="Normal 41 14 2 6" xfId="15744" xr:uid="{00000000-0005-0000-0000-0000084B0000}"/>
    <cellStyle name="Normal 41 14 2 6 2" xfId="27715" xr:uid="{00000000-0005-0000-0000-0000094B0000}"/>
    <cellStyle name="Normal 41 14 2 6 2 2" xfId="49321" xr:uid="{00000000-0005-0000-0000-00000A4B0000}"/>
    <cellStyle name="Normal 41 14 2 6 3" xfId="21748" xr:uid="{00000000-0005-0000-0000-00000B4B0000}"/>
    <cellStyle name="Normal 41 14 2 6 3 2" xfId="43385" xr:uid="{00000000-0005-0000-0000-00000C4B0000}"/>
    <cellStyle name="Normal 41 14 2 6 4" xfId="37398" xr:uid="{00000000-0005-0000-0000-00000D4B0000}"/>
    <cellStyle name="Normal 41 14 2 7" xfId="24730" xr:uid="{00000000-0005-0000-0000-00000E4B0000}"/>
    <cellStyle name="Normal 41 14 2 7 2" xfId="46350" xr:uid="{00000000-0005-0000-0000-00000F4B0000}"/>
    <cellStyle name="Normal 41 14 2 8" xfId="18763" xr:uid="{00000000-0005-0000-0000-0000104B0000}"/>
    <cellStyle name="Normal 41 14 2 8 2" xfId="40405" xr:uid="{00000000-0005-0000-0000-0000114B0000}"/>
    <cellStyle name="Normal 41 14 2 9" xfId="31576"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7" xr:uid="{00000000-0005-0000-0000-0000174B0000}"/>
    <cellStyle name="Normal 41 14 3 2 2 2 2 2" xfId="50593" xr:uid="{00000000-0005-0000-0000-0000184B0000}"/>
    <cellStyle name="Normal 41 14 3 2 2 2 3" xfId="23020" xr:uid="{00000000-0005-0000-0000-0000194B0000}"/>
    <cellStyle name="Normal 41 14 3 2 2 2 3 2" xfId="44657" xr:uid="{00000000-0005-0000-0000-00001A4B0000}"/>
    <cellStyle name="Normal 41 14 3 2 2 2 4" xfId="38673" xr:uid="{00000000-0005-0000-0000-00001B4B0000}"/>
    <cellStyle name="Normal 41 14 3 2 2 3" xfId="26005" xr:uid="{00000000-0005-0000-0000-00001C4B0000}"/>
    <cellStyle name="Normal 41 14 3 2 2 3 2" xfId="47619" xr:uid="{00000000-0005-0000-0000-00001D4B0000}"/>
    <cellStyle name="Normal 41 14 3 2 2 4" xfId="20038" xr:uid="{00000000-0005-0000-0000-00001E4B0000}"/>
    <cellStyle name="Normal 41 14 3 2 2 4 2" xfId="41680" xr:uid="{00000000-0005-0000-0000-00001F4B0000}"/>
    <cellStyle name="Normal 41 14 3 2 2 5" xfId="35670" xr:uid="{00000000-0005-0000-0000-0000204B0000}"/>
    <cellStyle name="Normal 41 14 3 2 3" xfId="14908" xr:uid="{00000000-0005-0000-0000-0000214B0000}"/>
    <cellStyle name="Normal 41 14 3 2 3 2" xfId="17993" xr:uid="{00000000-0005-0000-0000-0000224B0000}"/>
    <cellStyle name="Normal 41 14 3 2 3 2 2" xfId="29959" xr:uid="{00000000-0005-0000-0000-0000234B0000}"/>
    <cellStyle name="Normal 41 14 3 2 3 2 2 2" xfId="51565" xr:uid="{00000000-0005-0000-0000-0000244B0000}"/>
    <cellStyle name="Normal 41 14 3 2 3 2 3" xfId="23992" xr:uid="{00000000-0005-0000-0000-0000254B0000}"/>
    <cellStyle name="Normal 41 14 3 2 3 2 3 2" xfId="45629" xr:uid="{00000000-0005-0000-0000-0000264B0000}"/>
    <cellStyle name="Normal 41 14 3 2 3 2 4" xfId="39647" xr:uid="{00000000-0005-0000-0000-0000274B0000}"/>
    <cellStyle name="Normal 41 14 3 2 3 3" xfId="26977" xr:uid="{00000000-0005-0000-0000-0000284B0000}"/>
    <cellStyle name="Normal 41 14 3 2 3 3 2" xfId="48591" xr:uid="{00000000-0005-0000-0000-0000294B0000}"/>
    <cellStyle name="Normal 41 14 3 2 3 4" xfId="21010" xr:uid="{00000000-0005-0000-0000-00002A4B0000}"/>
    <cellStyle name="Normal 41 14 3 2 3 4 2" xfId="42652" xr:uid="{00000000-0005-0000-0000-00002B4B0000}"/>
    <cellStyle name="Normal 41 14 3 2 3 5" xfId="36644" xr:uid="{00000000-0005-0000-0000-00002C4B0000}"/>
    <cellStyle name="Normal 41 14 3 2 4" xfId="16042" xr:uid="{00000000-0005-0000-0000-00002D4B0000}"/>
    <cellStyle name="Normal 41 14 3 2 4 2" xfId="28011" xr:uid="{00000000-0005-0000-0000-00002E4B0000}"/>
    <cellStyle name="Normal 41 14 3 2 4 2 2" xfId="49617" xr:uid="{00000000-0005-0000-0000-00002F4B0000}"/>
    <cellStyle name="Normal 41 14 3 2 4 3" xfId="22044" xr:uid="{00000000-0005-0000-0000-0000304B0000}"/>
    <cellStyle name="Normal 41 14 3 2 4 3 2" xfId="43681" xr:uid="{00000000-0005-0000-0000-0000314B0000}"/>
    <cellStyle name="Normal 41 14 3 2 4 4" xfId="37696" xr:uid="{00000000-0005-0000-0000-0000324B0000}"/>
    <cellStyle name="Normal 41 14 3 2 5" xfId="25029" xr:uid="{00000000-0005-0000-0000-0000334B0000}"/>
    <cellStyle name="Normal 41 14 3 2 5 2" xfId="46646" xr:uid="{00000000-0005-0000-0000-0000344B0000}"/>
    <cellStyle name="Normal 41 14 3 2 6" xfId="19062" xr:uid="{00000000-0005-0000-0000-0000354B0000}"/>
    <cellStyle name="Normal 41 14 3 2 6 2" xfId="40704" xr:uid="{00000000-0005-0000-0000-0000364B0000}"/>
    <cellStyle name="Normal 41 14 3 2 7" xfId="34690"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7" xr:uid="{00000000-0005-0000-0000-00003B4B0000}"/>
    <cellStyle name="Normal 41 14 3 3 2 2 2 2" xfId="50913" xr:uid="{00000000-0005-0000-0000-00003C4B0000}"/>
    <cellStyle name="Normal 41 14 3 3 2 2 3" xfId="23340" xr:uid="{00000000-0005-0000-0000-00003D4B0000}"/>
    <cellStyle name="Normal 41 14 3 3 2 2 3 2" xfId="44977" xr:uid="{00000000-0005-0000-0000-00003E4B0000}"/>
    <cellStyle name="Normal 41 14 3 3 2 2 4" xfId="38993" xr:uid="{00000000-0005-0000-0000-00003F4B0000}"/>
    <cellStyle name="Normal 41 14 3 3 2 3" xfId="26325" xr:uid="{00000000-0005-0000-0000-0000404B0000}"/>
    <cellStyle name="Normal 41 14 3 3 2 3 2" xfId="47939" xr:uid="{00000000-0005-0000-0000-0000414B0000}"/>
    <cellStyle name="Normal 41 14 3 3 2 4" xfId="20358" xr:uid="{00000000-0005-0000-0000-0000424B0000}"/>
    <cellStyle name="Normal 41 14 3 3 2 4 2" xfId="42000" xr:uid="{00000000-0005-0000-0000-0000434B0000}"/>
    <cellStyle name="Normal 41 14 3 3 2 5" xfId="35990" xr:uid="{00000000-0005-0000-0000-0000444B0000}"/>
    <cellStyle name="Normal 41 14 3 3 3" xfId="15228" xr:uid="{00000000-0005-0000-0000-0000454B0000}"/>
    <cellStyle name="Normal 41 14 3 3 3 2" xfId="18313" xr:uid="{00000000-0005-0000-0000-0000464B0000}"/>
    <cellStyle name="Normal 41 14 3 3 3 2 2" xfId="30279" xr:uid="{00000000-0005-0000-0000-0000474B0000}"/>
    <cellStyle name="Normal 41 14 3 3 3 2 2 2" xfId="51885" xr:uid="{00000000-0005-0000-0000-0000484B0000}"/>
    <cellStyle name="Normal 41 14 3 3 3 2 3" xfId="24312" xr:uid="{00000000-0005-0000-0000-0000494B0000}"/>
    <cellStyle name="Normal 41 14 3 3 3 2 3 2" xfId="45949" xr:uid="{00000000-0005-0000-0000-00004A4B0000}"/>
    <cellStyle name="Normal 41 14 3 3 3 2 4" xfId="39967" xr:uid="{00000000-0005-0000-0000-00004B4B0000}"/>
    <cellStyle name="Normal 41 14 3 3 3 3" xfId="27297" xr:uid="{00000000-0005-0000-0000-00004C4B0000}"/>
    <cellStyle name="Normal 41 14 3 3 3 3 2" xfId="48911" xr:uid="{00000000-0005-0000-0000-00004D4B0000}"/>
    <cellStyle name="Normal 41 14 3 3 3 4" xfId="21330" xr:uid="{00000000-0005-0000-0000-00004E4B0000}"/>
    <cellStyle name="Normal 41 14 3 3 3 4 2" xfId="42972" xr:uid="{00000000-0005-0000-0000-00004F4B0000}"/>
    <cellStyle name="Normal 41 14 3 3 3 5" xfId="36964" xr:uid="{00000000-0005-0000-0000-0000504B0000}"/>
    <cellStyle name="Normal 41 14 3 3 4" xfId="16362" xr:uid="{00000000-0005-0000-0000-0000514B0000}"/>
    <cellStyle name="Normal 41 14 3 3 4 2" xfId="28331" xr:uid="{00000000-0005-0000-0000-0000524B0000}"/>
    <cellStyle name="Normal 41 14 3 3 4 2 2" xfId="49937" xr:uid="{00000000-0005-0000-0000-0000534B0000}"/>
    <cellStyle name="Normal 41 14 3 3 4 3" xfId="22364" xr:uid="{00000000-0005-0000-0000-0000544B0000}"/>
    <cellStyle name="Normal 41 14 3 3 4 3 2" xfId="44001" xr:uid="{00000000-0005-0000-0000-0000554B0000}"/>
    <cellStyle name="Normal 41 14 3 3 4 4" xfId="38016" xr:uid="{00000000-0005-0000-0000-0000564B0000}"/>
    <cellStyle name="Normal 41 14 3 3 5" xfId="25349" xr:uid="{00000000-0005-0000-0000-0000574B0000}"/>
    <cellStyle name="Normal 41 14 3 3 5 2" xfId="46966" xr:uid="{00000000-0005-0000-0000-0000584B0000}"/>
    <cellStyle name="Normal 41 14 3 3 6" xfId="19382" xr:uid="{00000000-0005-0000-0000-0000594B0000}"/>
    <cellStyle name="Normal 41 14 3 3 6 2" xfId="41024" xr:uid="{00000000-0005-0000-0000-00005A4B0000}"/>
    <cellStyle name="Normal 41 14 3 3 7" xfId="35010" xr:uid="{00000000-0005-0000-0000-00005B4B0000}"/>
    <cellStyle name="Normal 41 14 3 4" xfId="13613" xr:uid="{00000000-0005-0000-0000-00005C4B0000}"/>
    <cellStyle name="Normal 41 14 3 4 2" xfId="16699" xr:uid="{00000000-0005-0000-0000-00005D4B0000}"/>
    <cellStyle name="Normal 41 14 3 4 2 2" xfId="28667" xr:uid="{00000000-0005-0000-0000-00005E4B0000}"/>
    <cellStyle name="Normal 41 14 3 4 2 2 2" xfId="50273" xr:uid="{00000000-0005-0000-0000-00005F4B0000}"/>
    <cellStyle name="Normal 41 14 3 4 2 3" xfId="22700" xr:uid="{00000000-0005-0000-0000-0000604B0000}"/>
    <cellStyle name="Normal 41 14 3 4 2 3 2" xfId="44337" xr:uid="{00000000-0005-0000-0000-0000614B0000}"/>
    <cellStyle name="Normal 41 14 3 4 2 4" xfId="38353" xr:uid="{00000000-0005-0000-0000-0000624B0000}"/>
    <cellStyle name="Normal 41 14 3 4 3" xfId="25685" xr:uid="{00000000-0005-0000-0000-0000634B0000}"/>
    <cellStyle name="Normal 41 14 3 4 3 2" xfId="47299" xr:uid="{00000000-0005-0000-0000-0000644B0000}"/>
    <cellStyle name="Normal 41 14 3 4 4" xfId="19718" xr:uid="{00000000-0005-0000-0000-0000654B0000}"/>
    <cellStyle name="Normal 41 14 3 4 4 2" xfId="41360" xr:uid="{00000000-0005-0000-0000-0000664B0000}"/>
    <cellStyle name="Normal 41 14 3 4 5" xfId="35349" xr:uid="{00000000-0005-0000-0000-0000674B0000}"/>
    <cellStyle name="Normal 41 14 3 5" xfId="14587" xr:uid="{00000000-0005-0000-0000-0000684B0000}"/>
    <cellStyle name="Normal 41 14 3 5 2" xfId="17672" xr:uid="{00000000-0005-0000-0000-0000694B0000}"/>
    <cellStyle name="Normal 41 14 3 5 2 2" xfId="29639" xr:uid="{00000000-0005-0000-0000-00006A4B0000}"/>
    <cellStyle name="Normal 41 14 3 5 2 2 2" xfId="51245" xr:uid="{00000000-0005-0000-0000-00006B4B0000}"/>
    <cellStyle name="Normal 41 14 3 5 2 3" xfId="23672" xr:uid="{00000000-0005-0000-0000-00006C4B0000}"/>
    <cellStyle name="Normal 41 14 3 5 2 3 2" xfId="45309" xr:uid="{00000000-0005-0000-0000-00006D4B0000}"/>
    <cellStyle name="Normal 41 14 3 5 2 4" xfId="39326" xr:uid="{00000000-0005-0000-0000-00006E4B0000}"/>
    <cellStyle name="Normal 41 14 3 5 3" xfId="26657" xr:uid="{00000000-0005-0000-0000-00006F4B0000}"/>
    <cellStyle name="Normal 41 14 3 5 3 2" xfId="48271" xr:uid="{00000000-0005-0000-0000-0000704B0000}"/>
    <cellStyle name="Normal 41 14 3 5 4" xfId="20690" xr:uid="{00000000-0005-0000-0000-0000714B0000}"/>
    <cellStyle name="Normal 41 14 3 5 4 2" xfId="42332" xr:uid="{00000000-0005-0000-0000-0000724B0000}"/>
    <cellStyle name="Normal 41 14 3 5 5" xfId="36323" xr:uid="{00000000-0005-0000-0000-0000734B0000}"/>
    <cellStyle name="Normal 41 14 3 6" xfId="15700" xr:uid="{00000000-0005-0000-0000-0000744B0000}"/>
    <cellStyle name="Normal 41 14 3 6 2" xfId="27671" xr:uid="{00000000-0005-0000-0000-0000754B0000}"/>
    <cellStyle name="Normal 41 14 3 6 2 2" xfId="49277" xr:uid="{00000000-0005-0000-0000-0000764B0000}"/>
    <cellStyle name="Normal 41 14 3 6 3" xfId="21704" xr:uid="{00000000-0005-0000-0000-0000774B0000}"/>
    <cellStyle name="Normal 41 14 3 6 3 2" xfId="43341" xr:uid="{00000000-0005-0000-0000-0000784B0000}"/>
    <cellStyle name="Normal 41 14 3 6 4" xfId="37354" xr:uid="{00000000-0005-0000-0000-0000794B0000}"/>
    <cellStyle name="Normal 41 14 3 7" xfId="24686" xr:uid="{00000000-0005-0000-0000-00007A4B0000}"/>
    <cellStyle name="Normal 41 14 3 7 2" xfId="46306" xr:uid="{00000000-0005-0000-0000-00007B4B0000}"/>
    <cellStyle name="Normal 41 14 3 8" xfId="18719" xr:uid="{00000000-0005-0000-0000-00007C4B0000}"/>
    <cellStyle name="Normal 41 14 3 8 2" xfId="40361" xr:uid="{00000000-0005-0000-0000-00007D4B0000}"/>
    <cellStyle name="Normal 41 14 3 9" xfId="31419"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3" xr:uid="{00000000-0005-0000-0000-0000834B0000}"/>
    <cellStyle name="Normal 41 14 4 2 2 2 2 2" xfId="50679" xr:uid="{00000000-0005-0000-0000-0000844B0000}"/>
    <cellStyle name="Normal 41 14 4 2 2 2 3" xfId="23106" xr:uid="{00000000-0005-0000-0000-0000854B0000}"/>
    <cellStyle name="Normal 41 14 4 2 2 2 3 2" xfId="44743" xr:uid="{00000000-0005-0000-0000-0000864B0000}"/>
    <cellStyle name="Normal 41 14 4 2 2 2 4" xfId="38759" xr:uid="{00000000-0005-0000-0000-0000874B0000}"/>
    <cellStyle name="Normal 41 14 4 2 2 3" xfId="26091" xr:uid="{00000000-0005-0000-0000-0000884B0000}"/>
    <cellStyle name="Normal 41 14 4 2 2 3 2" xfId="47705" xr:uid="{00000000-0005-0000-0000-0000894B0000}"/>
    <cellStyle name="Normal 41 14 4 2 2 4" xfId="20124" xr:uid="{00000000-0005-0000-0000-00008A4B0000}"/>
    <cellStyle name="Normal 41 14 4 2 2 4 2" xfId="41766" xr:uid="{00000000-0005-0000-0000-00008B4B0000}"/>
    <cellStyle name="Normal 41 14 4 2 2 5" xfId="35756" xr:uid="{00000000-0005-0000-0000-00008C4B0000}"/>
    <cellStyle name="Normal 41 14 4 2 3" xfId="14994" xr:uid="{00000000-0005-0000-0000-00008D4B0000}"/>
    <cellStyle name="Normal 41 14 4 2 3 2" xfId="18079" xr:uid="{00000000-0005-0000-0000-00008E4B0000}"/>
    <cellStyle name="Normal 41 14 4 2 3 2 2" xfId="30045" xr:uid="{00000000-0005-0000-0000-00008F4B0000}"/>
    <cellStyle name="Normal 41 14 4 2 3 2 2 2" xfId="51651" xr:uid="{00000000-0005-0000-0000-0000904B0000}"/>
    <cellStyle name="Normal 41 14 4 2 3 2 3" xfId="24078" xr:uid="{00000000-0005-0000-0000-0000914B0000}"/>
    <cellStyle name="Normal 41 14 4 2 3 2 3 2" xfId="45715" xr:uid="{00000000-0005-0000-0000-0000924B0000}"/>
    <cellStyle name="Normal 41 14 4 2 3 2 4" xfId="39733" xr:uid="{00000000-0005-0000-0000-0000934B0000}"/>
    <cellStyle name="Normal 41 14 4 2 3 3" xfId="27063" xr:uid="{00000000-0005-0000-0000-0000944B0000}"/>
    <cellStyle name="Normal 41 14 4 2 3 3 2" xfId="48677" xr:uid="{00000000-0005-0000-0000-0000954B0000}"/>
    <cellStyle name="Normal 41 14 4 2 3 4" xfId="21096" xr:uid="{00000000-0005-0000-0000-0000964B0000}"/>
    <cellStyle name="Normal 41 14 4 2 3 4 2" xfId="42738" xr:uid="{00000000-0005-0000-0000-0000974B0000}"/>
    <cellStyle name="Normal 41 14 4 2 3 5" xfId="36730" xr:uid="{00000000-0005-0000-0000-0000984B0000}"/>
    <cellStyle name="Normal 41 14 4 2 4" xfId="16128" xr:uid="{00000000-0005-0000-0000-0000994B0000}"/>
    <cellStyle name="Normal 41 14 4 2 4 2" xfId="28097" xr:uid="{00000000-0005-0000-0000-00009A4B0000}"/>
    <cellStyle name="Normal 41 14 4 2 4 2 2" xfId="49703" xr:uid="{00000000-0005-0000-0000-00009B4B0000}"/>
    <cellStyle name="Normal 41 14 4 2 4 3" xfId="22130" xr:uid="{00000000-0005-0000-0000-00009C4B0000}"/>
    <cellStyle name="Normal 41 14 4 2 4 3 2" xfId="43767" xr:uid="{00000000-0005-0000-0000-00009D4B0000}"/>
    <cellStyle name="Normal 41 14 4 2 4 4" xfId="37782" xr:uid="{00000000-0005-0000-0000-00009E4B0000}"/>
    <cellStyle name="Normal 41 14 4 2 5" xfId="25115" xr:uid="{00000000-0005-0000-0000-00009F4B0000}"/>
    <cellStyle name="Normal 41 14 4 2 5 2" xfId="46732" xr:uid="{00000000-0005-0000-0000-0000A04B0000}"/>
    <cellStyle name="Normal 41 14 4 2 6" xfId="19148" xr:uid="{00000000-0005-0000-0000-0000A14B0000}"/>
    <cellStyle name="Normal 41 14 4 2 6 2" xfId="40790" xr:uid="{00000000-0005-0000-0000-0000A24B0000}"/>
    <cellStyle name="Normal 41 14 4 2 7" xfId="34776"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3" xr:uid="{00000000-0005-0000-0000-0000A74B0000}"/>
    <cellStyle name="Normal 41 14 4 3 2 2 2 2" xfId="50999" xr:uid="{00000000-0005-0000-0000-0000A84B0000}"/>
    <cellStyle name="Normal 41 14 4 3 2 2 3" xfId="23426" xr:uid="{00000000-0005-0000-0000-0000A94B0000}"/>
    <cellStyle name="Normal 41 14 4 3 2 2 3 2" xfId="45063" xr:uid="{00000000-0005-0000-0000-0000AA4B0000}"/>
    <cellStyle name="Normal 41 14 4 3 2 2 4" xfId="39079" xr:uid="{00000000-0005-0000-0000-0000AB4B0000}"/>
    <cellStyle name="Normal 41 14 4 3 2 3" xfId="26411" xr:uid="{00000000-0005-0000-0000-0000AC4B0000}"/>
    <cellStyle name="Normal 41 14 4 3 2 3 2" xfId="48025" xr:uid="{00000000-0005-0000-0000-0000AD4B0000}"/>
    <cellStyle name="Normal 41 14 4 3 2 4" xfId="20444" xr:uid="{00000000-0005-0000-0000-0000AE4B0000}"/>
    <cellStyle name="Normal 41 14 4 3 2 4 2" xfId="42086" xr:uid="{00000000-0005-0000-0000-0000AF4B0000}"/>
    <cellStyle name="Normal 41 14 4 3 2 5" xfId="36076" xr:uid="{00000000-0005-0000-0000-0000B04B0000}"/>
    <cellStyle name="Normal 41 14 4 3 3" xfId="15314" xr:uid="{00000000-0005-0000-0000-0000B14B0000}"/>
    <cellStyle name="Normal 41 14 4 3 3 2" xfId="18399" xr:uid="{00000000-0005-0000-0000-0000B24B0000}"/>
    <cellStyle name="Normal 41 14 4 3 3 2 2" xfId="30365" xr:uid="{00000000-0005-0000-0000-0000B34B0000}"/>
    <cellStyle name="Normal 41 14 4 3 3 2 2 2" xfId="51971" xr:uid="{00000000-0005-0000-0000-0000B44B0000}"/>
    <cellStyle name="Normal 41 14 4 3 3 2 3" xfId="24398" xr:uid="{00000000-0005-0000-0000-0000B54B0000}"/>
    <cellStyle name="Normal 41 14 4 3 3 2 3 2" xfId="46035" xr:uid="{00000000-0005-0000-0000-0000B64B0000}"/>
    <cellStyle name="Normal 41 14 4 3 3 2 4" xfId="40053" xr:uid="{00000000-0005-0000-0000-0000B74B0000}"/>
    <cellStyle name="Normal 41 14 4 3 3 3" xfId="27383" xr:uid="{00000000-0005-0000-0000-0000B84B0000}"/>
    <cellStyle name="Normal 41 14 4 3 3 3 2" xfId="48997" xr:uid="{00000000-0005-0000-0000-0000B94B0000}"/>
    <cellStyle name="Normal 41 14 4 3 3 4" xfId="21416" xr:uid="{00000000-0005-0000-0000-0000BA4B0000}"/>
    <cellStyle name="Normal 41 14 4 3 3 4 2" xfId="43058" xr:uid="{00000000-0005-0000-0000-0000BB4B0000}"/>
    <cellStyle name="Normal 41 14 4 3 3 5" xfId="37050" xr:uid="{00000000-0005-0000-0000-0000BC4B0000}"/>
    <cellStyle name="Normal 41 14 4 3 4" xfId="16448" xr:uid="{00000000-0005-0000-0000-0000BD4B0000}"/>
    <cellStyle name="Normal 41 14 4 3 4 2" xfId="28417" xr:uid="{00000000-0005-0000-0000-0000BE4B0000}"/>
    <cellStyle name="Normal 41 14 4 3 4 2 2" xfId="50023" xr:uid="{00000000-0005-0000-0000-0000BF4B0000}"/>
    <cellStyle name="Normal 41 14 4 3 4 3" xfId="22450" xr:uid="{00000000-0005-0000-0000-0000C04B0000}"/>
    <cellStyle name="Normal 41 14 4 3 4 3 2" xfId="44087" xr:uid="{00000000-0005-0000-0000-0000C14B0000}"/>
    <cellStyle name="Normal 41 14 4 3 4 4" xfId="38102" xr:uid="{00000000-0005-0000-0000-0000C24B0000}"/>
    <cellStyle name="Normal 41 14 4 3 5" xfId="25435" xr:uid="{00000000-0005-0000-0000-0000C34B0000}"/>
    <cellStyle name="Normal 41 14 4 3 5 2" xfId="47052" xr:uid="{00000000-0005-0000-0000-0000C44B0000}"/>
    <cellStyle name="Normal 41 14 4 3 6" xfId="19468" xr:uid="{00000000-0005-0000-0000-0000C54B0000}"/>
    <cellStyle name="Normal 41 14 4 3 6 2" xfId="41110" xr:uid="{00000000-0005-0000-0000-0000C64B0000}"/>
    <cellStyle name="Normal 41 14 4 3 7" xfId="35096" xr:uid="{00000000-0005-0000-0000-0000C74B0000}"/>
    <cellStyle name="Normal 41 14 4 4" xfId="13699" xr:uid="{00000000-0005-0000-0000-0000C84B0000}"/>
    <cellStyle name="Normal 41 14 4 4 2" xfId="16785" xr:uid="{00000000-0005-0000-0000-0000C94B0000}"/>
    <cellStyle name="Normal 41 14 4 4 2 2" xfId="28753" xr:uid="{00000000-0005-0000-0000-0000CA4B0000}"/>
    <cellStyle name="Normal 41 14 4 4 2 2 2" xfId="50359" xr:uid="{00000000-0005-0000-0000-0000CB4B0000}"/>
    <cellStyle name="Normal 41 14 4 4 2 3" xfId="22786" xr:uid="{00000000-0005-0000-0000-0000CC4B0000}"/>
    <cellStyle name="Normal 41 14 4 4 2 3 2" xfId="44423" xr:uid="{00000000-0005-0000-0000-0000CD4B0000}"/>
    <cellStyle name="Normal 41 14 4 4 2 4" xfId="38439" xr:uid="{00000000-0005-0000-0000-0000CE4B0000}"/>
    <cellStyle name="Normal 41 14 4 4 3" xfId="25771" xr:uid="{00000000-0005-0000-0000-0000CF4B0000}"/>
    <cellStyle name="Normal 41 14 4 4 3 2" xfId="47385" xr:uid="{00000000-0005-0000-0000-0000D04B0000}"/>
    <cellStyle name="Normal 41 14 4 4 4" xfId="19804" xr:uid="{00000000-0005-0000-0000-0000D14B0000}"/>
    <cellStyle name="Normal 41 14 4 4 4 2" xfId="41446" xr:uid="{00000000-0005-0000-0000-0000D24B0000}"/>
    <cellStyle name="Normal 41 14 4 4 5" xfId="35435" xr:uid="{00000000-0005-0000-0000-0000D34B0000}"/>
    <cellStyle name="Normal 41 14 4 5" xfId="14673" xr:uid="{00000000-0005-0000-0000-0000D44B0000}"/>
    <cellStyle name="Normal 41 14 4 5 2" xfId="17758" xr:uid="{00000000-0005-0000-0000-0000D54B0000}"/>
    <cellStyle name="Normal 41 14 4 5 2 2" xfId="29725" xr:uid="{00000000-0005-0000-0000-0000D64B0000}"/>
    <cellStyle name="Normal 41 14 4 5 2 2 2" xfId="51331" xr:uid="{00000000-0005-0000-0000-0000D74B0000}"/>
    <cellStyle name="Normal 41 14 4 5 2 3" xfId="23758" xr:uid="{00000000-0005-0000-0000-0000D84B0000}"/>
    <cellStyle name="Normal 41 14 4 5 2 3 2" xfId="45395" xr:uid="{00000000-0005-0000-0000-0000D94B0000}"/>
    <cellStyle name="Normal 41 14 4 5 2 4" xfId="39412" xr:uid="{00000000-0005-0000-0000-0000DA4B0000}"/>
    <cellStyle name="Normal 41 14 4 5 3" xfId="26743" xr:uid="{00000000-0005-0000-0000-0000DB4B0000}"/>
    <cellStyle name="Normal 41 14 4 5 3 2" xfId="48357" xr:uid="{00000000-0005-0000-0000-0000DC4B0000}"/>
    <cellStyle name="Normal 41 14 4 5 4" xfId="20776" xr:uid="{00000000-0005-0000-0000-0000DD4B0000}"/>
    <cellStyle name="Normal 41 14 4 5 4 2" xfId="42418" xr:uid="{00000000-0005-0000-0000-0000DE4B0000}"/>
    <cellStyle name="Normal 41 14 4 5 5" xfId="36409" xr:uid="{00000000-0005-0000-0000-0000DF4B0000}"/>
    <cellStyle name="Normal 41 14 4 6" xfId="15786" xr:uid="{00000000-0005-0000-0000-0000E04B0000}"/>
    <cellStyle name="Normal 41 14 4 6 2" xfId="27757" xr:uid="{00000000-0005-0000-0000-0000E14B0000}"/>
    <cellStyle name="Normal 41 14 4 6 2 2" xfId="49363" xr:uid="{00000000-0005-0000-0000-0000E24B0000}"/>
    <cellStyle name="Normal 41 14 4 6 3" xfId="21790" xr:uid="{00000000-0005-0000-0000-0000E34B0000}"/>
    <cellStyle name="Normal 41 14 4 6 3 2" xfId="43427" xr:uid="{00000000-0005-0000-0000-0000E44B0000}"/>
    <cellStyle name="Normal 41 14 4 6 4" xfId="37440" xr:uid="{00000000-0005-0000-0000-0000E54B0000}"/>
    <cellStyle name="Normal 41 14 4 7" xfId="24772" xr:uid="{00000000-0005-0000-0000-0000E64B0000}"/>
    <cellStyle name="Normal 41 14 4 7 2" xfId="46392" xr:uid="{00000000-0005-0000-0000-0000E74B0000}"/>
    <cellStyle name="Normal 41 14 4 8" xfId="18805" xr:uid="{00000000-0005-0000-0000-0000E84B0000}"/>
    <cellStyle name="Normal 41 14 4 8 2" xfId="40447" xr:uid="{00000000-0005-0000-0000-0000E94B0000}"/>
    <cellStyle name="Normal 41 14 4 9" xfId="31687"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7" xr:uid="{00000000-0005-0000-0000-0000EF4B0000}"/>
    <cellStyle name="Normal 41 14 5 2 2 2 2 2" xfId="50763" xr:uid="{00000000-0005-0000-0000-0000F04B0000}"/>
    <cellStyle name="Normal 41 14 5 2 2 2 3" xfId="23190" xr:uid="{00000000-0005-0000-0000-0000F14B0000}"/>
    <cellStyle name="Normal 41 14 5 2 2 2 3 2" xfId="44827" xr:uid="{00000000-0005-0000-0000-0000F24B0000}"/>
    <cellStyle name="Normal 41 14 5 2 2 2 4" xfId="38843" xr:uid="{00000000-0005-0000-0000-0000F34B0000}"/>
    <cellStyle name="Normal 41 14 5 2 2 3" xfId="26175" xr:uid="{00000000-0005-0000-0000-0000F44B0000}"/>
    <cellStyle name="Normal 41 14 5 2 2 3 2" xfId="47789" xr:uid="{00000000-0005-0000-0000-0000F54B0000}"/>
    <cellStyle name="Normal 41 14 5 2 2 4" xfId="20208" xr:uid="{00000000-0005-0000-0000-0000F64B0000}"/>
    <cellStyle name="Normal 41 14 5 2 2 4 2" xfId="41850" xr:uid="{00000000-0005-0000-0000-0000F74B0000}"/>
    <cellStyle name="Normal 41 14 5 2 2 5" xfId="35840" xr:uid="{00000000-0005-0000-0000-0000F84B0000}"/>
    <cellStyle name="Normal 41 14 5 2 3" xfId="15078" xr:uid="{00000000-0005-0000-0000-0000F94B0000}"/>
    <cellStyle name="Normal 41 14 5 2 3 2" xfId="18163" xr:uid="{00000000-0005-0000-0000-0000FA4B0000}"/>
    <cellStyle name="Normal 41 14 5 2 3 2 2" xfId="30129" xr:uid="{00000000-0005-0000-0000-0000FB4B0000}"/>
    <cellStyle name="Normal 41 14 5 2 3 2 2 2" xfId="51735" xr:uid="{00000000-0005-0000-0000-0000FC4B0000}"/>
    <cellStyle name="Normal 41 14 5 2 3 2 3" xfId="24162" xr:uid="{00000000-0005-0000-0000-0000FD4B0000}"/>
    <cellStyle name="Normal 41 14 5 2 3 2 3 2" xfId="45799" xr:uid="{00000000-0005-0000-0000-0000FE4B0000}"/>
    <cellStyle name="Normal 41 14 5 2 3 2 4" xfId="39817" xr:uid="{00000000-0005-0000-0000-0000FF4B0000}"/>
    <cellStyle name="Normal 41 14 5 2 3 3" xfId="27147" xr:uid="{00000000-0005-0000-0000-0000004C0000}"/>
    <cellStyle name="Normal 41 14 5 2 3 3 2" xfId="48761" xr:uid="{00000000-0005-0000-0000-0000014C0000}"/>
    <cellStyle name="Normal 41 14 5 2 3 4" xfId="21180" xr:uid="{00000000-0005-0000-0000-0000024C0000}"/>
    <cellStyle name="Normal 41 14 5 2 3 4 2" xfId="42822" xr:uid="{00000000-0005-0000-0000-0000034C0000}"/>
    <cellStyle name="Normal 41 14 5 2 3 5" xfId="36814" xr:uid="{00000000-0005-0000-0000-0000044C0000}"/>
    <cellStyle name="Normal 41 14 5 2 4" xfId="16212" xr:uid="{00000000-0005-0000-0000-0000054C0000}"/>
    <cellStyle name="Normal 41 14 5 2 4 2" xfId="28181" xr:uid="{00000000-0005-0000-0000-0000064C0000}"/>
    <cellStyle name="Normal 41 14 5 2 4 2 2" xfId="49787" xr:uid="{00000000-0005-0000-0000-0000074C0000}"/>
    <cellStyle name="Normal 41 14 5 2 4 3" xfId="22214" xr:uid="{00000000-0005-0000-0000-0000084C0000}"/>
    <cellStyle name="Normal 41 14 5 2 4 3 2" xfId="43851" xr:uid="{00000000-0005-0000-0000-0000094C0000}"/>
    <cellStyle name="Normal 41 14 5 2 4 4" xfId="37866" xr:uid="{00000000-0005-0000-0000-00000A4C0000}"/>
    <cellStyle name="Normal 41 14 5 2 5" xfId="25199" xr:uid="{00000000-0005-0000-0000-00000B4C0000}"/>
    <cellStyle name="Normal 41 14 5 2 5 2" xfId="46816" xr:uid="{00000000-0005-0000-0000-00000C4C0000}"/>
    <cellStyle name="Normal 41 14 5 2 6" xfId="19232" xr:uid="{00000000-0005-0000-0000-00000D4C0000}"/>
    <cellStyle name="Normal 41 14 5 2 6 2" xfId="40874" xr:uid="{00000000-0005-0000-0000-00000E4C0000}"/>
    <cellStyle name="Normal 41 14 5 2 7" xfId="34860"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7" xr:uid="{00000000-0005-0000-0000-0000134C0000}"/>
    <cellStyle name="Normal 41 14 5 3 2 2 2 2" xfId="51083" xr:uid="{00000000-0005-0000-0000-0000144C0000}"/>
    <cellStyle name="Normal 41 14 5 3 2 2 3" xfId="23510" xr:uid="{00000000-0005-0000-0000-0000154C0000}"/>
    <cellStyle name="Normal 41 14 5 3 2 2 3 2" xfId="45147" xr:uid="{00000000-0005-0000-0000-0000164C0000}"/>
    <cellStyle name="Normal 41 14 5 3 2 2 4" xfId="39163" xr:uid="{00000000-0005-0000-0000-0000174C0000}"/>
    <cellStyle name="Normal 41 14 5 3 2 3" xfId="26495" xr:uid="{00000000-0005-0000-0000-0000184C0000}"/>
    <cellStyle name="Normal 41 14 5 3 2 3 2" xfId="48109" xr:uid="{00000000-0005-0000-0000-0000194C0000}"/>
    <cellStyle name="Normal 41 14 5 3 2 4" xfId="20528" xr:uid="{00000000-0005-0000-0000-00001A4C0000}"/>
    <cellStyle name="Normal 41 14 5 3 2 4 2" xfId="42170" xr:uid="{00000000-0005-0000-0000-00001B4C0000}"/>
    <cellStyle name="Normal 41 14 5 3 2 5" xfId="36160" xr:uid="{00000000-0005-0000-0000-00001C4C0000}"/>
    <cellStyle name="Normal 41 14 5 3 3" xfId="15398" xr:uid="{00000000-0005-0000-0000-00001D4C0000}"/>
    <cellStyle name="Normal 41 14 5 3 3 2" xfId="18483" xr:uid="{00000000-0005-0000-0000-00001E4C0000}"/>
    <cellStyle name="Normal 41 14 5 3 3 2 2" xfId="30449" xr:uid="{00000000-0005-0000-0000-00001F4C0000}"/>
    <cellStyle name="Normal 41 14 5 3 3 2 2 2" xfId="52055" xr:uid="{00000000-0005-0000-0000-0000204C0000}"/>
    <cellStyle name="Normal 41 14 5 3 3 2 3" xfId="24482" xr:uid="{00000000-0005-0000-0000-0000214C0000}"/>
    <cellStyle name="Normal 41 14 5 3 3 2 3 2" xfId="46119" xr:uid="{00000000-0005-0000-0000-0000224C0000}"/>
    <cellStyle name="Normal 41 14 5 3 3 2 4" xfId="40137" xr:uid="{00000000-0005-0000-0000-0000234C0000}"/>
    <cellStyle name="Normal 41 14 5 3 3 3" xfId="27467" xr:uid="{00000000-0005-0000-0000-0000244C0000}"/>
    <cellStyle name="Normal 41 14 5 3 3 3 2" xfId="49081" xr:uid="{00000000-0005-0000-0000-0000254C0000}"/>
    <cellStyle name="Normal 41 14 5 3 3 4" xfId="21500" xr:uid="{00000000-0005-0000-0000-0000264C0000}"/>
    <cellStyle name="Normal 41 14 5 3 3 4 2" xfId="43142" xr:uid="{00000000-0005-0000-0000-0000274C0000}"/>
    <cellStyle name="Normal 41 14 5 3 3 5" xfId="37134" xr:uid="{00000000-0005-0000-0000-0000284C0000}"/>
    <cellStyle name="Normal 41 14 5 3 4" xfId="16532" xr:uid="{00000000-0005-0000-0000-0000294C0000}"/>
    <cellStyle name="Normal 41 14 5 3 4 2" xfId="28501" xr:uid="{00000000-0005-0000-0000-00002A4C0000}"/>
    <cellStyle name="Normal 41 14 5 3 4 2 2" xfId="50107" xr:uid="{00000000-0005-0000-0000-00002B4C0000}"/>
    <cellStyle name="Normal 41 14 5 3 4 3" xfId="22534" xr:uid="{00000000-0005-0000-0000-00002C4C0000}"/>
    <cellStyle name="Normal 41 14 5 3 4 3 2" xfId="44171" xr:uid="{00000000-0005-0000-0000-00002D4C0000}"/>
    <cellStyle name="Normal 41 14 5 3 4 4" xfId="38186" xr:uid="{00000000-0005-0000-0000-00002E4C0000}"/>
    <cellStyle name="Normal 41 14 5 3 5" xfId="25519" xr:uid="{00000000-0005-0000-0000-00002F4C0000}"/>
    <cellStyle name="Normal 41 14 5 3 5 2" xfId="47136" xr:uid="{00000000-0005-0000-0000-0000304C0000}"/>
    <cellStyle name="Normal 41 14 5 3 6" xfId="19552" xr:uid="{00000000-0005-0000-0000-0000314C0000}"/>
    <cellStyle name="Normal 41 14 5 3 6 2" xfId="41194" xr:uid="{00000000-0005-0000-0000-0000324C0000}"/>
    <cellStyle name="Normal 41 14 5 3 7" xfId="35180" xr:uid="{00000000-0005-0000-0000-0000334C0000}"/>
    <cellStyle name="Normal 41 14 5 4" xfId="13783" xr:uid="{00000000-0005-0000-0000-0000344C0000}"/>
    <cellStyle name="Normal 41 14 5 4 2" xfId="16869" xr:uid="{00000000-0005-0000-0000-0000354C0000}"/>
    <cellStyle name="Normal 41 14 5 4 2 2" xfId="28837" xr:uid="{00000000-0005-0000-0000-0000364C0000}"/>
    <cellStyle name="Normal 41 14 5 4 2 2 2" xfId="50443" xr:uid="{00000000-0005-0000-0000-0000374C0000}"/>
    <cellStyle name="Normal 41 14 5 4 2 3" xfId="22870" xr:uid="{00000000-0005-0000-0000-0000384C0000}"/>
    <cellStyle name="Normal 41 14 5 4 2 3 2" xfId="44507" xr:uid="{00000000-0005-0000-0000-0000394C0000}"/>
    <cellStyle name="Normal 41 14 5 4 2 4" xfId="38523" xr:uid="{00000000-0005-0000-0000-00003A4C0000}"/>
    <cellStyle name="Normal 41 14 5 4 3" xfId="25855" xr:uid="{00000000-0005-0000-0000-00003B4C0000}"/>
    <cellStyle name="Normal 41 14 5 4 3 2" xfId="47469" xr:uid="{00000000-0005-0000-0000-00003C4C0000}"/>
    <cellStyle name="Normal 41 14 5 4 4" xfId="19888" xr:uid="{00000000-0005-0000-0000-00003D4C0000}"/>
    <cellStyle name="Normal 41 14 5 4 4 2" xfId="41530" xr:uid="{00000000-0005-0000-0000-00003E4C0000}"/>
    <cellStyle name="Normal 41 14 5 4 5" xfId="35519" xr:uid="{00000000-0005-0000-0000-00003F4C0000}"/>
    <cellStyle name="Normal 41 14 5 5" xfId="14757" xr:uid="{00000000-0005-0000-0000-0000404C0000}"/>
    <cellStyle name="Normal 41 14 5 5 2" xfId="17842" xr:uid="{00000000-0005-0000-0000-0000414C0000}"/>
    <cellStyle name="Normal 41 14 5 5 2 2" xfId="29809" xr:uid="{00000000-0005-0000-0000-0000424C0000}"/>
    <cellStyle name="Normal 41 14 5 5 2 2 2" xfId="51415" xr:uid="{00000000-0005-0000-0000-0000434C0000}"/>
    <cellStyle name="Normal 41 14 5 5 2 3" xfId="23842" xr:uid="{00000000-0005-0000-0000-0000444C0000}"/>
    <cellStyle name="Normal 41 14 5 5 2 3 2" xfId="45479" xr:uid="{00000000-0005-0000-0000-0000454C0000}"/>
    <cellStyle name="Normal 41 14 5 5 2 4" xfId="39496" xr:uid="{00000000-0005-0000-0000-0000464C0000}"/>
    <cellStyle name="Normal 41 14 5 5 3" xfId="26827" xr:uid="{00000000-0005-0000-0000-0000474C0000}"/>
    <cellStyle name="Normal 41 14 5 5 3 2" xfId="48441" xr:uid="{00000000-0005-0000-0000-0000484C0000}"/>
    <cellStyle name="Normal 41 14 5 5 4" xfId="20860" xr:uid="{00000000-0005-0000-0000-0000494C0000}"/>
    <cellStyle name="Normal 41 14 5 5 4 2" xfId="42502" xr:uid="{00000000-0005-0000-0000-00004A4C0000}"/>
    <cellStyle name="Normal 41 14 5 5 5" xfId="36493" xr:uid="{00000000-0005-0000-0000-00004B4C0000}"/>
    <cellStyle name="Normal 41 14 5 6" xfId="15870" xr:uid="{00000000-0005-0000-0000-00004C4C0000}"/>
    <cellStyle name="Normal 41 14 5 6 2" xfId="27841" xr:uid="{00000000-0005-0000-0000-00004D4C0000}"/>
    <cellStyle name="Normal 41 14 5 6 2 2" xfId="49447" xr:uid="{00000000-0005-0000-0000-00004E4C0000}"/>
    <cellStyle name="Normal 41 14 5 6 3" xfId="21874" xr:uid="{00000000-0005-0000-0000-00004F4C0000}"/>
    <cellStyle name="Normal 41 14 5 6 3 2" xfId="43511" xr:uid="{00000000-0005-0000-0000-0000504C0000}"/>
    <cellStyle name="Normal 41 14 5 6 4" xfId="37524" xr:uid="{00000000-0005-0000-0000-0000514C0000}"/>
    <cellStyle name="Normal 41 14 5 7" xfId="24856" xr:uid="{00000000-0005-0000-0000-0000524C0000}"/>
    <cellStyle name="Normal 41 14 5 7 2" xfId="46476" xr:uid="{00000000-0005-0000-0000-0000534C0000}"/>
    <cellStyle name="Normal 41 14 5 8" xfId="18889" xr:uid="{00000000-0005-0000-0000-0000544C0000}"/>
    <cellStyle name="Normal 41 14 5 8 2" xfId="40531" xr:uid="{00000000-0005-0000-0000-0000554C0000}"/>
    <cellStyle name="Normal 41 14 5 9" xfId="31859"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8" xr:uid="{00000000-0005-0000-0000-00005B4C0000}"/>
    <cellStyle name="Normal 41 14 6 2 2 2 2 2" xfId="50754" xr:uid="{00000000-0005-0000-0000-00005C4C0000}"/>
    <cellStyle name="Normal 41 14 6 2 2 2 3" xfId="23181" xr:uid="{00000000-0005-0000-0000-00005D4C0000}"/>
    <cellStyle name="Normal 41 14 6 2 2 2 3 2" xfId="44818" xr:uid="{00000000-0005-0000-0000-00005E4C0000}"/>
    <cellStyle name="Normal 41 14 6 2 2 2 4" xfId="38834" xr:uid="{00000000-0005-0000-0000-00005F4C0000}"/>
    <cellStyle name="Normal 41 14 6 2 2 3" xfId="26166" xr:uid="{00000000-0005-0000-0000-0000604C0000}"/>
    <cellStyle name="Normal 41 14 6 2 2 3 2" xfId="47780" xr:uid="{00000000-0005-0000-0000-0000614C0000}"/>
    <cellStyle name="Normal 41 14 6 2 2 4" xfId="20199" xr:uid="{00000000-0005-0000-0000-0000624C0000}"/>
    <cellStyle name="Normal 41 14 6 2 2 4 2" xfId="41841" xr:uid="{00000000-0005-0000-0000-0000634C0000}"/>
    <cellStyle name="Normal 41 14 6 2 2 5" xfId="35831" xr:uid="{00000000-0005-0000-0000-0000644C0000}"/>
    <cellStyle name="Normal 41 14 6 2 3" xfId="15069" xr:uid="{00000000-0005-0000-0000-0000654C0000}"/>
    <cellStyle name="Normal 41 14 6 2 3 2" xfId="18154" xr:uid="{00000000-0005-0000-0000-0000664C0000}"/>
    <cellStyle name="Normal 41 14 6 2 3 2 2" xfId="30120" xr:uid="{00000000-0005-0000-0000-0000674C0000}"/>
    <cellStyle name="Normal 41 14 6 2 3 2 2 2" xfId="51726" xr:uid="{00000000-0005-0000-0000-0000684C0000}"/>
    <cellStyle name="Normal 41 14 6 2 3 2 3" xfId="24153" xr:uid="{00000000-0005-0000-0000-0000694C0000}"/>
    <cellStyle name="Normal 41 14 6 2 3 2 3 2" xfId="45790" xr:uid="{00000000-0005-0000-0000-00006A4C0000}"/>
    <cellStyle name="Normal 41 14 6 2 3 2 4" xfId="39808" xr:uid="{00000000-0005-0000-0000-00006B4C0000}"/>
    <cellStyle name="Normal 41 14 6 2 3 3" xfId="27138" xr:uid="{00000000-0005-0000-0000-00006C4C0000}"/>
    <cellStyle name="Normal 41 14 6 2 3 3 2" xfId="48752" xr:uid="{00000000-0005-0000-0000-00006D4C0000}"/>
    <cellStyle name="Normal 41 14 6 2 3 4" xfId="21171" xr:uid="{00000000-0005-0000-0000-00006E4C0000}"/>
    <cellStyle name="Normal 41 14 6 2 3 4 2" xfId="42813" xr:uid="{00000000-0005-0000-0000-00006F4C0000}"/>
    <cellStyle name="Normal 41 14 6 2 3 5" xfId="36805" xr:uid="{00000000-0005-0000-0000-0000704C0000}"/>
    <cellStyle name="Normal 41 14 6 2 4" xfId="16203" xr:uid="{00000000-0005-0000-0000-0000714C0000}"/>
    <cellStyle name="Normal 41 14 6 2 4 2" xfId="28172" xr:uid="{00000000-0005-0000-0000-0000724C0000}"/>
    <cellStyle name="Normal 41 14 6 2 4 2 2" xfId="49778" xr:uid="{00000000-0005-0000-0000-0000734C0000}"/>
    <cellStyle name="Normal 41 14 6 2 4 3" xfId="22205" xr:uid="{00000000-0005-0000-0000-0000744C0000}"/>
    <cellStyle name="Normal 41 14 6 2 4 3 2" xfId="43842" xr:uid="{00000000-0005-0000-0000-0000754C0000}"/>
    <cellStyle name="Normal 41 14 6 2 4 4" xfId="37857" xr:uid="{00000000-0005-0000-0000-0000764C0000}"/>
    <cellStyle name="Normal 41 14 6 2 5" xfId="25190" xr:uid="{00000000-0005-0000-0000-0000774C0000}"/>
    <cellStyle name="Normal 41 14 6 2 5 2" xfId="46807" xr:uid="{00000000-0005-0000-0000-0000784C0000}"/>
    <cellStyle name="Normal 41 14 6 2 6" xfId="19223" xr:uid="{00000000-0005-0000-0000-0000794C0000}"/>
    <cellStyle name="Normal 41 14 6 2 6 2" xfId="40865" xr:uid="{00000000-0005-0000-0000-00007A4C0000}"/>
    <cellStyle name="Normal 41 14 6 2 7" xfId="34851"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8" xr:uid="{00000000-0005-0000-0000-00007F4C0000}"/>
    <cellStyle name="Normal 41 14 6 3 2 2 2 2" xfId="51074" xr:uid="{00000000-0005-0000-0000-0000804C0000}"/>
    <cellStyle name="Normal 41 14 6 3 2 2 3" xfId="23501" xr:uid="{00000000-0005-0000-0000-0000814C0000}"/>
    <cellStyle name="Normal 41 14 6 3 2 2 3 2" xfId="45138" xr:uid="{00000000-0005-0000-0000-0000824C0000}"/>
    <cellStyle name="Normal 41 14 6 3 2 2 4" xfId="39154" xr:uid="{00000000-0005-0000-0000-0000834C0000}"/>
    <cellStyle name="Normal 41 14 6 3 2 3" xfId="26486" xr:uid="{00000000-0005-0000-0000-0000844C0000}"/>
    <cellStyle name="Normal 41 14 6 3 2 3 2" xfId="48100" xr:uid="{00000000-0005-0000-0000-0000854C0000}"/>
    <cellStyle name="Normal 41 14 6 3 2 4" xfId="20519" xr:uid="{00000000-0005-0000-0000-0000864C0000}"/>
    <cellStyle name="Normal 41 14 6 3 2 4 2" xfId="42161" xr:uid="{00000000-0005-0000-0000-0000874C0000}"/>
    <cellStyle name="Normal 41 14 6 3 2 5" xfId="36151" xr:uid="{00000000-0005-0000-0000-0000884C0000}"/>
    <cellStyle name="Normal 41 14 6 3 3" xfId="15389" xr:uid="{00000000-0005-0000-0000-0000894C0000}"/>
    <cellStyle name="Normal 41 14 6 3 3 2" xfId="18474" xr:uid="{00000000-0005-0000-0000-00008A4C0000}"/>
    <cellStyle name="Normal 41 14 6 3 3 2 2" xfId="30440" xr:uid="{00000000-0005-0000-0000-00008B4C0000}"/>
    <cellStyle name="Normal 41 14 6 3 3 2 2 2" xfId="52046" xr:uid="{00000000-0005-0000-0000-00008C4C0000}"/>
    <cellStyle name="Normal 41 14 6 3 3 2 3" xfId="24473" xr:uid="{00000000-0005-0000-0000-00008D4C0000}"/>
    <cellStyle name="Normal 41 14 6 3 3 2 3 2" xfId="46110" xr:uid="{00000000-0005-0000-0000-00008E4C0000}"/>
    <cellStyle name="Normal 41 14 6 3 3 2 4" xfId="40128" xr:uid="{00000000-0005-0000-0000-00008F4C0000}"/>
    <cellStyle name="Normal 41 14 6 3 3 3" xfId="27458" xr:uid="{00000000-0005-0000-0000-0000904C0000}"/>
    <cellStyle name="Normal 41 14 6 3 3 3 2" xfId="49072" xr:uid="{00000000-0005-0000-0000-0000914C0000}"/>
    <cellStyle name="Normal 41 14 6 3 3 4" xfId="21491" xr:uid="{00000000-0005-0000-0000-0000924C0000}"/>
    <cellStyle name="Normal 41 14 6 3 3 4 2" xfId="43133" xr:uid="{00000000-0005-0000-0000-0000934C0000}"/>
    <cellStyle name="Normal 41 14 6 3 3 5" xfId="37125" xr:uid="{00000000-0005-0000-0000-0000944C0000}"/>
    <cellStyle name="Normal 41 14 6 3 4" xfId="16523" xr:uid="{00000000-0005-0000-0000-0000954C0000}"/>
    <cellStyle name="Normal 41 14 6 3 4 2" xfId="28492" xr:uid="{00000000-0005-0000-0000-0000964C0000}"/>
    <cellStyle name="Normal 41 14 6 3 4 2 2" xfId="50098" xr:uid="{00000000-0005-0000-0000-0000974C0000}"/>
    <cellStyle name="Normal 41 14 6 3 4 3" xfId="22525" xr:uid="{00000000-0005-0000-0000-0000984C0000}"/>
    <cellStyle name="Normal 41 14 6 3 4 3 2" xfId="44162" xr:uid="{00000000-0005-0000-0000-0000994C0000}"/>
    <cellStyle name="Normal 41 14 6 3 4 4" xfId="38177" xr:uid="{00000000-0005-0000-0000-00009A4C0000}"/>
    <cellStyle name="Normal 41 14 6 3 5" xfId="25510" xr:uid="{00000000-0005-0000-0000-00009B4C0000}"/>
    <cellStyle name="Normal 41 14 6 3 5 2" xfId="47127" xr:uid="{00000000-0005-0000-0000-00009C4C0000}"/>
    <cellStyle name="Normal 41 14 6 3 6" xfId="19543" xr:uid="{00000000-0005-0000-0000-00009D4C0000}"/>
    <cellStyle name="Normal 41 14 6 3 6 2" xfId="41185" xr:uid="{00000000-0005-0000-0000-00009E4C0000}"/>
    <cellStyle name="Normal 41 14 6 3 7" xfId="35171" xr:uid="{00000000-0005-0000-0000-00009F4C0000}"/>
    <cellStyle name="Normal 41 14 6 4" xfId="13774" xr:uid="{00000000-0005-0000-0000-0000A04C0000}"/>
    <cellStyle name="Normal 41 14 6 4 2" xfId="16860" xr:uid="{00000000-0005-0000-0000-0000A14C0000}"/>
    <cellStyle name="Normal 41 14 6 4 2 2" xfId="28828" xr:uid="{00000000-0005-0000-0000-0000A24C0000}"/>
    <cellStyle name="Normal 41 14 6 4 2 2 2" xfId="50434" xr:uid="{00000000-0005-0000-0000-0000A34C0000}"/>
    <cellStyle name="Normal 41 14 6 4 2 3" xfId="22861" xr:uid="{00000000-0005-0000-0000-0000A44C0000}"/>
    <cellStyle name="Normal 41 14 6 4 2 3 2" xfId="44498" xr:uid="{00000000-0005-0000-0000-0000A54C0000}"/>
    <cellStyle name="Normal 41 14 6 4 2 4" xfId="38514" xr:uid="{00000000-0005-0000-0000-0000A64C0000}"/>
    <cellStyle name="Normal 41 14 6 4 3" xfId="25846" xr:uid="{00000000-0005-0000-0000-0000A74C0000}"/>
    <cellStyle name="Normal 41 14 6 4 3 2" xfId="47460" xr:uid="{00000000-0005-0000-0000-0000A84C0000}"/>
    <cellStyle name="Normal 41 14 6 4 4" xfId="19879" xr:uid="{00000000-0005-0000-0000-0000A94C0000}"/>
    <cellStyle name="Normal 41 14 6 4 4 2" xfId="41521" xr:uid="{00000000-0005-0000-0000-0000AA4C0000}"/>
    <cellStyle name="Normal 41 14 6 4 5" xfId="35510" xr:uid="{00000000-0005-0000-0000-0000AB4C0000}"/>
    <cellStyle name="Normal 41 14 6 5" xfId="14748" xr:uid="{00000000-0005-0000-0000-0000AC4C0000}"/>
    <cellStyle name="Normal 41 14 6 5 2" xfId="17833" xr:uid="{00000000-0005-0000-0000-0000AD4C0000}"/>
    <cellStyle name="Normal 41 14 6 5 2 2" xfId="29800" xr:uid="{00000000-0005-0000-0000-0000AE4C0000}"/>
    <cellStyle name="Normal 41 14 6 5 2 2 2" xfId="51406" xr:uid="{00000000-0005-0000-0000-0000AF4C0000}"/>
    <cellStyle name="Normal 41 14 6 5 2 3" xfId="23833" xr:uid="{00000000-0005-0000-0000-0000B04C0000}"/>
    <cellStyle name="Normal 41 14 6 5 2 3 2" xfId="45470" xr:uid="{00000000-0005-0000-0000-0000B14C0000}"/>
    <cellStyle name="Normal 41 14 6 5 2 4" xfId="39487" xr:uid="{00000000-0005-0000-0000-0000B24C0000}"/>
    <cellStyle name="Normal 41 14 6 5 3" xfId="26818" xr:uid="{00000000-0005-0000-0000-0000B34C0000}"/>
    <cellStyle name="Normal 41 14 6 5 3 2" xfId="48432" xr:uid="{00000000-0005-0000-0000-0000B44C0000}"/>
    <cellStyle name="Normal 41 14 6 5 4" xfId="20851" xr:uid="{00000000-0005-0000-0000-0000B54C0000}"/>
    <cellStyle name="Normal 41 14 6 5 4 2" xfId="42493" xr:uid="{00000000-0005-0000-0000-0000B64C0000}"/>
    <cellStyle name="Normal 41 14 6 5 5" xfId="36484" xr:uid="{00000000-0005-0000-0000-0000B74C0000}"/>
    <cellStyle name="Normal 41 14 6 6" xfId="15861" xr:uid="{00000000-0005-0000-0000-0000B84C0000}"/>
    <cellStyle name="Normal 41 14 6 6 2" xfId="27832" xr:uid="{00000000-0005-0000-0000-0000B94C0000}"/>
    <cellStyle name="Normal 41 14 6 6 2 2" xfId="49438" xr:uid="{00000000-0005-0000-0000-0000BA4C0000}"/>
    <cellStyle name="Normal 41 14 6 6 3" xfId="21865" xr:uid="{00000000-0005-0000-0000-0000BB4C0000}"/>
    <cellStyle name="Normal 41 14 6 6 3 2" xfId="43502" xr:uid="{00000000-0005-0000-0000-0000BC4C0000}"/>
    <cellStyle name="Normal 41 14 6 6 4" xfId="37515" xr:uid="{00000000-0005-0000-0000-0000BD4C0000}"/>
    <cellStyle name="Normal 41 14 6 7" xfId="24847" xr:uid="{00000000-0005-0000-0000-0000BE4C0000}"/>
    <cellStyle name="Normal 41 14 6 7 2" xfId="46467" xr:uid="{00000000-0005-0000-0000-0000BF4C0000}"/>
    <cellStyle name="Normal 41 14 6 8" xfId="18880" xr:uid="{00000000-0005-0000-0000-0000C04C0000}"/>
    <cellStyle name="Normal 41 14 6 8 2" xfId="40522" xr:uid="{00000000-0005-0000-0000-0000C14C0000}"/>
    <cellStyle name="Normal 41 14 6 9" xfId="31838"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0" xr:uid="{00000000-0005-0000-0000-0000C74C0000}"/>
    <cellStyle name="Normal 41 14 7 2 2 2 2 2" xfId="50806" xr:uid="{00000000-0005-0000-0000-0000C84C0000}"/>
    <cellStyle name="Normal 41 14 7 2 2 2 3" xfId="23233" xr:uid="{00000000-0005-0000-0000-0000C94C0000}"/>
    <cellStyle name="Normal 41 14 7 2 2 2 3 2" xfId="44870" xr:uid="{00000000-0005-0000-0000-0000CA4C0000}"/>
    <cellStyle name="Normal 41 14 7 2 2 2 4" xfId="38886" xr:uid="{00000000-0005-0000-0000-0000CB4C0000}"/>
    <cellStyle name="Normal 41 14 7 2 2 3" xfId="26218" xr:uid="{00000000-0005-0000-0000-0000CC4C0000}"/>
    <cellStyle name="Normal 41 14 7 2 2 3 2" xfId="47832" xr:uid="{00000000-0005-0000-0000-0000CD4C0000}"/>
    <cellStyle name="Normal 41 14 7 2 2 4" xfId="20251" xr:uid="{00000000-0005-0000-0000-0000CE4C0000}"/>
    <cellStyle name="Normal 41 14 7 2 2 4 2" xfId="41893" xr:uid="{00000000-0005-0000-0000-0000CF4C0000}"/>
    <cellStyle name="Normal 41 14 7 2 2 5" xfId="35883" xr:uid="{00000000-0005-0000-0000-0000D04C0000}"/>
    <cellStyle name="Normal 41 14 7 2 3" xfId="15121" xr:uid="{00000000-0005-0000-0000-0000D14C0000}"/>
    <cellStyle name="Normal 41 14 7 2 3 2" xfId="18206" xr:uid="{00000000-0005-0000-0000-0000D24C0000}"/>
    <cellStyle name="Normal 41 14 7 2 3 2 2" xfId="30172" xr:uid="{00000000-0005-0000-0000-0000D34C0000}"/>
    <cellStyle name="Normal 41 14 7 2 3 2 2 2" xfId="51778" xr:uid="{00000000-0005-0000-0000-0000D44C0000}"/>
    <cellStyle name="Normal 41 14 7 2 3 2 3" xfId="24205" xr:uid="{00000000-0005-0000-0000-0000D54C0000}"/>
    <cellStyle name="Normal 41 14 7 2 3 2 3 2" xfId="45842" xr:uid="{00000000-0005-0000-0000-0000D64C0000}"/>
    <cellStyle name="Normal 41 14 7 2 3 2 4" xfId="39860" xr:uid="{00000000-0005-0000-0000-0000D74C0000}"/>
    <cellStyle name="Normal 41 14 7 2 3 3" xfId="27190" xr:uid="{00000000-0005-0000-0000-0000D84C0000}"/>
    <cellStyle name="Normal 41 14 7 2 3 3 2" xfId="48804" xr:uid="{00000000-0005-0000-0000-0000D94C0000}"/>
    <cellStyle name="Normal 41 14 7 2 3 4" xfId="21223" xr:uid="{00000000-0005-0000-0000-0000DA4C0000}"/>
    <cellStyle name="Normal 41 14 7 2 3 4 2" xfId="42865" xr:uid="{00000000-0005-0000-0000-0000DB4C0000}"/>
    <cellStyle name="Normal 41 14 7 2 3 5" xfId="36857" xr:uid="{00000000-0005-0000-0000-0000DC4C0000}"/>
    <cellStyle name="Normal 41 14 7 2 4" xfId="16255" xr:uid="{00000000-0005-0000-0000-0000DD4C0000}"/>
    <cellStyle name="Normal 41 14 7 2 4 2" xfId="28224" xr:uid="{00000000-0005-0000-0000-0000DE4C0000}"/>
    <cellStyle name="Normal 41 14 7 2 4 2 2" xfId="49830" xr:uid="{00000000-0005-0000-0000-0000DF4C0000}"/>
    <cellStyle name="Normal 41 14 7 2 4 3" xfId="22257" xr:uid="{00000000-0005-0000-0000-0000E04C0000}"/>
    <cellStyle name="Normal 41 14 7 2 4 3 2" xfId="43894" xr:uid="{00000000-0005-0000-0000-0000E14C0000}"/>
    <cellStyle name="Normal 41 14 7 2 4 4" xfId="37909" xr:uid="{00000000-0005-0000-0000-0000E24C0000}"/>
    <cellStyle name="Normal 41 14 7 2 5" xfId="25242" xr:uid="{00000000-0005-0000-0000-0000E34C0000}"/>
    <cellStyle name="Normal 41 14 7 2 5 2" xfId="46859" xr:uid="{00000000-0005-0000-0000-0000E44C0000}"/>
    <cellStyle name="Normal 41 14 7 2 6" xfId="19275" xr:uid="{00000000-0005-0000-0000-0000E54C0000}"/>
    <cellStyle name="Normal 41 14 7 2 6 2" xfId="40917" xr:uid="{00000000-0005-0000-0000-0000E64C0000}"/>
    <cellStyle name="Normal 41 14 7 2 7" xfId="34903"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0" xr:uid="{00000000-0005-0000-0000-0000EB4C0000}"/>
    <cellStyle name="Normal 41 14 7 3 2 2 2 2" xfId="51126" xr:uid="{00000000-0005-0000-0000-0000EC4C0000}"/>
    <cellStyle name="Normal 41 14 7 3 2 2 3" xfId="23553" xr:uid="{00000000-0005-0000-0000-0000ED4C0000}"/>
    <cellStyle name="Normal 41 14 7 3 2 2 3 2" xfId="45190" xr:uid="{00000000-0005-0000-0000-0000EE4C0000}"/>
    <cellStyle name="Normal 41 14 7 3 2 2 4" xfId="39206" xr:uid="{00000000-0005-0000-0000-0000EF4C0000}"/>
    <cellStyle name="Normal 41 14 7 3 2 3" xfId="26538" xr:uid="{00000000-0005-0000-0000-0000F04C0000}"/>
    <cellStyle name="Normal 41 14 7 3 2 3 2" xfId="48152" xr:uid="{00000000-0005-0000-0000-0000F14C0000}"/>
    <cellStyle name="Normal 41 14 7 3 2 4" xfId="20571" xr:uid="{00000000-0005-0000-0000-0000F24C0000}"/>
    <cellStyle name="Normal 41 14 7 3 2 4 2" xfId="42213" xr:uid="{00000000-0005-0000-0000-0000F34C0000}"/>
    <cellStyle name="Normal 41 14 7 3 2 5" xfId="36203" xr:uid="{00000000-0005-0000-0000-0000F44C0000}"/>
    <cellStyle name="Normal 41 14 7 3 3" xfId="15441" xr:uid="{00000000-0005-0000-0000-0000F54C0000}"/>
    <cellStyle name="Normal 41 14 7 3 3 2" xfId="18526" xr:uid="{00000000-0005-0000-0000-0000F64C0000}"/>
    <cellStyle name="Normal 41 14 7 3 3 2 2" xfId="30492" xr:uid="{00000000-0005-0000-0000-0000F74C0000}"/>
    <cellStyle name="Normal 41 14 7 3 3 2 2 2" xfId="52098" xr:uid="{00000000-0005-0000-0000-0000F84C0000}"/>
    <cellStyle name="Normal 41 14 7 3 3 2 3" xfId="24525" xr:uid="{00000000-0005-0000-0000-0000F94C0000}"/>
    <cellStyle name="Normal 41 14 7 3 3 2 3 2" xfId="46162" xr:uid="{00000000-0005-0000-0000-0000FA4C0000}"/>
    <cellStyle name="Normal 41 14 7 3 3 2 4" xfId="40180" xr:uid="{00000000-0005-0000-0000-0000FB4C0000}"/>
    <cellStyle name="Normal 41 14 7 3 3 3" xfId="27510" xr:uid="{00000000-0005-0000-0000-0000FC4C0000}"/>
    <cellStyle name="Normal 41 14 7 3 3 3 2" xfId="49124" xr:uid="{00000000-0005-0000-0000-0000FD4C0000}"/>
    <cellStyle name="Normal 41 14 7 3 3 4" xfId="21543" xr:uid="{00000000-0005-0000-0000-0000FE4C0000}"/>
    <cellStyle name="Normal 41 14 7 3 3 4 2" xfId="43185" xr:uid="{00000000-0005-0000-0000-0000FF4C0000}"/>
    <cellStyle name="Normal 41 14 7 3 3 5" xfId="37177" xr:uid="{00000000-0005-0000-0000-0000004D0000}"/>
    <cellStyle name="Normal 41 14 7 3 4" xfId="16575" xr:uid="{00000000-0005-0000-0000-0000014D0000}"/>
    <cellStyle name="Normal 41 14 7 3 4 2" xfId="28544" xr:uid="{00000000-0005-0000-0000-0000024D0000}"/>
    <cellStyle name="Normal 41 14 7 3 4 2 2" xfId="50150" xr:uid="{00000000-0005-0000-0000-0000034D0000}"/>
    <cellStyle name="Normal 41 14 7 3 4 3" xfId="22577" xr:uid="{00000000-0005-0000-0000-0000044D0000}"/>
    <cellStyle name="Normal 41 14 7 3 4 3 2" xfId="44214" xr:uid="{00000000-0005-0000-0000-0000054D0000}"/>
    <cellStyle name="Normal 41 14 7 3 4 4" xfId="38229" xr:uid="{00000000-0005-0000-0000-0000064D0000}"/>
    <cellStyle name="Normal 41 14 7 3 5" xfId="25562" xr:uid="{00000000-0005-0000-0000-0000074D0000}"/>
    <cellStyle name="Normal 41 14 7 3 5 2" xfId="47179" xr:uid="{00000000-0005-0000-0000-0000084D0000}"/>
    <cellStyle name="Normal 41 14 7 3 6" xfId="19595" xr:uid="{00000000-0005-0000-0000-0000094D0000}"/>
    <cellStyle name="Normal 41 14 7 3 6 2" xfId="41237" xr:uid="{00000000-0005-0000-0000-00000A4D0000}"/>
    <cellStyle name="Normal 41 14 7 3 7" xfId="35223" xr:uid="{00000000-0005-0000-0000-00000B4D0000}"/>
    <cellStyle name="Normal 41 14 7 4" xfId="13826" xr:uid="{00000000-0005-0000-0000-00000C4D0000}"/>
    <cellStyle name="Normal 41 14 7 4 2" xfId="16912" xr:uid="{00000000-0005-0000-0000-00000D4D0000}"/>
    <cellStyle name="Normal 41 14 7 4 2 2" xfId="28880" xr:uid="{00000000-0005-0000-0000-00000E4D0000}"/>
    <cellStyle name="Normal 41 14 7 4 2 2 2" xfId="50486" xr:uid="{00000000-0005-0000-0000-00000F4D0000}"/>
    <cellStyle name="Normal 41 14 7 4 2 3" xfId="22913" xr:uid="{00000000-0005-0000-0000-0000104D0000}"/>
    <cellStyle name="Normal 41 14 7 4 2 3 2" xfId="44550" xr:uid="{00000000-0005-0000-0000-0000114D0000}"/>
    <cellStyle name="Normal 41 14 7 4 2 4" xfId="38566" xr:uid="{00000000-0005-0000-0000-0000124D0000}"/>
    <cellStyle name="Normal 41 14 7 4 3" xfId="25898" xr:uid="{00000000-0005-0000-0000-0000134D0000}"/>
    <cellStyle name="Normal 41 14 7 4 3 2" xfId="47512" xr:uid="{00000000-0005-0000-0000-0000144D0000}"/>
    <cellStyle name="Normal 41 14 7 4 4" xfId="19931" xr:uid="{00000000-0005-0000-0000-0000154D0000}"/>
    <cellStyle name="Normal 41 14 7 4 4 2" xfId="41573" xr:uid="{00000000-0005-0000-0000-0000164D0000}"/>
    <cellStyle name="Normal 41 14 7 4 5" xfId="35562" xr:uid="{00000000-0005-0000-0000-0000174D0000}"/>
    <cellStyle name="Normal 41 14 7 5" xfId="14800" xr:uid="{00000000-0005-0000-0000-0000184D0000}"/>
    <cellStyle name="Normal 41 14 7 5 2" xfId="17885" xr:uid="{00000000-0005-0000-0000-0000194D0000}"/>
    <cellStyle name="Normal 41 14 7 5 2 2" xfId="29852" xr:uid="{00000000-0005-0000-0000-00001A4D0000}"/>
    <cellStyle name="Normal 41 14 7 5 2 2 2" xfId="51458" xr:uid="{00000000-0005-0000-0000-00001B4D0000}"/>
    <cellStyle name="Normal 41 14 7 5 2 3" xfId="23885" xr:uid="{00000000-0005-0000-0000-00001C4D0000}"/>
    <cellStyle name="Normal 41 14 7 5 2 3 2" xfId="45522" xr:uid="{00000000-0005-0000-0000-00001D4D0000}"/>
    <cellStyle name="Normal 41 14 7 5 2 4" xfId="39539" xr:uid="{00000000-0005-0000-0000-00001E4D0000}"/>
    <cellStyle name="Normal 41 14 7 5 3" xfId="26870" xr:uid="{00000000-0005-0000-0000-00001F4D0000}"/>
    <cellStyle name="Normal 41 14 7 5 3 2" xfId="48484" xr:uid="{00000000-0005-0000-0000-0000204D0000}"/>
    <cellStyle name="Normal 41 14 7 5 4" xfId="20903" xr:uid="{00000000-0005-0000-0000-0000214D0000}"/>
    <cellStyle name="Normal 41 14 7 5 4 2" xfId="42545" xr:uid="{00000000-0005-0000-0000-0000224D0000}"/>
    <cellStyle name="Normal 41 14 7 5 5" xfId="36536" xr:uid="{00000000-0005-0000-0000-0000234D0000}"/>
    <cellStyle name="Normal 41 14 7 6" xfId="15913" xr:uid="{00000000-0005-0000-0000-0000244D0000}"/>
    <cellStyle name="Normal 41 14 7 6 2" xfId="27884" xr:uid="{00000000-0005-0000-0000-0000254D0000}"/>
    <cellStyle name="Normal 41 14 7 6 2 2" xfId="49490" xr:uid="{00000000-0005-0000-0000-0000264D0000}"/>
    <cellStyle name="Normal 41 14 7 6 3" xfId="21917" xr:uid="{00000000-0005-0000-0000-0000274D0000}"/>
    <cellStyle name="Normal 41 14 7 6 3 2" xfId="43554" xr:uid="{00000000-0005-0000-0000-0000284D0000}"/>
    <cellStyle name="Normal 41 14 7 6 4" xfId="37567" xr:uid="{00000000-0005-0000-0000-0000294D0000}"/>
    <cellStyle name="Normal 41 14 7 7" xfId="24899" xr:uid="{00000000-0005-0000-0000-00002A4D0000}"/>
    <cellStyle name="Normal 41 14 7 7 2" xfId="46519" xr:uid="{00000000-0005-0000-0000-00002B4D0000}"/>
    <cellStyle name="Normal 41 14 7 8" xfId="18932" xr:uid="{00000000-0005-0000-0000-00002C4D0000}"/>
    <cellStyle name="Normal 41 14 7 8 2" xfId="40574" xr:uid="{00000000-0005-0000-0000-00002D4D0000}"/>
    <cellStyle name="Normal 41 14 7 9" xfId="31973"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2" xr:uid="{00000000-0005-0000-0000-0000324D0000}"/>
    <cellStyle name="Normal 41 14 8 2 2 2 2" xfId="50548" xr:uid="{00000000-0005-0000-0000-0000334D0000}"/>
    <cellStyle name="Normal 41 14 8 2 2 3" xfId="22975" xr:uid="{00000000-0005-0000-0000-0000344D0000}"/>
    <cellStyle name="Normal 41 14 8 2 2 3 2" xfId="44612" xr:uid="{00000000-0005-0000-0000-0000354D0000}"/>
    <cellStyle name="Normal 41 14 8 2 2 4" xfId="38628" xr:uid="{00000000-0005-0000-0000-0000364D0000}"/>
    <cellStyle name="Normal 41 14 8 2 3" xfId="25960" xr:uid="{00000000-0005-0000-0000-0000374D0000}"/>
    <cellStyle name="Normal 41 14 8 2 3 2" xfId="47574" xr:uid="{00000000-0005-0000-0000-0000384D0000}"/>
    <cellStyle name="Normal 41 14 8 2 4" xfId="19993" xr:uid="{00000000-0005-0000-0000-0000394D0000}"/>
    <cellStyle name="Normal 41 14 8 2 4 2" xfId="41635" xr:uid="{00000000-0005-0000-0000-00003A4D0000}"/>
    <cellStyle name="Normal 41 14 8 2 5" xfId="35625" xr:uid="{00000000-0005-0000-0000-00003B4D0000}"/>
    <cellStyle name="Normal 41 14 8 3" xfId="14863" xr:uid="{00000000-0005-0000-0000-00003C4D0000}"/>
    <cellStyle name="Normal 41 14 8 3 2" xfId="17948" xr:uid="{00000000-0005-0000-0000-00003D4D0000}"/>
    <cellStyle name="Normal 41 14 8 3 2 2" xfId="29914" xr:uid="{00000000-0005-0000-0000-00003E4D0000}"/>
    <cellStyle name="Normal 41 14 8 3 2 2 2" xfId="51520" xr:uid="{00000000-0005-0000-0000-00003F4D0000}"/>
    <cellStyle name="Normal 41 14 8 3 2 3" xfId="23947" xr:uid="{00000000-0005-0000-0000-0000404D0000}"/>
    <cellStyle name="Normal 41 14 8 3 2 3 2" xfId="45584" xr:uid="{00000000-0005-0000-0000-0000414D0000}"/>
    <cellStyle name="Normal 41 14 8 3 2 4" xfId="39602" xr:uid="{00000000-0005-0000-0000-0000424D0000}"/>
    <cellStyle name="Normal 41 14 8 3 3" xfId="26932" xr:uid="{00000000-0005-0000-0000-0000434D0000}"/>
    <cellStyle name="Normal 41 14 8 3 3 2" xfId="48546" xr:uid="{00000000-0005-0000-0000-0000444D0000}"/>
    <cellStyle name="Normal 41 14 8 3 4" xfId="20965" xr:uid="{00000000-0005-0000-0000-0000454D0000}"/>
    <cellStyle name="Normal 41 14 8 3 4 2" xfId="42607" xr:uid="{00000000-0005-0000-0000-0000464D0000}"/>
    <cellStyle name="Normal 41 14 8 3 5" xfId="36599" xr:uid="{00000000-0005-0000-0000-0000474D0000}"/>
    <cellStyle name="Normal 41 14 8 4" xfId="15997" xr:uid="{00000000-0005-0000-0000-0000484D0000}"/>
    <cellStyle name="Normal 41 14 8 4 2" xfId="27966" xr:uid="{00000000-0005-0000-0000-0000494D0000}"/>
    <cellStyle name="Normal 41 14 8 4 2 2" xfId="49572" xr:uid="{00000000-0005-0000-0000-00004A4D0000}"/>
    <cellStyle name="Normal 41 14 8 4 3" xfId="21999" xr:uid="{00000000-0005-0000-0000-00004B4D0000}"/>
    <cellStyle name="Normal 41 14 8 4 3 2" xfId="43636" xr:uid="{00000000-0005-0000-0000-00004C4D0000}"/>
    <cellStyle name="Normal 41 14 8 4 4" xfId="37651" xr:uid="{00000000-0005-0000-0000-00004D4D0000}"/>
    <cellStyle name="Normal 41 14 8 5" xfId="24984" xr:uid="{00000000-0005-0000-0000-00004E4D0000}"/>
    <cellStyle name="Normal 41 14 8 5 2" xfId="46601" xr:uid="{00000000-0005-0000-0000-00004F4D0000}"/>
    <cellStyle name="Normal 41 14 8 6" xfId="19017" xr:uid="{00000000-0005-0000-0000-0000504D0000}"/>
    <cellStyle name="Normal 41 14 8 6 2" xfId="40659" xr:uid="{00000000-0005-0000-0000-0000514D0000}"/>
    <cellStyle name="Normal 41 14 8 7" xfId="34645"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2" xr:uid="{00000000-0005-0000-0000-0000564D0000}"/>
    <cellStyle name="Normal 41 14 9 2 2 2 2" xfId="50868" xr:uid="{00000000-0005-0000-0000-0000574D0000}"/>
    <cellStyle name="Normal 41 14 9 2 2 3" xfId="23295" xr:uid="{00000000-0005-0000-0000-0000584D0000}"/>
    <cellStyle name="Normal 41 14 9 2 2 3 2" xfId="44932" xr:uid="{00000000-0005-0000-0000-0000594D0000}"/>
    <cellStyle name="Normal 41 14 9 2 2 4" xfId="38948" xr:uid="{00000000-0005-0000-0000-00005A4D0000}"/>
    <cellStyle name="Normal 41 14 9 2 3" xfId="26280" xr:uid="{00000000-0005-0000-0000-00005B4D0000}"/>
    <cellStyle name="Normal 41 14 9 2 3 2" xfId="47894" xr:uid="{00000000-0005-0000-0000-00005C4D0000}"/>
    <cellStyle name="Normal 41 14 9 2 4" xfId="20313" xr:uid="{00000000-0005-0000-0000-00005D4D0000}"/>
    <cellStyle name="Normal 41 14 9 2 4 2" xfId="41955" xr:uid="{00000000-0005-0000-0000-00005E4D0000}"/>
    <cellStyle name="Normal 41 14 9 2 5" xfId="35945" xr:uid="{00000000-0005-0000-0000-00005F4D0000}"/>
    <cellStyle name="Normal 41 14 9 3" xfId="15183" xr:uid="{00000000-0005-0000-0000-0000604D0000}"/>
    <cellStyle name="Normal 41 14 9 3 2" xfId="18268" xr:uid="{00000000-0005-0000-0000-0000614D0000}"/>
    <cellStyle name="Normal 41 14 9 3 2 2" xfId="30234" xr:uid="{00000000-0005-0000-0000-0000624D0000}"/>
    <cellStyle name="Normal 41 14 9 3 2 2 2" xfId="51840" xr:uid="{00000000-0005-0000-0000-0000634D0000}"/>
    <cellStyle name="Normal 41 14 9 3 2 3" xfId="24267" xr:uid="{00000000-0005-0000-0000-0000644D0000}"/>
    <cellStyle name="Normal 41 14 9 3 2 3 2" xfId="45904" xr:uid="{00000000-0005-0000-0000-0000654D0000}"/>
    <cellStyle name="Normal 41 14 9 3 2 4" xfId="39922" xr:uid="{00000000-0005-0000-0000-0000664D0000}"/>
    <cellStyle name="Normal 41 14 9 3 3" xfId="27252" xr:uid="{00000000-0005-0000-0000-0000674D0000}"/>
    <cellStyle name="Normal 41 14 9 3 3 2" xfId="48866" xr:uid="{00000000-0005-0000-0000-0000684D0000}"/>
    <cellStyle name="Normal 41 14 9 3 4" xfId="21285" xr:uid="{00000000-0005-0000-0000-0000694D0000}"/>
    <cellStyle name="Normal 41 14 9 3 4 2" xfId="42927" xr:uid="{00000000-0005-0000-0000-00006A4D0000}"/>
    <cellStyle name="Normal 41 14 9 3 5" xfId="36919" xr:uid="{00000000-0005-0000-0000-00006B4D0000}"/>
    <cellStyle name="Normal 41 14 9 4" xfId="16317" xr:uid="{00000000-0005-0000-0000-00006C4D0000}"/>
    <cellStyle name="Normal 41 14 9 4 2" xfId="28286" xr:uid="{00000000-0005-0000-0000-00006D4D0000}"/>
    <cellStyle name="Normal 41 14 9 4 2 2" xfId="49892" xr:uid="{00000000-0005-0000-0000-00006E4D0000}"/>
    <cellStyle name="Normal 41 14 9 4 3" xfId="22319" xr:uid="{00000000-0005-0000-0000-00006F4D0000}"/>
    <cellStyle name="Normal 41 14 9 4 3 2" xfId="43956" xr:uid="{00000000-0005-0000-0000-0000704D0000}"/>
    <cellStyle name="Normal 41 14 9 4 4" xfId="37971" xr:uid="{00000000-0005-0000-0000-0000714D0000}"/>
    <cellStyle name="Normal 41 14 9 5" xfId="25304" xr:uid="{00000000-0005-0000-0000-0000724D0000}"/>
    <cellStyle name="Normal 41 14 9 5 2" xfId="46921" xr:uid="{00000000-0005-0000-0000-0000734D0000}"/>
    <cellStyle name="Normal 41 14 9 6" xfId="19337" xr:uid="{00000000-0005-0000-0000-0000744D0000}"/>
    <cellStyle name="Normal 41 14 9 6 2" xfId="40979" xr:uid="{00000000-0005-0000-0000-0000754D0000}"/>
    <cellStyle name="Normal 41 14 9 7" xfId="34965"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3" xr:uid="{00000000-0005-0000-0000-00007A4D0000}"/>
    <cellStyle name="Normal 41 15 10 2 2 2" xfId="50229" xr:uid="{00000000-0005-0000-0000-00007B4D0000}"/>
    <cellStyle name="Normal 41 15 10 2 3" xfId="22656" xr:uid="{00000000-0005-0000-0000-00007C4D0000}"/>
    <cellStyle name="Normal 41 15 10 2 3 2" xfId="44293" xr:uid="{00000000-0005-0000-0000-00007D4D0000}"/>
    <cellStyle name="Normal 41 15 10 2 4" xfId="38308" xr:uid="{00000000-0005-0000-0000-00007E4D0000}"/>
    <cellStyle name="Normal 41 15 10 3" xfId="25641" xr:uid="{00000000-0005-0000-0000-00007F4D0000}"/>
    <cellStyle name="Normal 41 15 10 3 2" xfId="47255" xr:uid="{00000000-0005-0000-0000-0000804D0000}"/>
    <cellStyle name="Normal 41 15 10 4" xfId="19674" xr:uid="{00000000-0005-0000-0000-0000814D0000}"/>
    <cellStyle name="Normal 41 15 10 4 2" xfId="41316" xr:uid="{00000000-0005-0000-0000-0000824D0000}"/>
    <cellStyle name="Normal 41 15 10 5" xfId="35304" xr:uid="{00000000-0005-0000-0000-0000834D0000}"/>
    <cellStyle name="Normal 41 15 11" xfId="14543" xr:uid="{00000000-0005-0000-0000-0000844D0000}"/>
    <cellStyle name="Normal 41 15 11 2" xfId="17628" xr:uid="{00000000-0005-0000-0000-0000854D0000}"/>
    <cellStyle name="Normal 41 15 11 2 2" xfId="29595" xr:uid="{00000000-0005-0000-0000-0000864D0000}"/>
    <cellStyle name="Normal 41 15 11 2 2 2" xfId="51201" xr:uid="{00000000-0005-0000-0000-0000874D0000}"/>
    <cellStyle name="Normal 41 15 11 2 3" xfId="23628" xr:uid="{00000000-0005-0000-0000-0000884D0000}"/>
    <cellStyle name="Normal 41 15 11 2 3 2" xfId="45265" xr:uid="{00000000-0005-0000-0000-0000894D0000}"/>
    <cellStyle name="Normal 41 15 11 2 4" xfId="39282" xr:uid="{00000000-0005-0000-0000-00008A4D0000}"/>
    <cellStyle name="Normal 41 15 11 3" xfId="26613" xr:uid="{00000000-0005-0000-0000-00008B4D0000}"/>
    <cellStyle name="Normal 41 15 11 3 2" xfId="48227" xr:uid="{00000000-0005-0000-0000-00008C4D0000}"/>
    <cellStyle name="Normal 41 15 11 4" xfId="20646" xr:uid="{00000000-0005-0000-0000-00008D4D0000}"/>
    <cellStyle name="Normal 41 15 11 4 2" xfId="42288" xr:uid="{00000000-0005-0000-0000-00008E4D0000}"/>
    <cellStyle name="Normal 41 15 11 5" xfId="36279" xr:uid="{00000000-0005-0000-0000-00008F4D0000}"/>
    <cellStyle name="Normal 41 15 12" xfId="15656" xr:uid="{00000000-0005-0000-0000-0000904D0000}"/>
    <cellStyle name="Normal 41 15 12 2" xfId="27627" xr:uid="{00000000-0005-0000-0000-0000914D0000}"/>
    <cellStyle name="Normal 41 15 12 2 2" xfId="49233" xr:uid="{00000000-0005-0000-0000-0000924D0000}"/>
    <cellStyle name="Normal 41 15 12 3" xfId="21660" xr:uid="{00000000-0005-0000-0000-0000934D0000}"/>
    <cellStyle name="Normal 41 15 12 3 2" xfId="43297" xr:uid="{00000000-0005-0000-0000-0000944D0000}"/>
    <cellStyle name="Normal 41 15 12 4" xfId="37310" xr:uid="{00000000-0005-0000-0000-0000954D0000}"/>
    <cellStyle name="Normal 41 15 13" xfId="24642" xr:uid="{00000000-0005-0000-0000-0000964D0000}"/>
    <cellStyle name="Normal 41 15 13 2" xfId="46262" xr:uid="{00000000-0005-0000-0000-0000974D0000}"/>
    <cellStyle name="Normal 41 15 14" xfId="18675" xr:uid="{00000000-0005-0000-0000-0000984D0000}"/>
    <cellStyle name="Normal 41 15 14 2" xfId="40317" xr:uid="{00000000-0005-0000-0000-0000994D0000}"/>
    <cellStyle name="Normal 41 15 15" xfId="31240"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2" xr:uid="{00000000-0005-0000-0000-00009F4D0000}"/>
    <cellStyle name="Normal 41 15 2 2 2 2 2 2" xfId="50638" xr:uid="{00000000-0005-0000-0000-0000A04D0000}"/>
    <cellStyle name="Normal 41 15 2 2 2 2 3" xfId="23065" xr:uid="{00000000-0005-0000-0000-0000A14D0000}"/>
    <cellStyle name="Normal 41 15 2 2 2 2 3 2" xfId="44702" xr:uid="{00000000-0005-0000-0000-0000A24D0000}"/>
    <cellStyle name="Normal 41 15 2 2 2 2 4" xfId="38718" xr:uid="{00000000-0005-0000-0000-0000A34D0000}"/>
    <cellStyle name="Normal 41 15 2 2 2 3" xfId="26050" xr:uid="{00000000-0005-0000-0000-0000A44D0000}"/>
    <cellStyle name="Normal 41 15 2 2 2 3 2" xfId="47664" xr:uid="{00000000-0005-0000-0000-0000A54D0000}"/>
    <cellStyle name="Normal 41 15 2 2 2 4" xfId="20083" xr:uid="{00000000-0005-0000-0000-0000A64D0000}"/>
    <cellStyle name="Normal 41 15 2 2 2 4 2" xfId="41725" xr:uid="{00000000-0005-0000-0000-0000A74D0000}"/>
    <cellStyle name="Normal 41 15 2 2 2 5" xfId="35715" xr:uid="{00000000-0005-0000-0000-0000A84D0000}"/>
    <cellStyle name="Normal 41 15 2 2 3" xfId="14953" xr:uid="{00000000-0005-0000-0000-0000A94D0000}"/>
    <cellStyle name="Normal 41 15 2 2 3 2" xfId="18038" xr:uid="{00000000-0005-0000-0000-0000AA4D0000}"/>
    <cellStyle name="Normal 41 15 2 2 3 2 2" xfId="30004" xr:uid="{00000000-0005-0000-0000-0000AB4D0000}"/>
    <cellStyle name="Normal 41 15 2 2 3 2 2 2" xfId="51610" xr:uid="{00000000-0005-0000-0000-0000AC4D0000}"/>
    <cellStyle name="Normal 41 15 2 2 3 2 3" xfId="24037" xr:uid="{00000000-0005-0000-0000-0000AD4D0000}"/>
    <cellStyle name="Normal 41 15 2 2 3 2 3 2" xfId="45674" xr:uid="{00000000-0005-0000-0000-0000AE4D0000}"/>
    <cellStyle name="Normal 41 15 2 2 3 2 4" xfId="39692" xr:uid="{00000000-0005-0000-0000-0000AF4D0000}"/>
    <cellStyle name="Normal 41 15 2 2 3 3" xfId="27022" xr:uid="{00000000-0005-0000-0000-0000B04D0000}"/>
    <cellStyle name="Normal 41 15 2 2 3 3 2" xfId="48636" xr:uid="{00000000-0005-0000-0000-0000B14D0000}"/>
    <cellStyle name="Normal 41 15 2 2 3 4" xfId="21055" xr:uid="{00000000-0005-0000-0000-0000B24D0000}"/>
    <cellStyle name="Normal 41 15 2 2 3 4 2" xfId="42697" xr:uid="{00000000-0005-0000-0000-0000B34D0000}"/>
    <cellStyle name="Normal 41 15 2 2 3 5" xfId="36689" xr:uid="{00000000-0005-0000-0000-0000B44D0000}"/>
    <cellStyle name="Normal 41 15 2 2 4" xfId="16087" xr:uid="{00000000-0005-0000-0000-0000B54D0000}"/>
    <cellStyle name="Normal 41 15 2 2 4 2" xfId="28056" xr:uid="{00000000-0005-0000-0000-0000B64D0000}"/>
    <cellStyle name="Normal 41 15 2 2 4 2 2" xfId="49662" xr:uid="{00000000-0005-0000-0000-0000B74D0000}"/>
    <cellStyle name="Normal 41 15 2 2 4 3" xfId="22089" xr:uid="{00000000-0005-0000-0000-0000B84D0000}"/>
    <cellStyle name="Normal 41 15 2 2 4 3 2" xfId="43726" xr:uid="{00000000-0005-0000-0000-0000B94D0000}"/>
    <cellStyle name="Normal 41 15 2 2 4 4" xfId="37741" xr:uid="{00000000-0005-0000-0000-0000BA4D0000}"/>
    <cellStyle name="Normal 41 15 2 2 5" xfId="25074" xr:uid="{00000000-0005-0000-0000-0000BB4D0000}"/>
    <cellStyle name="Normal 41 15 2 2 5 2" xfId="46691" xr:uid="{00000000-0005-0000-0000-0000BC4D0000}"/>
    <cellStyle name="Normal 41 15 2 2 6" xfId="19107" xr:uid="{00000000-0005-0000-0000-0000BD4D0000}"/>
    <cellStyle name="Normal 41 15 2 2 6 2" xfId="40749" xr:uid="{00000000-0005-0000-0000-0000BE4D0000}"/>
    <cellStyle name="Normal 41 15 2 2 7" xfId="34735"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2" xr:uid="{00000000-0005-0000-0000-0000C34D0000}"/>
    <cellStyle name="Normal 41 15 2 3 2 2 2 2" xfId="50958" xr:uid="{00000000-0005-0000-0000-0000C44D0000}"/>
    <cellStyle name="Normal 41 15 2 3 2 2 3" xfId="23385" xr:uid="{00000000-0005-0000-0000-0000C54D0000}"/>
    <cellStyle name="Normal 41 15 2 3 2 2 3 2" xfId="45022" xr:uid="{00000000-0005-0000-0000-0000C64D0000}"/>
    <cellStyle name="Normal 41 15 2 3 2 2 4" xfId="39038" xr:uid="{00000000-0005-0000-0000-0000C74D0000}"/>
    <cellStyle name="Normal 41 15 2 3 2 3" xfId="26370" xr:uid="{00000000-0005-0000-0000-0000C84D0000}"/>
    <cellStyle name="Normal 41 15 2 3 2 3 2" xfId="47984" xr:uid="{00000000-0005-0000-0000-0000C94D0000}"/>
    <cellStyle name="Normal 41 15 2 3 2 4" xfId="20403" xr:uid="{00000000-0005-0000-0000-0000CA4D0000}"/>
    <cellStyle name="Normal 41 15 2 3 2 4 2" xfId="42045" xr:uid="{00000000-0005-0000-0000-0000CB4D0000}"/>
    <cellStyle name="Normal 41 15 2 3 2 5" xfId="36035" xr:uid="{00000000-0005-0000-0000-0000CC4D0000}"/>
    <cellStyle name="Normal 41 15 2 3 3" xfId="15273" xr:uid="{00000000-0005-0000-0000-0000CD4D0000}"/>
    <cellStyle name="Normal 41 15 2 3 3 2" xfId="18358" xr:uid="{00000000-0005-0000-0000-0000CE4D0000}"/>
    <cellStyle name="Normal 41 15 2 3 3 2 2" xfId="30324" xr:uid="{00000000-0005-0000-0000-0000CF4D0000}"/>
    <cellStyle name="Normal 41 15 2 3 3 2 2 2" xfId="51930" xr:uid="{00000000-0005-0000-0000-0000D04D0000}"/>
    <cellStyle name="Normal 41 15 2 3 3 2 3" xfId="24357" xr:uid="{00000000-0005-0000-0000-0000D14D0000}"/>
    <cellStyle name="Normal 41 15 2 3 3 2 3 2" xfId="45994" xr:uid="{00000000-0005-0000-0000-0000D24D0000}"/>
    <cellStyle name="Normal 41 15 2 3 3 2 4" xfId="40012" xr:uid="{00000000-0005-0000-0000-0000D34D0000}"/>
    <cellStyle name="Normal 41 15 2 3 3 3" xfId="27342" xr:uid="{00000000-0005-0000-0000-0000D44D0000}"/>
    <cellStyle name="Normal 41 15 2 3 3 3 2" xfId="48956" xr:uid="{00000000-0005-0000-0000-0000D54D0000}"/>
    <cellStyle name="Normal 41 15 2 3 3 4" xfId="21375" xr:uid="{00000000-0005-0000-0000-0000D64D0000}"/>
    <cellStyle name="Normal 41 15 2 3 3 4 2" xfId="43017" xr:uid="{00000000-0005-0000-0000-0000D74D0000}"/>
    <cellStyle name="Normal 41 15 2 3 3 5" xfId="37009" xr:uid="{00000000-0005-0000-0000-0000D84D0000}"/>
    <cellStyle name="Normal 41 15 2 3 4" xfId="16407" xr:uid="{00000000-0005-0000-0000-0000D94D0000}"/>
    <cellStyle name="Normal 41 15 2 3 4 2" xfId="28376" xr:uid="{00000000-0005-0000-0000-0000DA4D0000}"/>
    <cellStyle name="Normal 41 15 2 3 4 2 2" xfId="49982" xr:uid="{00000000-0005-0000-0000-0000DB4D0000}"/>
    <cellStyle name="Normal 41 15 2 3 4 3" xfId="22409" xr:uid="{00000000-0005-0000-0000-0000DC4D0000}"/>
    <cellStyle name="Normal 41 15 2 3 4 3 2" xfId="44046" xr:uid="{00000000-0005-0000-0000-0000DD4D0000}"/>
    <cellStyle name="Normal 41 15 2 3 4 4" xfId="38061" xr:uid="{00000000-0005-0000-0000-0000DE4D0000}"/>
    <cellStyle name="Normal 41 15 2 3 5" xfId="25394" xr:uid="{00000000-0005-0000-0000-0000DF4D0000}"/>
    <cellStyle name="Normal 41 15 2 3 5 2" xfId="47011" xr:uid="{00000000-0005-0000-0000-0000E04D0000}"/>
    <cellStyle name="Normal 41 15 2 3 6" xfId="19427" xr:uid="{00000000-0005-0000-0000-0000E14D0000}"/>
    <cellStyle name="Normal 41 15 2 3 6 2" xfId="41069" xr:uid="{00000000-0005-0000-0000-0000E24D0000}"/>
    <cellStyle name="Normal 41 15 2 3 7" xfId="35055" xr:uid="{00000000-0005-0000-0000-0000E34D0000}"/>
    <cellStyle name="Normal 41 15 2 4" xfId="13658" xr:uid="{00000000-0005-0000-0000-0000E44D0000}"/>
    <cellStyle name="Normal 41 15 2 4 2" xfId="16744" xr:uid="{00000000-0005-0000-0000-0000E54D0000}"/>
    <cellStyle name="Normal 41 15 2 4 2 2" xfId="28712" xr:uid="{00000000-0005-0000-0000-0000E64D0000}"/>
    <cellStyle name="Normal 41 15 2 4 2 2 2" xfId="50318" xr:uid="{00000000-0005-0000-0000-0000E74D0000}"/>
    <cellStyle name="Normal 41 15 2 4 2 3" xfId="22745" xr:uid="{00000000-0005-0000-0000-0000E84D0000}"/>
    <cellStyle name="Normal 41 15 2 4 2 3 2" xfId="44382" xr:uid="{00000000-0005-0000-0000-0000E94D0000}"/>
    <cellStyle name="Normal 41 15 2 4 2 4" xfId="38398" xr:uid="{00000000-0005-0000-0000-0000EA4D0000}"/>
    <cellStyle name="Normal 41 15 2 4 3" xfId="25730" xr:uid="{00000000-0005-0000-0000-0000EB4D0000}"/>
    <cellStyle name="Normal 41 15 2 4 3 2" xfId="47344" xr:uid="{00000000-0005-0000-0000-0000EC4D0000}"/>
    <cellStyle name="Normal 41 15 2 4 4" xfId="19763" xr:uid="{00000000-0005-0000-0000-0000ED4D0000}"/>
    <cellStyle name="Normal 41 15 2 4 4 2" xfId="41405" xr:uid="{00000000-0005-0000-0000-0000EE4D0000}"/>
    <cellStyle name="Normal 41 15 2 4 5" xfId="35394" xr:uid="{00000000-0005-0000-0000-0000EF4D0000}"/>
    <cellStyle name="Normal 41 15 2 5" xfId="14632" xr:uid="{00000000-0005-0000-0000-0000F04D0000}"/>
    <cellStyle name="Normal 41 15 2 5 2" xfId="17717" xr:uid="{00000000-0005-0000-0000-0000F14D0000}"/>
    <cellStyle name="Normal 41 15 2 5 2 2" xfId="29684" xr:uid="{00000000-0005-0000-0000-0000F24D0000}"/>
    <cellStyle name="Normal 41 15 2 5 2 2 2" xfId="51290" xr:uid="{00000000-0005-0000-0000-0000F34D0000}"/>
    <cellStyle name="Normal 41 15 2 5 2 3" xfId="23717" xr:uid="{00000000-0005-0000-0000-0000F44D0000}"/>
    <cellStyle name="Normal 41 15 2 5 2 3 2" xfId="45354" xr:uid="{00000000-0005-0000-0000-0000F54D0000}"/>
    <cellStyle name="Normal 41 15 2 5 2 4" xfId="39371" xr:uid="{00000000-0005-0000-0000-0000F64D0000}"/>
    <cellStyle name="Normal 41 15 2 5 3" xfId="26702" xr:uid="{00000000-0005-0000-0000-0000F74D0000}"/>
    <cellStyle name="Normal 41 15 2 5 3 2" xfId="48316" xr:uid="{00000000-0005-0000-0000-0000F84D0000}"/>
    <cellStyle name="Normal 41 15 2 5 4" xfId="20735" xr:uid="{00000000-0005-0000-0000-0000F94D0000}"/>
    <cellStyle name="Normal 41 15 2 5 4 2" xfId="42377" xr:uid="{00000000-0005-0000-0000-0000FA4D0000}"/>
    <cellStyle name="Normal 41 15 2 5 5" xfId="36368" xr:uid="{00000000-0005-0000-0000-0000FB4D0000}"/>
    <cellStyle name="Normal 41 15 2 6" xfId="15745" xr:uid="{00000000-0005-0000-0000-0000FC4D0000}"/>
    <cellStyle name="Normal 41 15 2 6 2" xfId="27716" xr:uid="{00000000-0005-0000-0000-0000FD4D0000}"/>
    <cellStyle name="Normal 41 15 2 6 2 2" xfId="49322" xr:uid="{00000000-0005-0000-0000-0000FE4D0000}"/>
    <cellStyle name="Normal 41 15 2 6 3" xfId="21749" xr:uid="{00000000-0005-0000-0000-0000FF4D0000}"/>
    <cellStyle name="Normal 41 15 2 6 3 2" xfId="43386" xr:uid="{00000000-0005-0000-0000-0000004E0000}"/>
    <cellStyle name="Normal 41 15 2 6 4" xfId="37399" xr:uid="{00000000-0005-0000-0000-0000014E0000}"/>
    <cellStyle name="Normal 41 15 2 7" xfId="24731" xr:uid="{00000000-0005-0000-0000-0000024E0000}"/>
    <cellStyle name="Normal 41 15 2 7 2" xfId="46351" xr:uid="{00000000-0005-0000-0000-0000034E0000}"/>
    <cellStyle name="Normal 41 15 2 8" xfId="18764" xr:uid="{00000000-0005-0000-0000-0000044E0000}"/>
    <cellStyle name="Normal 41 15 2 8 2" xfId="40406" xr:uid="{00000000-0005-0000-0000-0000054E0000}"/>
    <cellStyle name="Normal 41 15 2 9" xfId="31577"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8" xr:uid="{00000000-0005-0000-0000-00000B4E0000}"/>
    <cellStyle name="Normal 41 15 3 2 2 2 2 2" xfId="50594" xr:uid="{00000000-0005-0000-0000-00000C4E0000}"/>
    <cellStyle name="Normal 41 15 3 2 2 2 3" xfId="23021" xr:uid="{00000000-0005-0000-0000-00000D4E0000}"/>
    <cellStyle name="Normal 41 15 3 2 2 2 3 2" xfId="44658" xr:uid="{00000000-0005-0000-0000-00000E4E0000}"/>
    <cellStyle name="Normal 41 15 3 2 2 2 4" xfId="38674" xr:uid="{00000000-0005-0000-0000-00000F4E0000}"/>
    <cellStyle name="Normal 41 15 3 2 2 3" xfId="26006" xr:uid="{00000000-0005-0000-0000-0000104E0000}"/>
    <cellStyle name="Normal 41 15 3 2 2 3 2" xfId="47620" xr:uid="{00000000-0005-0000-0000-0000114E0000}"/>
    <cellStyle name="Normal 41 15 3 2 2 4" xfId="20039" xr:uid="{00000000-0005-0000-0000-0000124E0000}"/>
    <cellStyle name="Normal 41 15 3 2 2 4 2" xfId="41681" xr:uid="{00000000-0005-0000-0000-0000134E0000}"/>
    <cellStyle name="Normal 41 15 3 2 2 5" xfId="35671" xr:uid="{00000000-0005-0000-0000-0000144E0000}"/>
    <cellStyle name="Normal 41 15 3 2 3" xfId="14909" xr:uid="{00000000-0005-0000-0000-0000154E0000}"/>
    <cellStyle name="Normal 41 15 3 2 3 2" xfId="17994" xr:uid="{00000000-0005-0000-0000-0000164E0000}"/>
    <cellStyle name="Normal 41 15 3 2 3 2 2" xfId="29960" xr:uid="{00000000-0005-0000-0000-0000174E0000}"/>
    <cellStyle name="Normal 41 15 3 2 3 2 2 2" xfId="51566" xr:uid="{00000000-0005-0000-0000-0000184E0000}"/>
    <cellStyle name="Normal 41 15 3 2 3 2 3" xfId="23993" xr:uid="{00000000-0005-0000-0000-0000194E0000}"/>
    <cellStyle name="Normal 41 15 3 2 3 2 3 2" xfId="45630" xr:uid="{00000000-0005-0000-0000-00001A4E0000}"/>
    <cellStyle name="Normal 41 15 3 2 3 2 4" xfId="39648" xr:uid="{00000000-0005-0000-0000-00001B4E0000}"/>
    <cellStyle name="Normal 41 15 3 2 3 3" xfId="26978" xr:uid="{00000000-0005-0000-0000-00001C4E0000}"/>
    <cellStyle name="Normal 41 15 3 2 3 3 2" xfId="48592" xr:uid="{00000000-0005-0000-0000-00001D4E0000}"/>
    <cellStyle name="Normal 41 15 3 2 3 4" xfId="21011" xr:uid="{00000000-0005-0000-0000-00001E4E0000}"/>
    <cellStyle name="Normal 41 15 3 2 3 4 2" xfId="42653" xr:uid="{00000000-0005-0000-0000-00001F4E0000}"/>
    <cellStyle name="Normal 41 15 3 2 3 5" xfId="36645" xr:uid="{00000000-0005-0000-0000-0000204E0000}"/>
    <cellStyle name="Normal 41 15 3 2 4" xfId="16043" xr:uid="{00000000-0005-0000-0000-0000214E0000}"/>
    <cellStyle name="Normal 41 15 3 2 4 2" xfId="28012" xr:uid="{00000000-0005-0000-0000-0000224E0000}"/>
    <cellStyle name="Normal 41 15 3 2 4 2 2" xfId="49618" xr:uid="{00000000-0005-0000-0000-0000234E0000}"/>
    <cellStyle name="Normal 41 15 3 2 4 3" xfId="22045" xr:uid="{00000000-0005-0000-0000-0000244E0000}"/>
    <cellStyle name="Normal 41 15 3 2 4 3 2" xfId="43682" xr:uid="{00000000-0005-0000-0000-0000254E0000}"/>
    <cellStyle name="Normal 41 15 3 2 4 4" xfId="37697" xr:uid="{00000000-0005-0000-0000-0000264E0000}"/>
    <cellStyle name="Normal 41 15 3 2 5" xfId="25030" xr:uid="{00000000-0005-0000-0000-0000274E0000}"/>
    <cellStyle name="Normal 41 15 3 2 5 2" xfId="46647" xr:uid="{00000000-0005-0000-0000-0000284E0000}"/>
    <cellStyle name="Normal 41 15 3 2 6" xfId="19063" xr:uid="{00000000-0005-0000-0000-0000294E0000}"/>
    <cellStyle name="Normal 41 15 3 2 6 2" xfId="40705" xr:uid="{00000000-0005-0000-0000-00002A4E0000}"/>
    <cellStyle name="Normal 41 15 3 2 7" xfId="34691"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8" xr:uid="{00000000-0005-0000-0000-00002F4E0000}"/>
    <cellStyle name="Normal 41 15 3 3 2 2 2 2" xfId="50914" xr:uid="{00000000-0005-0000-0000-0000304E0000}"/>
    <cellStyle name="Normal 41 15 3 3 2 2 3" xfId="23341" xr:uid="{00000000-0005-0000-0000-0000314E0000}"/>
    <cellStyle name="Normal 41 15 3 3 2 2 3 2" xfId="44978" xr:uid="{00000000-0005-0000-0000-0000324E0000}"/>
    <cellStyle name="Normal 41 15 3 3 2 2 4" xfId="38994" xr:uid="{00000000-0005-0000-0000-0000334E0000}"/>
    <cellStyle name="Normal 41 15 3 3 2 3" xfId="26326" xr:uid="{00000000-0005-0000-0000-0000344E0000}"/>
    <cellStyle name="Normal 41 15 3 3 2 3 2" xfId="47940" xr:uid="{00000000-0005-0000-0000-0000354E0000}"/>
    <cellStyle name="Normal 41 15 3 3 2 4" xfId="20359" xr:uid="{00000000-0005-0000-0000-0000364E0000}"/>
    <cellStyle name="Normal 41 15 3 3 2 4 2" xfId="42001" xr:uid="{00000000-0005-0000-0000-0000374E0000}"/>
    <cellStyle name="Normal 41 15 3 3 2 5" xfId="35991" xr:uid="{00000000-0005-0000-0000-0000384E0000}"/>
    <cellStyle name="Normal 41 15 3 3 3" xfId="15229" xr:uid="{00000000-0005-0000-0000-0000394E0000}"/>
    <cellStyle name="Normal 41 15 3 3 3 2" xfId="18314" xr:uid="{00000000-0005-0000-0000-00003A4E0000}"/>
    <cellStyle name="Normal 41 15 3 3 3 2 2" xfId="30280" xr:uid="{00000000-0005-0000-0000-00003B4E0000}"/>
    <cellStyle name="Normal 41 15 3 3 3 2 2 2" xfId="51886" xr:uid="{00000000-0005-0000-0000-00003C4E0000}"/>
    <cellStyle name="Normal 41 15 3 3 3 2 3" xfId="24313" xr:uid="{00000000-0005-0000-0000-00003D4E0000}"/>
    <cellStyle name="Normal 41 15 3 3 3 2 3 2" xfId="45950" xr:uid="{00000000-0005-0000-0000-00003E4E0000}"/>
    <cellStyle name="Normal 41 15 3 3 3 2 4" xfId="39968" xr:uid="{00000000-0005-0000-0000-00003F4E0000}"/>
    <cellStyle name="Normal 41 15 3 3 3 3" xfId="27298" xr:uid="{00000000-0005-0000-0000-0000404E0000}"/>
    <cellStyle name="Normal 41 15 3 3 3 3 2" xfId="48912" xr:uid="{00000000-0005-0000-0000-0000414E0000}"/>
    <cellStyle name="Normal 41 15 3 3 3 4" xfId="21331" xr:uid="{00000000-0005-0000-0000-0000424E0000}"/>
    <cellStyle name="Normal 41 15 3 3 3 4 2" xfId="42973" xr:uid="{00000000-0005-0000-0000-0000434E0000}"/>
    <cellStyle name="Normal 41 15 3 3 3 5" xfId="36965" xr:uid="{00000000-0005-0000-0000-0000444E0000}"/>
    <cellStyle name="Normal 41 15 3 3 4" xfId="16363" xr:uid="{00000000-0005-0000-0000-0000454E0000}"/>
    <cellStyle name="Normal 41 15 3 3 4 2" xfId="28332" xr:uid="{00000000-0005-0000-0000-0000464E0000}"/>
    <cellStyle name="Normal 41 15 3 3 4 2 2" xfId="49938" xr:uid="{00000000-0005-0000-0000-0000474E0000}"/>
    <cellStyle name="Normal 41 15 3 3 4 3" xfId="22365" xr:uid="{00000000-0005-0000-0000-0000484E0000}"/>
    <cellStyle name="Normal 41 15 3 3 4 3 2" xfId="44002" xr:uid="{00000000-0005-0000-0000-0000494E0000}"/>
    <cellStyle name="Normal 41 15 3 3 4 4" xfId="38017" xr:uid="{00000000-0005-0000-0000-00004A4E0000}"/>
    <cellStyle name="Normal 41 15 3 3 5" xfId="25350" xr:uid="{00000000-0005-0000-0000-00004B4E0000}"/>
    <cellStyle name="Normal 41 15 3 3 5 2" xfId="46967" xr:uid="{00000000-0005-0000-0000-00004C4E0000}"/>
    <cellStyle name="Normal 41 15 3 3 6" xfId="19383" xr:uid="{00000000-0005-0000-0000-00004D4E0000}"/>
    <cellStyle name="Normal 41 15 3 3 6 2" xfId="41025" xr:uid="{00000000-0005-0000-0000-00004E4E0000}"/>
    <cellStyle name="Normal 41 15 3 3 7" xfId="35011" xr:uid="{00000000-0005-0000-0000-00004F4E0000}"/>
    <cellStyle name="Normal 41 15 3 4" xfId="13614" xr:uid="{00000000-0005-0000-0000-0000504E0000}"/>
    <cellStyle name="Normal 41 15 3 4 2" xfId="16700" xr:uid="{00000000-0005-0000-0000-0000514E0000}"/>
    <cellStyle name="Normal 41 15 3 4 2 2" xfId="28668" xr:uid="{00000000-0005-0000-0000-0000524E0000}"/>
    <cellStyle name="Normal 41 15 3 4 2 2 2" xfId="50274" xr:uid="{00000000-0005-0000-0000-0000534E0000}"/>
    <cellStyle name="Normal 41 15 3 4 2 3" xfId="22701" xr:uid="{00000000-0005-0000-0000-0000544E0000}"/>
    <cellStyle name="Normal 41 15 3 4 2 3 2" xfId="44338" xr:uid="{00000000-0005-0000-0000-0000554E0000}"/>
    <cellStyle name="Normal 41 15 3 4 2 4" xfId="38354" xr:uid="{00000000-0005-0000-0000-0000564E0000}"/>
    <cellStyle name="Normal 41 15 3 4 3" xfId="25686" xr:uid="{00000000-0005-0000-0000-0000574E0000}"/>
    <cellStyle name="Normal 41 15 3 4 3 2" xfId="47300" xr:uid="{00000000-0005-0000-0000-0000584E0000}"/>
    <cellStyle name="Normal 41 15 3 4 4" xfId="19719" xr:uid="{00000000-0005-0000-0000-0000594E0000}"/>
    <cellStyle name="Normal 41 15 3 4 4 2" xfId="41361" xr:uid="{00000000-0005-0000-0000-00005A4E0000}"/>
    <cellStyle name="Normal 41 15 3 4 5" xfId="35350" xr:uid="{00000000-0005-0000-0000-00005B4E0000}"/>
    <cellStyle name="Normal 41 15 3 5" xfId="14588" xr:uid="{00000000-0005-0000-0000-00005C4E0000}"/>
    <cellStyle name="Normal 41 15 3 5 2" xfId="17673" xr:uid="{00000000-0005-0000-0000-00005D4E0000}"/>
    <cellStyle name="Normal 41 15 3 5 2 2" xfId="29640" xr:uid="{00000000-0005-0000-0000-00005E4E0000}"/>
    <cellStyle name="Normal 41 15 3 5 2 2 2" xfId="51246" xr:uid="{00000000-0005-0000-0000-00005F4E0000}"/>
    <cellStyle name="Normal 41 15 3 5 2 3" xfId="23673" xr:uid="{00000000-0005-0000-0000-0000604E0000}"/>
    <cellStyle name="Normal 41 15 3 5 2 3 2" xfId="45310" xr:uid="{00000000-0005-0000-0000-0000614E0000}"/>
    <cellStyle name="Normal 41 15 3 5 2 4" xfId="39327" xr:uid="{00000000-0005-0000-0000-0000624E0000}"/>
    <cellStyle name="Normal 41 15 3 5 3" xfId="26658" xr:uid="{00000000-0005-0000-0000-0000634E0000}"/>
    <cellStyle name="Normal 41 15 3 5 3 2" xfId="48272" xr:uid="{00000000-0005-0000-0000-0000644E0000}"/>
    <cellStyle name="Normal 41 15 3 5 4" xfId="20691" xr:uid="{00000000-0005-0000-0000-0000654E0000}"/>
    <cellStyle name="Normal 41 15 3 5 4 2" xfId="42333" xr:uid="{00000000-0005-0000-0000-0000664E0000}"/>
    <cellStyle name="Normal 41 15 3 5 5" xfId="36324" xr:uid="{00000000-0005-0000-0000-0000674E0000}"/>
    <cellStyle name="Normal 41 15 3 6" xfId="15701" xr:uid="{00000000-0005-0000-0000-0000684E0000}"/>
    <cellStyle name="Normal 41 15 3 6 2" xfId="27672" xr:uid="{00000000-0005-0000-0000-0000694E0000}"/>
    <cellStyle name="Normal 41 15 3 6 2 2" xfId="49278" xr:uid="{00000000-0005-0000-0000-00006A4E0000}"/>
    <cellStyle name="Normal 41 15 3 6 3" xfId="21705" xr:uid="{00000000-0005-0000-0000-00006B4E0000}"/>
    <cellStyle name="Normal 41 15 3 6 3 2" xfId="43342" xr:uid="{00000000-0005-0000-0000-00006C4E0000}"/>
    <cellStyle name="Normal 41 15 3 6 4" xfId="37355" xr:uid="{00000000-0005-0000-0000-00006D4E0000}"/>
    <cellStyle name="Normal 41 15 3 7" xfId="24687" xr:uid="{00000000-0005-0000-0000-00006E4E0000}"/>
    <cellStyle name="Normal 41 15 3 7 2" xfId="46307" xr:uid="{00000000-0005-0000-0000-00006F4E0000}"/>
    <cellStyle name="Normal 41 15 3 8" xfId="18720" xr:uid="{00000000-0005-0000-0000-0000704E0000}"/>
    <cellStyle name="Normal 41 15 3 8 2" xfId="40362" xr:uid="{00000000-0005-0000-0000-0000714E0000}"/>
    <cellStyle name="Normal 41 15 3 9" xfId="31420"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4" xr:uid="{00000000-0005-0000-0000-0000774E0000}"/>
    <cellStyle name="Normal 41 15 4 2 2 2 2 2" xfId="50680" xr:uid="{00000000-0005-0000-0000-0000784E0000}"/>
    <cellStyle name="Normal 41 15 4 2 2 2 3" xfId="23107" xr:uid="{00000000-0005-0000-0000-0000794E0000}"/>
    <cellStyle name="Normal 41 15 4 2 2 2 3 2" xfId="44744" xr:uid="{00000000-0005-0000-0000-00007A4E0000}"/>
    <cellStyle name="Normal 41 15 4 2 2 2 4" xfId="38760" xr:uid="{00000000-0005-0000-0000-00007B4E0000}"/>
    <cellStyle name="Normal 41 15 4 2 2 3" xfId="26092" xr:uid="{00000000-0005-0000-0000-00007C4E0000}"/>
    <cellStyle name="Normal 41 15 4 2 2 3 2" xfId="47706" xr:uid="{00000000-0005-0000-0000-00007D4E0000}"/>
    <cellStyle name="Normal 41 15 4 2 2 4" xfId="20125" xr:uid="{00000000-0005-0000-0000-00007E4E0000}"/>
    <cellStyle name="Normal 41 15 4 2 2 4 2" xfId="41767" xr:uid="{00000000-0005-0000-0000-00007F4E0000}"/>
    <cellStyle name="Normal 41 15 4 2 2 5" xfId="35757" xr:uid="{00000000-0005-0000-0000-0000804E0000}"/>
    <cellStyle name="Normal 41 15 4 2 3" xfId="14995" xr:uid="{00000000-0005-0000-0000-0000814E0000}"/>
    <cellStyle name="Normal 41 15 4 2 3 2" xfId="18080" xr:uid="{00000000-0005-0000-0000-0000824E0000}"/>
    <cellStyle name="Normal 41 15 4 2 3 2 2" xfId="30046" xr:uid="{00000000-0005-0000-0000-0000834E0000}"/>
    <cellStyle name="Normal 41 15 4 2 3 2 2 2" xfId="51652" xr:uid="{00000000-0005-0000-0000-0000844E0000}"/>
    <cellStyle name="Normal 41 15 4 2 3 2 3" xfId="24079" xr:uid="{00000000-0005-0000-0000-0000854E0000}"/>
    <cellStyle name="Normal 41 15 4 2 3 2 3 2" xfId="45716" xr:uid="{00000000-0005-0000-0000-0000864E0000}"/>
    <cellStyle name="Normal 41 15 4 2 3 2 4" xfId="39734" xr:uid="{00000000-0005-0000-0000-0000874E0000}"/>
    <cellStyle name="Normal 41 15 4 2 3 3" xfId="27064" xr:uid="{00000000-0005-0000-0000-0000884E0000}"/>
    <cellStyle name="Normal 41 15 4 2 3 3 2" xfId="48678" xr:uid="{00000000-0005-0000-0000-0000894E0000}"/>
    <cellStyle name="Normal 41 15 4 2 3 4" xfId="21097" xr:uid="{00000000-0005-0000-0000-00008A4E0000}"/>
    <cellStyle name="Normal 41 15 4 2 3 4 2" xfId="42739" xr:uid="{00000000-0005-0000-0000-00008B4E0000}"/>
    <cellStyle name="Normal 41 15 4 2 3 5" xfId="36731" xr:uid="{00000000-0005-0000-0000-00008C4E0000}"/>
    <cellStyle name="Normal 41 15 4 2 4" xfId="16129" xr:uid="{00000000-0005-0000-0000-00008D4E0000}"/>
    <cellStyle name="Normal 41 15 4 2 4 2" xfId="28098" xr:uid="{00000000-0005-0000-0000-00008E4E0000}"/>
    <cellStyle name="Normal 41 15 4 2 4 2 2" xfId="49704" xr:uid="{00000000-0005-0000-0000-00008F4E0000}"/>
    <cellStyle name="Normal 41 15 4 2 4 3" xfId="22131" xr:uid="{00000000-0005-0000-0000-0000904E0000}"/>
    <cellStyle name="Normal 41 15 4 2 4 3 2" xfId="43768" xr:uid="{00000000-0005-0000-0000-0000914E0000}"/>
    <cellStyle name="Normal 41 15 4 2 4 4" xfId="37783" xr:uid="{00000000-0005-0000-0000-0000924E0000}"/>
    <cellStyle name="Normal 41 15 4 2 5" xfId="25116" xr:uid="{00000000-0005-0000-0000-0000934E0000}"/>
    <cellStyle name="Normal 41 15 4 2 5 2" xfId="46733" xr:uid="{00000000-0005-0000-0000-0000944E0000}"/>
    <cellStyle name="Normal 41 15 4 2 6" xfId="19149" xr:uid="{00000000-0005-0000-0000-0000954E0000}"/>
    <cellStyle name="Normal 41 15 4 2 6 2" xfId="40791" xr:uid="{00000000-0005-0000-0000-0000964E0000}"/>
    <cellStyle name="Normal 41 15 4 2 7" xfId="34777"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4" xr:uid="{00000000-0005-0000-0000-00009B4E0000}"/>
    <cellStyle name="Normal 41 15 4 3 2 2 2 2" xfId="51000" xr:uid="{00000000-0005-0000-0000-00009C4E0000}"/>
    <cellStyle name="Normal 41 15 4 3 2 2 3" xfId="23427" xr:uid="{00000000-0005-0000-0000-00009D4E0000}"/>
    <cellStyle name="Normal 41 15 4 3 2 2 3 2" xfId="45064" xr:uid="{00000000-0005-0000-0000-00009E4E0000}"/>
    <cellStyle name="Normal 41 15 4 3 2 2 4" xfId="39080" xr:uid="{00000000-0005-0000-0000-00009F4E0000}"/>
    <cellStyle name="Normal 41 15 4 3 2 3" xfId="26412" xr:uid="{00000000-0005-0000-0000-0000A04E0000}"/>
    <cellStyle name="Normal 41 15 4 3 2 3 2" xfId="48026" xr:uid="{00000000-0005-0000-0000-0000A14E0000}"/>
    <cellStyle name="Normal 41 15 4 3 2 4" xfId="20445" xr:uid="{00000000-0005-0000-0000-0000A24E0000}"/>
    <cellStyle name="Normal 41 15 4 3 2 4 2" xfId="42087" xr:uid="{00000000-0005-0000-0000-0000A34E0000}"/>
    <cellStyle name="Normal 41 15 4 3 2 5" xfId="36077" xr:uid="{00000000-0005-0000-0000-0000A44E0000}"/>
    <cellStyle name="Normal 41 15 4 3 3" xfId="15315" xr:uid="{00000000-0005-0000-0000-0000A54E0000}"/>
    <cellStyle name="Normal 41 15 4 3 3 2" xfId="18400" xr:uid="{00000000-0005-0000-0000-0000A64E0000}"/>
    <cellStyle name="Normal 41 15 4 3 3 2 2" xfId="30366" xr:uid="{00000000-0005-0000-0000-0000A74E0000}"/>
    <cellStyle name="Normal 41 15 4 3 3 2 2 2" xfId="51972" xr:uid="{00000000-0005-0000-0000-0000A84E0000}"/>
    <cellStyle name="Normal 41 15 4 3 3 2 3" xfId="24399" xr:uid="{00000000-0005-0000-0000-0000A94E0000}"/>
    <cellStyle name="Normal 41 15 4 3 3 2 3 2" xfId="46036" xr:uid="{00000000-0005-0000-0000-0000AA4E0000}"/>
    <cellStyle name="Normal 41 15 4 3 3 2 4" xfId="40054" xr:uid="{00000000-0005-0000-0000-0000AB4E0000}"/>
    <cellStyle name="Normal 41 15 4 3 3 3" xfId="27384" xr:uid="{00000000-0005-0000-0000-0000AC4E0000}"/>
    <cellStyle name="Normal 41 15 4 3 3 3 2" xfId="48998" xr:uid="{00000000-0005-0000-0000-0000AD4E0000}"/>
    <cellStyle name="Normal 41 15 4 3 3 4" xfId="21417" xr:uid="{00000000-0005-0000-0000-0000AE4E0000}"/>
    <cellStyle name="Normal 41 15 4 3 3 4 2" xfId="43059" xr:uid="{00000000-0005-0000-0000-0000AF4E0000}"/>
    <cellStyle name="Normal 41 15 4 3 3 5" xfId="37051" xr:uid="{00000000-0005-0000-0000-0000B04E0000}"/>
    <cellStyle name="Normal 41 15 4 3 4" xfId="16449" xr:uid="{00000000-0005-0000-0000-0000B14E0000}"/>
    <cellStyle name="Normal 41 15 4 3 4 2" xfId="28418" xr:uid="{00000000-0005-0000-0000-0000B24E0000}"/>
    <cellStyle name="Normal 41 15 4 3 4 2 2" xfId="50024" xr:uid="{00000000-0005-0000-0000-0000B34E0000}"/>
    <cellStyle name="Normal 41 15 4 3 4 3" xfId="22451" xr:uid="{00000000-0005-0000-0000-0000B44E0000}"/>
    <cellStyle name="Normal 41 15 4 3 4 3 2" xfId="44088" xr:uid="{00000000-0005-0000-0000-0000B54E0000}"/>
    <cellStyle name="Normal 41 15 4 3 4 4" xfId="38103" xr:uid="{00000000-0005-0000-0000-0000B64E0000}"/>
    <cellStyle name="Normal 41 15 4 3 5" xfId="25436" xr:uid="{00000000-0005-0000-0000-0000B74E0000}"/>
    <cellStyle name="Normal 41 15 4 3 5 2" xfId="47053" xr:uid="{00000000-0005-0000-0000-0000B84E0000}"/>
    <cellStyle name="Normal 41 15 4 3 6" xfId="19469" xr:uid="{00000000-0005-0000-0000-0000B94E0000}"/>
    <cellStyle name="Normal 41 15 4 3 6 2" xfId="41111" xr:uid="{00000000-0005-0000-0000-0000BA4E0000}"/>
    <cellStyle name="Normal 41 15 4 3 7" xfId="35097" xr:uid="{00000000-0005-0000-0000-0000BB4E0000}"/>
    <cellStyle name="Normal 41 15 4 4" xfId="13700" xr:uid="{00000000-0005-0000-0000-0000BC4E0000}"/>
    <cellStyle name="Normal 41 15 4 4 2" xfId="16786" xr:uid="{00000000-0005-0000-0000-0000BD4E0000}"/>
    <cellStyle name="Normal 41 15 4 4 2 2" xfId="28754" xr:uid="{00000000-0005-0000-0000-0000BE4E0000}"/>
    <cellStyle name="Normal 41 15 4 4 2 2 2" xfId="50360" xr:uid="{00000000-0005-0000-0000-0000BF4E0000}"/>
    <cellStyle name="Normal 41 15 4 4 2 3" xfId="22787" xr:uid="{00000000-0005-0000-0000-0000C04E0000}"/>
    <cellStyle name="Normal 41 15 4 4 2 3 2" xfId="44424" xr:uid="{00000000-0005-0000-0000-0000C14E0000}"/>
    <cellStyle name="Normal 41 15 4 4 2 4" xfId="38440" xr:uid="{00000000-0005-0000-0000-0000C24E0000}"/>
    <cellStyle name="Normal 41 15 4 4 3" xfId="25772" xr:uid="{00000000-0005-0000-0000-0000C34E0000}"/>
    <cellStyle name="Normal 41 15 4 4 3 2" xfId="47386" xr:uid="{00000000-0005-0000-0000-0000C44E0000}"/>
    <cellStyle name="Normal 41 15 4 4 4" xfId="19805" xr:uid="{00000000-0005-0000-0000-0000C54E0000}"/>
    <cellStyle name="Normal 41 15 4 4 4 2" xfId="41447" xr:uid="{00000000-0005-0000-0000-0000C64E0000}"/>
    <cellStyle name="Normal 41 15 4 4 5" xfId="35436" xr:uid="{00000000-0005-0000-0000-0000C74E0000}"/>
    <cellStyle name="Normal 41 15 4 5" xfId="14674" xr:uid="{00000000-0005-0000-0000-0000C84E0000}"/>
    <cellStyle name="Normal 41 15 4 5 2" xfId="17759" xr:uid="{00000000-0005-0000-0000-0000C94E0000}"/>
    <cellStyle name="Normal 41 15 4 5 2 2" xfId="29726" xr:uid="{00000000-0005-0000-0000-0000CA4E0000}"/>
    <cellStyle name="Normal 41 15 4 5 2 2 2" xfId="51332" xr:uid="{00000000-0005-0000-0000-0000CB4E0000}"/>
    <cellStyle name="Normal 41 15 4 5 2 3" xfId="23759" xr:uid="{00000000-0005-0000-0000-0000CC4E0000}"/>
    <cellStyle name="Normal 41 15 4 5 2 3 2" xfId="45396" xr:uid="{00000000-0005-0000-0000-0000CD4E0000}"/>
    <cellStyle name="Normal 41 15 4 5 2 4" xfId="39413" xr:uid="{00000000-0005-0000-0000-0000CE4E0000}"/>
    <cellStyle name="Normal 41 15 4 5 3" xfId="26744" xr:uid="{00000000-0005-0000-0000-0000CF4E0000}"/>
    <cellStyle name="Normal 41 15 4 5 3 2" xfId="48358" xr:uid="{00000000-0005-0000-0000-0000D04E0000}"/>
    <cellStyle name="Normal 41 15 4 5 4" xfId="20777" xr:uid="{00000000-0005-0000-0000-0000D14E0000}"/>
    <cellStyle name="Normal 41 15 4 5 4 2" xfId="42419" xr:uid="{00000000-0005-0000-0000-0000D24E0000}"/>
    <cellStyle name="Normal 41 15 4 5 5" xfId="36410" xr:uid="{00000000-0005-0000-0000-0000D34E0000}"/>
    <cellStyle name="Normal 41 15 4 6" xfId="15787" xr:uid="{00000000-0005-0000-0000-0000D44E0000}"/>
    <cellStyle name="Normal 41 15 4 6 2" xfId="27758" xr:uid="{00000000-0005-0000-0000-0000D54E0000}"/>
    <cellStyle name="Normal 41 15 4 6 2 2" xfId="49364" xr:uid="{00000000-0005-0000-0000-0000D64E0000}"/>
    <cellStyle name="Normal 41 15 4 6 3" xfId="21791" xr:uid="{00000000-0005-0000-0000-0000D74E0000}"/>
    <cellStyle name="Normal 41 15 4 6 3 2" xfId="43428" xr:uid="{00000000-0005-0000-0000-0000D84E0000}"/>
    <cellStyle name="Normal 41 15 4 6 4" xfId="37441" xr:uid="{00000000-0005-0000-0000-0000D94E0000}"/>
    <cellStyle name="Normal 41 15 4 7" xfId="24773" xr:uid="{00000000-0005-0000-0000-0000DA4E0000}"/>
    <cellStyle name="Normal 41 15 4 7 2" xfId="46393" xr:uid="{00000000-0005-0000-0000-0000DB4E0000}"/>
    <cellStyle name="Normal 41 15 4 8" xfId="18806" xr:uid="{00000000-0005-0000-0000-0000DC4E0000}"/>
    <cellStyle name="Normal 41 15 4 8 2" xfId="40448" xr:uid="{00000000-0005-0000-0000-0000DD4E0000}"/>
    <cellStyle name="Normal 41 15 4 9" xfId="31688"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8" xr:uid="{00000000-0005-0000-0000-0000E34E0000}"/>
    <cellStyle name="Normal 41 15 5 2 2 2 2 2" xfId="50764" xr:uid="{00000000-0005-0000-0000-0000E44E0000}"/>
    <cellStyle name="Normal 41 15 5 2 2 2 3" xfId="23191" xr:uid="{00000000-0005-0000-0000-0000E54E0000}"/>
    <cellStyle name="Normal 41 15 5 2 2 2 3 2" xfId="44828" xr:uid="{00000000-0005-0000-0000-0000E64E0000}"/>
    <cellStyle name="Normal 41 15 5 2 2 2 4" xfId="38844" xr:uid="{00000000-0005-0000-0000-0000E74E0000}"/>
    <cellStyle name="Normal 41 15 5 2 2 3" xfId="26176" xr:uid="{00000000-0005-0000-0000-0000E84E0000}"/>
    <cellStyle name="Normal 41 15 5 2 2 3 2" xfId="47790" xr:uid="{00000000-0005-0000-0000-0000E94E0000}"/>
    <cellStyle name="Normal 41 15 5 2 2 4" xfId="20209" xr:uid="{00000000-0005-0000-0000-0000EA4E0000}"/>
    <cellStyle name="Normal 41 15 5 2 2 4 2" xfId="41851" xr:uid="{00000000-0005-0000-0000-0000EB4E0000}"/>
    <cellStyle name="Normal 41 15 5 2 2 5" xfId="35841" xr:uid="{00000000-0005-0000-0000-0000EC4E0000}"/>
    <cellStyle name="Normal 41 15 5 2 3" xfId="15079" xr:uid="{00000000-0005-0000-0000-0000ED4E0000}"/>
    <cellStyle name="Normal 41 15 5 2 3 2" xfId="18164" xr:uid="{00000000-0005-0000-0000-0000EE4E0000}"/>
    <cellStyle name="Normal 41 15 5 2 3 2 2" xfId="30130" xr:uid="{00000000-0005-0000-0000-0000EF4E0000}"/>
    <cellStyle name="Normal 41 15 5 2 3 2 2 2" xfId="51736" xr:uid="{00000000-0005-0000-0000-0000F04E0000}"/>
    <cellStyle name="Normal 41 15 5 2 3 2 3" xfId="24163" xr:uid="{00000000-0005-0000-0000-0000F14E0000}"/>
    <cellStyle name="Normal 41 15 5 2 3 2 3 2" xfId="45800" xr:uid="{00000000-0005-0000-0000-0000F24E0000}"/>
    <cellStyle name="Normal 41 15 5 2 3 2 4" xfId="39818" xr:uid="{00000000-0005-0000-0000-0000F34E0000}"/>
    <cellStyle name="Normal 41 15 5 2 3 3" xfId="27148" xr:uid="{00000000-0005-0000-0000-0000F44E0000}"/>
    <cellStyle name="Normal 41 15 5 2 3 3 2" xfId="48762" xr:uid="{00000000-0005-0000-0000-0000F54E0000}"/>
    <cellStyle name="Normal 41 15 5 2 3 4" xfId="21181" xr:uid="{00000000-0005-0000-0000-0000F64E0000}"/>
    <cellStyle name="Normal 41 15 5 2 3 4 2" xfId="42823" xr:uid="{00000000-0005-0000-0000-0000F74E0000}"/>
    <cellStyle name="Normal 41 15 5 2 3 5" xfId="36815" xr:uid="{00000000-0005-0000-0000-0000F84E0000}"/>
    <cellStyle name="Normal 41 15 5 2 4" xfId="16213" xr:uid="{00000000-0005-0000-0000-0000F94E0000}"/>
    <cellStyle name="Normal 41 15 5 2 4 2" xfId="28182" xr:uid="{00000000-0005-0000-0000-0000FA4E0000}"/>
    <cellStyle name="Normal 41 15 5 2 4 2 2" xfId="49788" xr:uid="{00000000-0005-0000-0000-0000FB4E0000}"/>
    <cellStyle name="Normal 41 15 5 2 4 3" xfId="22215" xr:uid="{00000000-0005-0000-0000-0000FC4E0000}"/>
    <cellStyle name="Normal 41 15 5 2 4 3 2" xfId="43852" xr:uid="{00000000-0005-0000-0000-0000FD4E0000}"/>
    <cellStyle name="Normal 41 15 5 2 4 4" xfId="37867" xr:uid="{00000000-0005-0000-0000-0000FE4E0000}"/>
    <cellStyle name="Normal 41 15 5 2 5" xfId="25200" xr:uid="{00000000-0005-0000-0000-0000FF4E0000}"/>
    <cellStyle name="Normal 41 15 5 2 5 2" xfId="46817" xr:uid="{00000000-0005-0000-0000-0000004F0000}"/>
    <cellStyle name="Normal 41 15 5 2 6" xfId="19233" xr:uid="{00000000-0005-0000-0000-0000014F0000}"/>
    <cellStyle name="Normal 41 15 5 2 6 2" xfId="40875" xr:uid="{00000000-0005-0000-0000-0000024F0000}"/>
    <cellStyle name="Normal 41 15 5 2 7" xfId="34861"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8" xr:uid="{00000000-0005-0000-0000-0000074F0000}"/>
    <cellStyle name="Normal 41 15 5 3 2 2 2 2" xfId="51084" xr:uid="{00000000-0005-0000-0000-0000084F0000}"/>
    <cellStyle name="Normal 41 15 5 3 2 2 3" xfId="23511" xr:uid="{00000000-0005-0000-0000-0000094F0000}"/>
    <cellStyle name="Normal 41 15 5 3 2 2 3 2" xfId="45148" xr:uid="{00000000-0005-0000-0000-00000A4F0000}"/>
    <cellStyle name="Normal 41 15 5 3 2 2 4" xfId="39164" xr:uid="{00000000-0005-0000-0000-00000B4F0000}"/>
    <cellStyle name="Normal 41 15 5 3 2 3" xfId="26496" xr:uid="{00000000-0005-0000-0000-00000C4F0000}"/>
    <cellStyle name="Normal 41 15 5 3 2 3 2" xfId="48110" xr:uid="{00000000-0005-0000-0000-00000D4F0000}"/>
    <cellStyle name="Normal 41 15 5 3 2 4" xfId="20529" xr:uid="{00000000-0005-0000-0000-00000E4F0000}"/>
    <cellStyle name="Normal 41 15 5 3 2 4 2" xfId="42171" xr:uid="{00000000-0005-0000-0000-00000F4F0000}"/>
    <cellStyle name="Normal 41 15 5 3 2 5" xfId="36161" xr:uid="{00000000-0005-0000-0000-0000104F0000}"/>
    <cellStyle name="Normal 41 15 5 3 3" xfId="15399" xr:uid="{00000000-0005-0000-0000-0000114F0000}"/>
    <cellStyle name="Normal 41 15 5 3 3 2" xfId="18484" xr:uid="{00000000-0005-0000-0000-0000124F0000}"/>
    <cellStyle name="Normal 41 15 5 3 3 2 2" xfId="30450" xr:uid="{00000000-0005-0000-0000-0000134F0000}"/>
    <cellStyle name="Normal 41 15 5 3 3 2 2 2" xfId="52056" xr:uid="{00000000-0005-0000-0000-0000144F0000}"/>
    <cellStyle name="Normal 41 15 5 3 3 2 3" xfId="24483" xr:uid="{00000000-0005-0000-0000-0000154F0000}"/>
    <cellStyle name="Normal 41 15 5 3 3 2 3 2" xfId="46120" xr:uid="{00000000-0005-0000-0000-0000164F0000}"/>
    <cellStyle name="Normal 41 15 5 3 3 2 4" xfId="40138" xr:uid="{00000000-0005-0000-0000-0000174F0000}"/>
    <cellStyle name="Normal 41 15 5 3 3 3" xfId="27468" xr:uid="{00000000-0005-0000-0000-0000184F0000}"/>
    <cellStyle name="Normal 41 15 5 3 3 3 2" xfId="49082" xr:uid="{00000000-0005-0000-0000-0000194F0000}"/>
    <cellStyle name="Normal 41 15 5 3 3 4" xfId="21501" xr:uid="{00000000-0005-0000-0000-00001A4F0000}"/>
    <cellStyle name="Normal 41 15 5 3 3 4 2" xfId="43143" xr:uid="{00000000-0005-0000-0000-00001B4F0000}"/>
    <cellStyle name="Normal 41 15 5 3 3 5" xfId="37135" xr:uid="{00000000-0005-0000-0000-00001C4F0000}"/>
    <cellStyle name="Normal 41 15 5 3 4" xfId="16533" xr:uid="{00000000-0005-0000-0000-00001D4F0000}"/>
    <cellStyle name="Normal 41 15 5 3 4 2" xfId="28502" xr:uid="{00000000-0005-0000-0000-00001E4F0000}"/>
    <cellStyle name="Normal 41 15 5 3 4 2 2" xfId="50108" xr:uid="{00000000-0005-0000-0000-00001F4F0000}"/>
    <cellStyle name="Normal 41 15 5 3 4 3" xfId="22535" xr:uid="{00000000-0005-0000-0000-0000204F0000}"/>
    <cellStyle name="Normal 41 15 5 3 4 3 2" xfId="44172" xr:uid="{00000000-0005-0000-0000-0000214F0000}"/>
    <cellStyle name="Normal 41 15 5 3 4 4" xfId="38187" xr:uid="{00000000-0005-0000-0000-0000224F0000}"/>
    <cellStyle name="Normal 41 15 5 3 5" xfId="25520" xr:uid="{00000000-0005-0000-0000-0000234F0000}"/>
    <cellStyle name="Normal 41 15 5 3 5 2" xfId="47137" xr:uid="{00000000-0005-0000-0000-0000244F0000}"/>
    <cellStyle name="Normal 41 15 5 3 6" xfId="19553" xr:uid="{00000000-0005-0000-0000-0000254F0000}"/>
    <cellStyle name="Normal 41 15 5 3 6 2" xfId="41195" xr:uid="{00000000-0005-0000-0000-0000264F0000}"/>
    <cellStyle name="Normal 41 15 5 3 7" xfId="35181" xr:uid="{00000000-0005-0000-0000-0000274F0000}"/>
    <cellStyle name="Normal 41 15 5 4" xfId="13784" xr:uid="{00000000-0005-0000-0000-0000284F0000}"/>
    <cellStyle name="Normal 41 15 5 4 2" xfId="16870" xr:uid="{00000000-0005-0000-0000-0000294F0000}"/>
    <cellStyle name="Normal 41 15 5 4 2 2" xfId="28838" xr:uid="{00000000-0005-0000-0000-00002A4F0000}"/>
    <cellStyle name="Normal 41 15 5 4 2 2 2" xfId="50444" xr:uid="{00000000-0005-0000-0000-00002B4F0000}"/>
    <cellStyle name="Normal 41 15 5 4 2 3" xfId="22871" xr:uid="{00000000-0005-0000-0000-00002C4F0000}"/>
    <cellStyle name="Normal 41 15 5 4 2 3 2" xfId="44508" xr:uid="{00000000-0005-0000-0000-00002D4F0000}"/>
    <cellStyle name="Normal 41 15 5 4 2 4" xfId="38524" xr:uid="{00000000-0005-0000-0000-00002E4F0000}"/>
    <cellStyle name="Normal 41 15 5 4 3" xfId="25856" xr:uid="{00000000-0005-0000-0000-00002F4F0000}"/>
    <cellStyle name="Normal 41 15 5 4 3 2" xfId="47470" xr:uid="{00000000-0005-0000-0000-0000304F0000}"/>
    <cellStyle name="Normal 41 15 5 4 4" xfId="19889" xr:uid="{00000000-0005-0000-0000-0000314F0000}"/>
    <cellStyle name="Normal 41 15 5 4 4 2" xfId="41531" xr:uid="{00000000-0005-0000-0000-0000324F0000}"/>
    <cellStyle name="Normal 41 15 5 4 5" xfId="35520" xr:uid="{00000000-0005-0000-0000-0000334F0000}"/>
    <cellStyle name="Normal 41 15 5 5" xfId="14758" xr:uid="{00000000-0005-0000-0000-0000344F0000}"/>
    <cellStyle name="Normal 41 15 5 5 2" xfId="17843" xr:uid="{00000000-0005-0000-0000-0000354F0000}"/>
    <cellStyle name="Normal 41 15 5 5 2 2" xfId="29810" xr:uid="{00000000-0005-0000-0000-0000364F0000}"/>
    <cellStyle name="Normal 41 15 5 5 2 2 2" xfId="51416" xr:uid="{00000000-0005-0000-0000-0000374F0000}"/>
    <cellStyle name="Normal 41 15 5 5 2 3" xfId="23843" xr:uid="{00000000-0005-0000-0000-0000384F0000}"/>
    <cellStyle name="Normal 41 15 5 5 2 3 2" xfId="45480" xr:uid="{00000000-0005-0000-0000-0000394F0000}"/>
    <cellStyle name="Normal 41 15 5 5 2 4" xfId="39497" xr:uid="{00000000-0005-0000-0000-00003A4F0000}"/>
    <cellStyle name="Normal 41 15 5 5 3" xfId="26828" xr:uid="{00000000-0005-0000-0000-00003B4F0000}"/>
    <cellStyle name="Normal 41 15 5 5 3 2" xfId="48442" xr:uid="{00000000-0005-0000-0000-00003C4F0000}"/>
    <cellStyle name="Normal 41 15 5 5 4" xfId="20861" xr:uid="{00000000-0005-0000-0000-00003D4F0000}"/>
    <cellStyle name="Normal 41 15 5 5 4 2" xfId="42503" xr:uid="{00000000-0005-0000-0000-00003E4F0000}"/>
    <cellStyle name="Normal 41 15 5 5 5" xfId="36494" xr:uid="{00000000-0005-0000-0000-00003F4F0000}"/>
    <cellStyle name="Normal 41 15 5 6" xfId="15871" xr:uid="{00000000-0005-0000-0000-0000404F0000}"/>
    <cellStyle name="Normal 41 15 5 6 2" xfId="27842" xr:uid="{00000000-0005-0000-0000-0000414F0000}"/>
    <cellStyle name="Normal 41 15 5 6 2 2" xfId="49448" xr:uid="{00000000-0005-0000-0000-0000424F0000}"/>
    <cellStyle name="Normal 41 15 5 6 3" xfId="21875" xr:uid="{00000000-0005-0000-0000-0000434F0000}"/>
    <cellStyle name="Normal 41 15 5 6 3 2" xfId="43512" xr:uid="{00000000-0005-0000-0000-0000444F0000}"/>
    <cellStyle name="Normal 41 15 5 6 4" xfId="37525" xr:uid="{00000000-0005-0000-0000-0000454F0000}"/>
    <cellStyle name="Normal 41 15 5 7" xfId="24857" xr:uid="{00000000-0005-0000-0000-0000464F0000}"/>
    <cellStyle name="Normal 41 15 5 7 2" xfId="46477" xr:uid="{00000000-0005-0000-0000-0000474F0000}"/>
    <cellStyle name="Normal 41 15 5 8" xfId="18890" xr:uid="{00000000-0005-0000-0000-0000484F0000}"/>
    <cellStyle name="Normal 41 15 5 8 2" xfId="40532" xr:uid="{00000000-0005-0000-0000-0000494F0000}"/>
    <cellStyle name="Normal 41 15 5 9" xfId="31860"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7" xr:uid="{00000000-0005-0000-0000-00004F4F0000}"/>
    <cellStyle name="Normal 41 15 6 2 2 2 2 2" xfId="50753" xr:uid="{00000000-0005-0000-0000-0000504F0000}"/>
    <cellStyle name="Normal 41 15 6 2 2 2 3" xfId="23180" xr:uid="{00000000-0005-0000-0000-0000514F0000}"/>
    <cellStyle name="Normal 41 15 6 2 2 2 3 2" xfId="44817" xr:uid="{00000000-0005-0000-0000-0000524F0000}"/>
    <cellStyle name="Normal 41 15 6 2 2 2 4" xfId="38833" xr:uid="{00000000-0005-0000-0000-0000534F0000}"/>
    <cellStyle name="Normal 41 15 6 2 2 3" xfId="26165" xr:uid="{00000000-0005-0000-0000-0000544F0000}"/>
    <cellStyle name="Normal 41 15 6 2 2 3 2" xfId="47779" xr:uid="{00000000-0005-0000-0000-0000554F0000}"/>
    <cellStyle name="Normal 41 15 6 2 2 4" xfId="20198" xr:uid="{00000000-0005-0000-0000-0000564F0000}"/>
    <cellStyle name="Normal 41 15 6 2 2 4 2" xfId="41840" xr:uid="{00000000-0005-0000-0000-0000574F0000}"/>
    <cellStyle name="Normal 41 15 6 2 2 5" xfId="35830" xr:uid="{00000000-0005-0000-0000-0000584F0000}"/>
    <cellStyle name="Normal 41 15 6 2 3" xfId="15068" xr:uid="{00000000-0005-0000-0000-0000594F0000}"/>
    <cellStyle name="Normal 41 15 6 2 3 2" xfId="18153" xr:uid="{00000000-0005-0000-0000-00005A4F0000}"/>
    <cellStyle name="Normal 41 15 6 2 3 2 2" xfId="30119" xr:uid="{00000000-0005-0000-0000-00005B4F0000}"/>
    <cellStyle name="Normal 41 15 6 2 3 2 2 2" xfId="51725" xr:uid="{00000000-0005-0000-0000-00005C4F0000}"/>
    <cellStyle name="Normal 41 15 6 2 3 2 3" xfId="24152" xr:uid="{00000000-0005-0000-0000-00005D4F0000}"/>
    <cellStyle name="Normal 41 15 6 2 3 2 3 2" xfId="45789" xr:uid="{00000000-0005-0000-0000-00005E4F0000}"/>
    <cellStyle name="Normal 41 15 6 2 3 2 4" xfId="39807" xr:uid="{00000000-0005-0000-0000-00005F4F0000}"/>
    <cellStyle name="Normal 41 15 6 2 3 3" xfId="27137" xr:uid="{00000000-0005-0000-0000-0000604F0000}"/>
    <cellStyle name="Normal 41 15 6 2 3 3 2" xfId="48751" xr:uid="{00000000-0005-0000-0000-0000614F0000}"/>
    <cellStyle name="Normal 41 15 6 2 3 4" xfId="21170" xr:uid="{00000000-0005-0000-0000-0000624F0000}"/>
    <cellStyle name="Normal 41 15 6 2 3 4 2" xfId="42812" xr:uid="{00000000-0005-0000-0000-0000634F0000}"/>
    <cellStyle name="Normal 41 15 6 2 3 5" xfId="36804" xr:uid="{00000000-0005-0000-0000-0000644F0000}"/>
    <cellStyle name="Normal 41 15 6 2 4" xfId="16202" xr:uid="{00000000-0005-0000-0000-0000654F0000}"/>
    <cellStyle name="Normal 41 15 6 2 4 2" xfId="28171" xr:uid="{00000000-0005-0000-0000-0000664F0000}"/>
    <cellStyle name="Normal 41 15 6 2 4 2 2" xfId="49777" xr:uid="{00000000-0005-0000-0000-0000674F0000}"/>
    <cellStyle name="Normal 41 15 6 2 4 3" xfId="22204" xr:uid="{00000000-0005-0000-0000-0000684F0000}"/>
    <cellStyle name="Normal 41 15 6 2 4 3 2" xfId="43841" xr:uid="{00000000-0005-0000-0000-0000694F0000}"/>
    <cellStyle name="Normal 41 15 6 2 4 4" xfId="37856" xr:uid="{00000000-0005-0000-0000-00006A4F0000}"/>
    <cellStyle name="Normal 41 15 6 2 5" xfId="25189" xr:uid="{00000000-0005-0000-0000-00006B4F0000}"/>
    <cellStyle name="Normal 41 15 6 2 5 2" xfId="46806" xr:uid="{00000000-0005-0000-0000-00006C4F0000}"/>
    <cellStyle name="Normal 41 15 6 2 6" xfId="19222" xr:uid="{00000000-0005-0000-0000-00006D4F0000}"/>
    <cellStyle name="Normal 41 15 6 2 6 2" xfId="40864" xr:uid="{00000000-0005-0000-0000-00006E4F0000}"/>
    <cellStyle name="Normal 41 15 6 2 7" xfId="34850"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7" xr:uid="{00000000-0005-0000-0000-0000734F0000}"/>
    <cellStyle name="Normal 41 15 6 3 2 2 2 2" xfId="51073" xr:uid="{00000000-0005-0000-0000-0000744F0000}"/>
    <cellStyle name="Normal 41 15 6 3 2 2 3" xfId="23500" xr:uid="{00000000-0005-0000-0000-0000754F0000}"/>
    <cellStyle name="Normal 41 15 6 3 2 2 3 2" xfId="45137" xr:uid="{00000000-0005-0000-0000-0000764F0000}"/>
    <cellStyle name="Normal 41 15 6 3 2 2 4" xfId="39153" xr:uid="{00000000-0005-0000-0000-0000774F0000}"/>
    <cellStyle name="Normal 41 15 6 3 2 3" xfId="26485" xr:uid="{00000000-0005-0000-0000-0000784F0000}"/>
    <cellStyle name="Normal 41 15 6 3 2 3 2" xfId="48099" xr:uid="{00000000-0005-0000-0000-0000794F0000}"/>
    <cellStyle name="Normal 41 15 6 3 2 4" xfId="20518" xr:uid="{00000000-0005-0000-0000-00007A4F0000}"/>
    <cellStyle name="Normal 41 15 6 3 2 4 2" xfId="42160" xr:uid="{00000000-0005-0000-0000-00007B4F0000}"/>
    <cellStyle name="Normal 41 15 6 3 2 5" xfId="36150" xr:uid="{00000000-0005-0000-0000-00007C4F0000}"/>
    <cellStyle name="Normal 41 15 6 3 3" xfId="15388" xr:uid="{00000000-0005-0000-0000-00007D4F0000}"/>
    <cellStyle name="Normal 41 15 6 3 3 2" xfId="18473" xr:uid="{00000000-0005-0000-0000-00007E4F0000}"/>
    <cellStyle name="Normal 41 15 6 3 3 2 2" xfId="30439" xr:uid="{00000000-0005-0000-0000-00007F4F0000}"/>
    <cellStyle name="Normal 41 15 6 3 3 2 2 2" xfId="52045" xr:uid="{00000000-0005-0000-0000-0000804F0000}"/>
    <cellStyle name="Normal 41 15 6 3 3 2 3" xfId="24472" xr:uid="{00000000-0005-0000-0000-0000814F0000}"/>
    <cellStyle name="Normal 41 15 6 3 3 2 3 2" xfId="46109" xr:uid="{00000000-0005-0000-0000-0000824F0000}"/>
    <cellStyle name="Normal 41 15 6 3 3 2 4" xfId="40127" xr:uid="{00000000-0005-0000-0000-0000834F0000}"/>
    <cellStyle name="Normal 41 15 6 3 3 3" xfId="27457" xr:uid="{00000000-0005-0000-0000-0000844F0000}"/>
    <cellStyle name="Normal 41 15 6 3 3 3 2" xfId="49071" xr:uid="{00000000-0005-0000-0000-0000854F0000}"/>
    <cellStyle name="Normal 41 15 6 3 3 4" xfId="21490" xr:uid="{00000000-0005-0000-0000-0000864F0000}"/>
    <cellStyle name="Normal 41 15 6 3 3 4 2" xfId="43132" xr:uid="{00000000-0005-0000-0000-0000874F0000}"/>
    <cellStyle name="Normal 41 15 6 3 3 5" xfId="37124" xr:uid="{00000000-0005-0000-0000-0000884F0000}"/>
    <cellStyle name="Normal 41 15 6 3 4" xfId="16522" xr:uid="{00000000-0005-0000-0000-0000894F0000}"/>
    <cellStyle name="Normal 41 15 6 3 4 2" xfId="28491" xr:uid="{00000000-0005-0000-0000-00008A4F0000}"/>
    <cellStyle name="Normal 41 15 6 3 4 2 2" xfId="50097" xr:uid="{00000000-0005-0000-0000-00008B4F0000}"/>
    <cellStyle name="Normal 41 15 6 3 4 3" xfId="22524" xr:uid="{00000000-0005-0000-0000-00008C4F0000}"/>
    <cellStyle name="Normal 41 15 6 3 4 3 2" xfId="44161" xr:uid="{00000000-0005-0000-0000-00008D4F0000}"/>
    <cellStyle name="Normal 41 15 6 3 4 4" xfId="38176" xr:uid="{00000000-0005-0000-0000-00008E4F0000}"/>
    <cellStyle name="Normal 41 15 6 3 5" xfId="25509" xr:uid="{00000000-0005-0000-0000-00008F4F0000}"/>
    <cellStyle name="Normal 41 15 6 3 5 2" xfId="47126" xr:uid="{00000000-0005-0000-0000-0000904F0000}"/>
    <cellStyle name="Normal 41 15 6 3 6" xfId="19542" xr:uid="{00000000-0005-0000-0000-0000914F0000}"/>
    <cellStyle name="Normal 41 15 6 3 6 2" xfId="41184" xr:uid="{00000000-0005-0000-0000-0000924F0000}"/>
    <cellStyle name="Normal 41 15 6 3 7" xfId="35170" xr:uid="{00000000-0005-0000-0000-0000934F0000}"/>
    <cellStyle name="Normal 41 15 6 4" xfId="13773" xr:uid="{00000000-0005-0000-0000-0000944F0000}"/>
    <cellStyle name="Normal 41 15 6 4 2" xfId="16859" xr:uid="{00000000-0005-0000-0000-0000954F0000}"/>
    <cellStyle name="Normal 41 15 6 4 2 2" xfId="28827" xr:uid="{00000000-0005-0000-0000-0000964F0000}"/>
    <cellStyle name="Normal 41 15 6 4 2 2 2" xfId="50433" xr:uid="{00000000-0005-0000-0000-0000974F0000}"/>
    <cellStyle name="Normal 41 15 6 4 2 3" xfId="22860" xr:uid="{00000000-0005-0000-0000-0000984F0000}"/>
    <cellStyle name="Normal 41 15 6 4 2 3 2" xfId="44497" xr:uid="{00000000-0005-0000-0000-0000994F0000}"/>
    <cellStyle name="Normal 41 15 6 4 2 4" xfId="38513" xr:uid="{00000000-0005-0000-0000-00009A4F0000}"/>
    <cellStyle name="Normal 41 15 6 4 3" xfId="25845" xr:uid="{00000000-0005-0000-0000-00009B4F0000}"/>
    <cellStyle name="Normal 41 15 6 4 3 2" xfId="47459" xr:uid="{00000000-0005-0000-0000-00009C4F0000}"/>
    <cellStyle name="Normal 41 15 6 4 4" xfId="19878" xr:uid="{00000000-0005-0000-0000-00009D4F0000}"/>
    <cellStyle name="Normal 41 15 6 4 4 2" xfId="41520" xr:uid="{00000000-0005-0000-0000-00009E4F0000}"/>
    <cellStyle name="Normal 41 15 6 4 5" xfId="35509" xr:uid="{00000000-0005-0000-0000-00009F4F0000}"/>
    <cellStyle name="Normal 41 15 6 5" xfId="14747" xr:uid="{00000000-0005-0000-0000-0000A04F0000}"/>
    <cellStyle name="Normal 41 15 6 5 2" xfId="17832" xr:uid="{00000000-0005-0000-0000-0000A14F0000}"/>
    <cellStyle name="Normal 41 15 6 5 2 2" xfId="29799" xr:uid="{00000000-0005-0000-0000-0000A24F0000}"/>
    <cellStyle name="Normal 41 15 6 5 2 2 2" xfId="51405" xr:uid="{00000000-0005-0000-0000-0000A34F0000}"/>
    <cellStyle name="Normal 41 15 6 5 2 3" xfId="23832" xr:uid="{00000000-0005-0000-0000-0000A44F0000}"/>
    <cellStyle name="Normal 41 15 6 5 2 3 2" xfId="45469" xr:uid="{00000000-0005-0000-0000-0000A54F0000}"/>
    <cellStyle name="Normal 41 15 6 5 2 4" xfId="39486" xr:uid="{00000000-0005-0000-0000-0000A64F0000}"/>
    <cellStyle name="Normal 41 15 6 5 3" xfId="26817" xr:uid="{00000000-0005-0000-0000-0000A74F0000}"/>
    <cellStyle name="Normal 41 15 6 5 3 2" xfId="48431" xr:uid="{00000000-0005-0000-0000-0000A84F0000}"/>
    <cellStyle name="Normal 41 15 6 5 4" xfId="20850" xr:uid="{00000000-0005-0000-0000-0000A94F0000}"/>
    <cellStyle name="Normal 41 15 6 5 4 2" xfId="42492" xr:uid="{00000000-0005-0000-0000-0000AA4F0000}"/>
    <cellStyle name="Normal 41 15 6 5 5" xfId="36483" xr:uid="{00000000-0005-0000-0000-0000AB4F0000}"/>
    <cellStyle name="Normal 41 15 6 6" xfId="15860" xr:uid="{00000000-0005-0000-0000-0000AC4F0000}"/>
    <cellStyle name="Normal 41 15 6 6 2" xfId="27831" xr:uid="{00000000-0005-0000-0000-0000AD4F0000}"/>
    <cellStyle name="Normal 41 15 6 6 2 2" xfId="49437" xr:uid="{00000000-0005-0000-0000-0000AE4F0000}"/>
    <cellStyle name="Normal 41 15 6 6 3" xfId="21864" xr:uid="{00000000-0005-0000-0000-0000AF4F0000}"/>
    <cellStyle name="Normal 41 15 6 6 3 2" xfId="43501" xr:uid="{00000000-0005-0000-0000-0000B04F0000}"/>
    <cellStyle name="Normal 41 15 6 6 4" xfId="37514" xr:uid="{00000000-0005-0000-0000-0000B14F0000}"/>
    <cellStyle name="Normal 41 15 6 7" xfId="24846" xr:uid="{00000000-0005-0000-0000-0000B24F0000}"/>
    <cellStyle name="Normal 41 15 6 7 2" xfId="46466" xr:uid="{00000000-0005-0000-0000-0000B34F0000}"/>
    <cellStyle name="Normal 41 15 6 8" xfId="18879" xr:uid="{00000000-0005-0000-0000-0000B44F0000}"/>
    <cellStyle name="Normal 41 15 6 8 2" xfId="40521" xr:uid="{00000000-0005-0000-0000-0000B54F0000}"/>
    <cellStyle name="Normal 41 15 6 9" xfId="31837"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1" xr:uid="{00000000-0005-0000-0000-0000BB4F0000}"/>
    <cellStyle name="Normal 41 15 7 2 2 2 2 2" xfId="50807" xr:uid="{00000000-0005-0000-0000-0000BC4F0000}"/>
    <cellStyle name="Normal 41 15 7 2 2 2 3" xfId="23234" xr:uid="{00000000-0005-0000-0000-0000BD4F0000}"/>
    <cellStyle name="Normal 41 15 7 2 2 2 3 2" xfId="44871" xr:uid="{00000000-0005-0000-0000-0000BE4F0000}"/>
    <cellStyle name="Normal 41 15 7 2 2 2 4" xfId="38887" xr:uid="{00000000-0005-0000-0000-0000BF4F0000}"/>
    <cellStyle name="Normal 41 15 7 2 2 3" xfId="26219" xr:uid="{00000000-0005-0000-0000-0000C04F0000}"/>
    <cellStyle name="Normal 41 15 7 2 2 3 2" xfId="47833" xr:uid="{00000000-0005-0000-0000-0000C14F0000}"/>
    <cellStyle name="Normal 41 15 7 2 2 4" xfId="20252" xr:uid="{00000000-0005-0000-0000-0000C24F0000}"/>
    <cellStyle name="Normal 41 15 7 2 2 4 2" xfId="41894" xr:uid="{00000000-0005-0000-0000-0000C34F0000}"/>
    <cellStyle name="Normal 41 15 7 2 2 5" xfId="35884" xr:uid="{00000000-0005-0000-0000-0000C44F0000}"/>
    <cellStyle name="Normal 41 15 7 2 3" xfId="15122" xr:uid="{00000000-0005-0000-0000-0000C54F0000}"/>
    <cellStyle name="Normal 41 15 7 2 3 2" xfId="18207" xr:uid="{00000000-0005-0000-0000-0000C64F0000}"/>
    <cellStyle name="Normal 41 15 7 2 3 2 2" xfId="30173" xr:uid="{00000000-0005-0000-0000-0000C74F0000}"/>
    <cellStyle name="Normal 41 15 7 2 3 2 2 2" xfId="51779" xr:uid="{00000000-0005-0000-0000-0000C84F0000}"/>
    <cellStyle name="Normal 41 15 7 2 3 2 3" xfId="24206" xr:uid="{00000000-0005-0000-0000-0000C94F0000}"/>
    <cellStyle name="Normal 41 15 7 2 3 2 3 2" xfId="45843" xr:uid="{00000000-0005-0000-0000-0000CA4F0000}"/>
    <cellStyle name="Normal 41 15 7 2 3 2 4" xfId="39861" xr:uid="{00000000-0005-0000-0000-0000CB4F0000}"/>
    <cellStyle name="Normal 41 15 7 2 3 3" xfId="27191" xr:uid="{00000000-0005-0000-0000-0000CC4F0000}"/>
    <cellStyle name="Normal 41 15 7 2 3 3 2" xfId="48805" xr:uid="{00000000-0005-0000-0000-0000CD4F0000}"/>
    <cellStyle name="Normal 41 15 7 2 3 4" xfId="21224" xr:uid="{00000000-0005-0000-0000-0000CE4F0000}"/>
    <cellStyle name="Normal 41 15 7 2 3 4 2" xfId="42866" xr:uid="{00000000-0005-0000-0000-0000CF4F0000}"/>
    <cellStyle name="Normal 41 15 7 2 3 5" xfId="36858" xr:uid="{00000000-0005-0000-0000-0000D04F0000}"/>
    <cellStyle name="Normal 41 15 7 2 4" xfId="16256" xr:uid="{00000000-0005-0000-0000-0000D14F0000}"/>
    <cellStyle name="Normal 41 15 7 2 4 2" xfId="28225" xr:uid="{00000000-0005-0000-0000-0000D24F0000}"/>
    <cellStyle name="Normal 41 15 7 2 4 2 2" xfId="49831" xr:uid="{00000000-0005-0000-0000-0000D34F0000}"/>
    <cellStyle name="Normal 41 15 7 2 4 3" xfId="22258" xr:uid="{00000000-0005-0000-0000-0000D44F0000}"/>
    <cellStyle name="Normal 41 15 7 2 4 3 2" xfId="43895" xr:uid="{00000000-0005-0000-0000-0000D54F0000}"/>
    <cellStyle name="Normal 41 15 7 2 4 4" xfId="37910" xr:uid="{00000000-0005-0000-0000-0000D64F0000}"/>
    <cellStyle name="Normal 41 15 7 2 5" xfId="25243" xr:uid="{00000000-0005-0000-0000-0000D74F0000}"/>
    <cellStyle name="Normal 41 15 7 2 5 2" xfId="46860" xr:uid="{00000000-0005-0000-0000-0000D84F0000}"/>
    <cellStyle name="Normal 41 15 7 2 6" xfId="19276" xr:uid="{00000000-0005-0000-0000-0000D94F0000}"/>
    <cellStyle name="Normal 41 15 7 2 6 2" xfId="40918" xr:uid="{00000000-0005-0000-0000-0000DA4F0000}"/>
    <cellStyle name="Normal 41 15 7 2 7" xfId="34904"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1" xr:uid="{00000000-0005-0000-0000-0000DF4F0000}"/>
    <cellStyle name="Normal 41 15 7 3 2 2 2 2" xfId="51127" xr:uid="{00000000-0005-0000-0000-0000E04F0000}"/>
    <cellStyle name="Normal 41 15 7 3 2 2 3" xfId="23554" xr:uid="{00000000-0005-0000-0000-0000E14F0000}"/>
    <cellStyle name="Normal 41 15 7 3 2 2 3 2" xfId="45191" xr:uid="{00000000-0005-0000-0000-0000E24F0000}"/>
    <cellStyle name="Normal 41 15 7 3 2 2 4" xfId="39207" xr:uid="{00000000-0005-0000-0000-0000E34F0000}"/>
    <cellStyle name="Normal 41 15 7 3 2 3" xfId="26539" xr:uid="{00000000-0005-0000-0000-0000E44F0000}"/>
    <cellStyle name="Normal 41 15 7 3 2 3 2" xfId="48153" xr:uid="{00000000-0005-0000-0000-0000E54F0000}"/>
    <cellStyle name="Normal 41 15 7 3 2 4" xfId="20572" xr:uid="{00000000-0005-0000-0000-0000E64F0000}"/>
    <cellStyle name="Normal 41 15 7 3 2 4 2" xfId="42214" xr:uid="{00000000-0005-0000-0000-0000E74F0000}"/>
    <cellStyle name="Normal 41 15 7 3 2 5" xfId="36204" xr:uid="{00000000-0005-0000-0000-0000E84F0000}"/>
    <cellStyle name="Normal 41 15 7 3 3" xfId="15442" xr:uid="{00000000-0005-0000-0000-0000E94F0000}"/>
    <cellStyle name="Normal 41 15 7 3 3 2" xfId="18527" xr:uid="{00000000-0005-0000-0000-0000EA4F0000}"/>
    <cellStyle name="Normal 41 15 7 3 3 2 2" xfId="30493" xr:uid="{00000000-0005-0000-0000-0000EB4F0000}"/>
    <cellStyle name="Normal 41 15 7 3 3 2 2 2" xfId="52099" xr:uid="{00000000-0005-0000-0000-0000EC4F0000}"/>
    <cellStyle name="Normal 41 15 7 3 3 2 3" xfId="24526" xr:uid="{00000000-0005-0000-0000-0000ED4F0000}"/>
    <cellStyle name="Normal 41 15 7 3 3 2 3 2" xfId="46163" xr:uid="{00000000-0005-0000-0000-0000EE4F0000}"/>
    <cellStyle name="Normal 41 15 7 3 3 2 4" xfId="40181" xr:uid="{00000000-0005-0000-0000-0000EF4F0000}"/>
    <cellStyle name="Normal 41 15 7 3 3 3" xfId="27511" xr:uid="{00000000-0005-0000-0000-0000F04F0000}"/>
    <cellStyle name="Normal 41 15 7 3 3 3 2" xfId="49125" xr:uid="{00000000-0005-0000-0000-0000F14F0000}"/>
    <cellStyle name="Normal 41 15 7 3 3 4" xfId="21544" xr:uid="{00000000-0005-0000-0000-0000F24F0000}"/>
    <cellStyle name="Normal 41 15 7 3 3 4 2" xfId="43186" xr:uid="{00000000-0005-0000-0000-0000F34F0000}"/>
    <cellStyle name="Normal 41 15 7 3 3 5" xfId="37178" xr:uid="{00000000-0005-0000-0000-0000F44F0000}"/>
    <cellStyle name="Normal 41 15 7 3 4" xfId="16576" xr:uid="{00000000-0005-0000-0000-0000F54F0000}"/>
    <cellStyle name="Normal 41 15 7 3 4 2" xfId="28545" xr:uid="{00000000-0005-0000-0000-0000F64F0000}"/>
    <cellStyle name="Normal 41 15 7 3 4 2 2" xfId="50151" xr:uid="{00000000-0005-0000-0000-0000F74F0000}"/>
    <cellStyle name="Normal 41 15 7 3 4 3" xfId="22578" xr:uid="{00000000-0005-0000-0000-0000F84F0000}"/>
    <cellStyle name="Normal 41 15 7 3 4 3 2" xfId="44215" xr:uid="{00000000-0005-0000-0000-0000F94F0000}"/>
    <cellStyle name="Normal 41 15 7 3 4 4" xfId="38230" xr:uid="{00000000-0005-0000-0000-0000FA4F0000}"/>
    <cellStyle name="Normal 41 15 7 3 5" xfId="25563" xr:uid="{00000000-0005-0000-0000-0000FB4F0000}"/>
    <cellStyle name="Normal 41 15 7 3 5 2" xfId="47180" xr:uid="{00000000-0005-0000-0000-0000FC4F0000}"/>
    <cellStyle name="Normal 41 15 7 3 6" xfId="19596" xr:uid="{00000000-0005-0000-0000-0000FD4F0000}"/>
    <cellStyle name="Normal 41 15 7 3 6 2" xfId="41238" xr:uid="{00000000-0005-0000-0000-0000FE4F0000}"/>
    <cellStyle name="Normal 41 15 7 3 7" xfId="35224" xr:uid="{00000000-0005-0000-0000-0000FF4F0000}"/>
    <cellStyle name="Normal 41 15 7 4" xfId="13827" xr:uid="{00000000-0005-0000-0000-000000500000}"/>
    <cellStyle name="Normal 41 15 7 4 2" xfId="16913" xr:uid="{00000000-0005-0000-0000-000001500000}"/>
    <cellStyle name="Normal 41 15 7 4 2 2" xfId="28881" xr:uid="{00000000-0005-0000-0000-000002500000}"/>
    <cellStyle name="Normal 41 15 7 4 2 2 2" xfId="50487" xr:uid="{00000000-0005-0000-0000-000003500000}"/>
    <cellStyle name="Normal 41 15 7 4 2 3" xfId="22914" xr:uid="{00000000-0005-0000-0000-000004500000}"/>
    <cellStyle name="Normal 41 15 7 4 2 3 2" xfId="44551" xr:uid="{00000000-0005-0000-0000-000005500000}"/>
    <cellStyle name="Normal 41 15 7 4 2 4" xfId="38567" xr:uid="{00000000-0005-0000-0000-000006500000}"/>
    <cellStyle name="Normal 41 15 7 4 3" xfId="25899" xr:uid="{00000000-0005-0000-0000-000007500000}"/>
    <cellStyle name="Normal 41 15 7 4 3 2" xfId="47513" xr:uid="{00000000-0005-0000-0000-000008500000}"/>
    <cellStyle name="Normal 41 15 7 4 4" xfId="19932" xr:uid="{00000000-0005-0000-0000-000009500000}"/>
    <cellStyle name="Normal 41 15 7 4 4 2" xfId="41574" xr:uid="{00000000-0005-0000-0000-00000A500000}"/>
    <cellStyle name="Normal 41 15 7 4 5" xfId="35563" xr:uid="{00000000-0005-0000-0000-00000B500000}"/>
    <cellStyle name="Normal 41 15 7 5" xfId="14801" xr:uid="{00000000-0005-0000-0000-00000C500000}"/>
    <cellStyle name="Normal 41 15 7 5 2" xfId="17886" xr:uid="{00000000-0005-0000-0000-00000D500000}"/>
    <cellStyle name="Normal 41 15 7 5 2 2" xfId="29853" xr:uid="{00000000-0005-0000-0000-00000E500000}"/>
    <cellStyle name="Normal 41 15 7 5 2 2 2" xfId="51459" xr:uid="{00000000-0005-0000-0000-00000F500000}"/>
    <cellStyle name="Normal 41 15 7 5 2 3" xfId="23886" xr:uid="{00000000-0005-0000-0000-000010500000}"/>
    <cellStyle name="Normal 41 15 7 5 2 3 2" xfId="45523" xr:uid="{00000000-0005-0000-0000-000011500000}"/>
    <cellStyle name="Normal 41 15 7 5 2 4" xfId="39540" xr:uid="{00000000-0005-0000-0000-000012500000}"/>
    <cellStyle name="Normal 41 15 7 5 3" xfId="26871" xr:uid="{00000000-0005-0000-0000-000013500000}"/>
    <cellStyle name="Normal 41 15 7 5 3 2" xfId="48485" xr:uid="{00000000-0005-0000-0000-000014500000}"/>
    <cellStyle name="Normal 41 15 7 5 4" xfId="20904" xr:uid="{00000000-0005-0000-0000-000015500000}"/>
    <cellStyle name="Normal 41 15 7 5 4 2" xfId="42546" xr:uid="{00000000-0005-0000-0000-000016500000}"/>
    <cellStyle name="Normal 41 15 7 5 5" xfId="36537" xr:uid="{00000000-0005-0000-0000-000017500000}"/>
    <cellStyle name="Normal 41 15 7 6" xfId="15914" xr:uid="{00000000-0005-0000-0000-000018500000}"/>
    <cellStyle name="Normal 41 15 7 6 2" xfId="27885" xr:uid="{00000000-0005-0000-0000-000019500000}"/>
    <cellStyle name="Normal 41 15 7 6 2 2" xfId="49491" xr:uid="{00000000-0005-0000-0000-00001A500000}"/>
    <cellStyle name="Normal 41 15 7 6 3" xfId="21918" xr:uid="{00000000-0005-0000-0000-00001B500000}"/>
    <cellStyle name="Normal 41 15 7 6 3 2" xfId="43555" xr:uid="{00000000-0005-0000-0000-00001C500000}"/>
    <cellStyle name="Normal 41 15 7 6 4" xfId="37568" xr:uid="{00000000-0005-0000-0000-00001D500000}"/>
    <cellStyle name="Normal 41 15 7 7" xfId="24900" xr:uid="{00000000-0005-0000-0000-00001E500000}"/>
    <cellStyle name="Normal 41 15 7 7 2" xfId="46520" xr:uid="{00000000-0005-0000-0000-00001F500000}"/>
    <cellStyle name="Normal 41 15 7 8" xfId="18933" xr:uid="{00000000-0005-0000-0000-000020500000}"/>
    <cellStyle name="Normal 41 15 7 8 2" xfId="40575" xr:uid="{00000000-0005-0000-0000-000021500000}"/>
    <cellStyle name="Normal 41 15 7 9" xfId="31974"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3" xr:uid="{00000000-0005-0000-0000-000026500000}"/>
    <cellStyle name="Normal 41 15 8 2 2 2 2" xfId="50549" xr:uid="{00000000-0005-0000-0000-000027500000}"/>
    <cellStyle name="Normal 41 15 8 2 2 3" xfId="22976" xr:uid="{00000000-0005-0000-0000-000028500000}"/>
    <cellStyle name="Normal 41 15 8 2 2 3 2" xfId="44613" xr:uid="{00000000-0005-0000-0000-000029500000}"/>
    <cellStyle name="Normal 41 15 8 2 2 4" xfId="38629" xr:uid="{00000000-0005-0000-0000-00002A500000}"/>
    <cellStyle name="Normal 41 15 8 2 3" xfId="25961" xr:uid="{00000000-0005-0000-0000-00002B500000}"/>
    <cellStyle name="Normal 41 15 8 2 3 2" xfId="47575" xr:uid="{00000000-0005-0000-0000-00002C500000}"/>
    <cellStyle name="Normal 41 15 8 2 4" xfId="19994" xr:uid="{00000000-0005-0000-0000-00002D500000}"/>
    <cellStyle name="Normal 41 15 8 2 4 2" xfId="41636" xr:uid="{00000000-0005-0000-0000-00002E500000}"/>
    <cellStyle name="Normal 41 15 8 2 5" xfId="35626" xr:uid="{00000000-0005-0000-0000-00002F500000}"/>
    <cellStyle name="Normal 41 15 8 3" xfId="14864" xr:uid="{00000000-0005-0000-0000-000030500000}"/>
    <cellStyle name="Normal 41 15 8 3 2" xfId="17949" xr:uid="{00000000-0005-0000-0000-000031500000}"/>
    <cellStyle name="Normal 41 15 8 3 2 2" xfId="29915" xr:uid="{00000000-0005-0000-0000-000032500000}"/>
    <cellStyle name="Normal 41 15 8 3 2 2 2" xfId="51521" xr:uid="{00000000-0005-0000-0000-000033500000}"/>
    <cellStyle name="Normal 41 15 8 3 2 3" xfId="23948" xr:uid="{00000000-0005-0000-0000-000034500000}"/>
    <cellStyle name="Normal 41 15 8 3 2 3 2" xfId="45585" xr:uid="{00000000-0005-0000-0000-000035500000}"/>
    <cellStyle name="Normal 41 15 8 3 2 4" xfId="39603" xr:uid="{00000000-0005-0000-0000-000036500000}"/>
    <cellStyle name="Normal 41 15 8 3 3" xfId="26933" xr:uid="{00000000-0005-0000-0000-000037500000}"/>
    <cellStyle name="Normal 41 15 8 3 3 2" xfId="48547" xr:uid="{00000000-0005-0000-0000-000038500000}"/>
    <cellStyle name="Normal 41 15 8 3 4" xfId="20966" xr:uid="{00000000-0005-0000-0000-000039500000}"/>
    <cellStyle name="Normal 41 15 8 3 4 2" xfId="42608" xr:uid="{00000000-0005-0000-0000-00003A500000}"/>
    <cellStyle name="Normal 41 15 8 3 5" xfId="36600" xr:uid="{00000000-0005-0000-0000-00003B500000}"/>
    <cellStyle name="Normal 41 15 8 4" xfId="15998" xr:uid="{00000000-0005-0000-0000-00003C500000}"/>
    <cellStyle name="Normal 41 15 8 4 2" xfId="27967" xr:uid="{00000000-0005-0000-0000-00003D500000}"/>
    <cellStyle name="Normal 41 15 8 4 2 2" xfId="49573" xr:uid="{00000000-0005-0000-0000-00003E500000}"/>
    <cellStyle name="Normal 41 15 8 4 3" xfId="22000" xr:uid="{00000000-0005-0000-0000-00003F500000}"/>
    <cellStyle name="Normal 41 15 8 4 3 2" xfId="43637" xr:uid="{00000000-0005-0000-0000-000040500000}"/>
    <cellStyle name="Normal 41 15 8 4 4" xfId="37652" xr:uid="{00000000-0005-0000-0000-000041500000}"/>
    <cellStyle name="Normal 41 15 8 5" xfId="24985" xr:uid="{00000000-0005-0000-0000-000042500000}"/>
    <cellStyle name="Normal 41 15 8 5 2" xfId="46602" xr:uid="{00000000-0005-0000-0000-000043500000}"/>
    <cellStyle name="Normal 41 15 8 6" xfId="19018" xr:uid="{00000000-0005-0000-0000-000044500000}"/>
    <cellStyle name="Normal 41 15 8 6 2" xfId="40660" xr:uid="{00000000-0005-0000-0000-000045500000}"/>
    <cellStyle name="Normal 41 15 8 7" xfId="34646"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3" xr:uid="{00000000-0005-0000-0000-00004A500000}"/>
    <cellStyle name="Normal 41 15 9 2 2 2 2" xfId="50869" xr:uid="{00000000-0005-0000-0000-00004B500000}"/>
    <cellStyle name="Normal 41 15 9 2 2 3" xfId="23296" xr:uid="{00000000-0005-0000-0000-00004C500000}"/>
    <cellStyle name="Normal 41 15 9 2 2 3 2" xfId="44933" xr:uid="{00000000-0005-0000-0000-00004D500000}"/>
    <cellStyle name="Normal 41 15 9 2 2 4" xfId="38949" xr:uid="{00000000-0005-0000-0000-00004E500000}"/>
    <cellStyle name="Normal 41 15 9 2 3" xfId="26281" xr:uid="{00000000-0005-0000-0000-00004F500000}"/>
    <cellStyle name="Normal 41 15 9 2 3 2" xfId="47895" xr:uid="{00000000-0005-0000-0000-000050500000}"/>
    <cellStyle name="Normal 41 15 9 2 4" xfId="20314" xr:uid="{00000000-0005-0000-0000-000051500000}"/>
    <cellStyle name="Normal 41 15 9 2 4 2" xfId="41956" xr:uid="{00000000-0005-0000-0000-000052500000}"/>
    <cellStyle name="Normal 41 15 9 2 5" xfId="35946" xr:uid="{00000000-0005-0000-0000-000053500000}"/>
    <cellStyle name="Normal 41 15 9 3" xfId="15184" xr:uid="{00000000-0005-0000-0000-000054500000}"/>
    <cellStyle name="Normal 41 15 9 3 2" xfId="18269" xr:uid="{00000000-0005-0000-0000-000055500000}"/>
    <cellStyle name="Normal 41 15 9 3 2 2" xfId="30235" xr:uid="{00000000-0005-0000-0000-000056500000}"/>
    <cellStyle name="Normal 41 15 9 3 2 2 2" xfId="51841" xr:uid="{00000000-0005-0000-0000-000057500000}"/>
    <cellStyle name="Normal 41 15 9 3 2 3" xfId="24268" xr:uid="{00000000-0005-0000-0000-000058500000}"/>
    <cellStyle name="Normal 41 15 9 3 2 3 2" xfId="45905" xr:uid="{00000000-0005-0000-0000-000059500000}"/>
    <cellStyle name="Normal 41 15 9 3 2 4" xfId="39923" xr:uid="{00000000-0005-0000-0000-00005A500000}"/>
    <cellStyle name="Normal 41 15 9 3 3" xfId="27253" xr:uid="{00000000-0005-0000-0000-00005B500000}"/>
    <cellStyle name="Normal 41 15 9 3 3 2" xfId="48867" xr:uid="{00000000-0005-0000-0000-00005C500000}"/>
    <cellStyle name="Normal 41 15 9 3 4" xfId="21286" xr:uid="{00000000-0005-0000-0000-00005D500000}"/>
    <cellStyle name="Normal 41 15 9 3 4 2" xfId="42928" xr:uid="{00000000-0005-0000-0000-00005E500000}"/>
    <cellStyle name="Normal 41 15 9 3 5" xfId="36920" xr:uid="{00000000-0005-0000-0000-00005F500000}"/>
    <cellStyle name="Normal 41 15 9 4" xfId="16318" xr:uid="{00000000-0005-0000-0000-000060500000}"/>
    <cellStyle name="Normal 41 15 9 4 2" xfId="28287" xr:uid="{00000000-0005-0000-0000-000061500000}"/>
    <cellStyle name="Normal 41 15 9 4 2 2" xfId="49893" xr:uid="{00000000-0005-0000-0000-000062500000}"/>
    <cellStyle name="Normal 41 15 9 4 3" xfId="22320" xr:uid="{00000000-0005-0000-0000-000063500000}"/>
    <cellStyle name="Normal 41 15 9 4 3 2" xfId="43957" xr:uid="{00000000-0005-0000-0000-000064500000}"/>
    <cellStyle name="Normal 41 15 9 4 4" xfId="37972" xr:uid="{00000000-0005-0000-0000-000065500000}"/>
    <cellStyle name="Normal 41 15 9 5" xfId="25305" xr:uid="{00000000-0005-0000-0000-000066500000}"/>
    <cellStyle name="Normal 41 15 9 5 2" xfId="46922" xr:uid="{00000000-0005-0000-0000-000067500000}"/>
    <cellStyle name="Normal 41 15 9 6" xfId="19338" xr:uid="{00000000-0005-0000-0000-000068500000}"/>
    <cellStyle name="Normal 41 15 9 6 2" xfId="40980" xr:uid="{00000000-0005-0000-0000-000069500000}"/>
    <cellStyle name="Normal 41 15 9 7" xfId="34966"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4" xr:uid="{00000000-0005-0000-0000-00006E500000}"/>
    <cellStyle name="Normal 41 16 10 2 2 2" xfId="50230" xr:uid="{00000000-0005-0000-0000-00006F500000}"/>
    <cellStyle name="Normal 41 16 10 2 3" xfId="22657" xr:uid="{00000000-0005-0000-0000-000070500000}"/>
    <cellStyle name="Normal 41 16 10 2 3 2" xfId="44294" xr:uid="{00000000-0005-0000-0000-000071500000}"/>
    <cellStyle name="Normal 41 16 10 2 4" xfId="38309" xr:uid="{00000000-0005-0000-0000-000072500000}"/>
    <cellStyle name="Normal 41 16 10 3" xfId="25642" xr:uid="{00000000-0005-0000-0000-000073500000}"/>
    <cellStyle name="Normal 41 16 10 3 2" xfId="47256" xr:uid="{00000000-0005-0000-0000-000074500000}"/>
    <cellStyle name="Normal 41 16 10 4" xfId="19675" xr:uid="{00000000-0005-0000-0000-000075500000}"/>
    <cellStyle name="Normal 41 16 10 4 2" xfId="41317" xr:uid="{00000000-0005-0000-0000-000076500000}"/>
    <cellStyle name="Normal 41 16 10 5" xfId="35305" xr:uid="{00000000-0005-0000-0000-000077500000}"/>
    <cellStyle name="Normal 41 16 11" xfId="14544" xr:uid="{00000000-0005-0000-0000-000078500000}"/>
    <cellStyle name="Normal 41 16 11 2" xfId="17629" xr:uid="{00000000-0005-0000-0000-000079500000}"/>
    <cellStyle name="Normal 41 16 11 2 2" xfId="29596" xr:uid="{00000000-0005-0000-0000-00007A500000}"/>
    <cellStyle name="Normal 41 16 11 2 2 2" xfId="51202" xr:uid="{00000000-0005-0000-0000-00007B500000}"/>
    <cellStyle name="Normal 41 16 11 2 3" xfId="23629" xr:uid="{00000000-0005-0000-0000-00007C500000}"/>
    <cellStyle name="Normal 41 16 11 2 3 2" xfId="45266" xr:uid="{00000000-0005-0000-0000-00007D500000}"/>
    <cellStyle name="Normal 41 16 11 2 4" xfId="39283" xr:uid="{00000000-0005-0000-0000-00007E500000}"/>
    <cellStyle name="Normal 41 16 11 3" xfId="26614" xr:uid="{00000000-0005-0000-0000-00007F500000}"/>
    <cellStyle name="Normal 41 16 11 3 2" xfId="48228" xr:uid="{00000000-0005-0000-0000-000080500000}"/>
    <cellStyle name="Normal 41 16 11 4" xfId="20647" xr:uid="{00000000-0005-0000-0000-000081500000}"/>
    <cellStyle name="Normal 41 16 11 4 2" xfId="42289" xr:uid="{00000000-0005-0000-0000-000082500000}"/>
    <cellStyle name="Normal 41 16 11 5" xfId="36280" xr:uid="{00000000-0005-0000-0000-000083500000}"/>
    <cellStyle name="Normal 41 16 12" xfId="15657" xr:uid="{00000000-0005-0000-0000-000084500000}"/>
    <cellStyle name="Normal 41 16 12 2" xfId="27628" xr:uid="{00000000-0005-0000-0000-000085500000}"/>
    <cellStyle name="Normal 41 16 12 2 2" xfId="49234" xr:uid="{00000000-0005-0000-0000-000086500000}"/>
    <cellStyle name="Normal 41 16 12 3" xfId="21661" xr:uid="{00000000-0005-0000-0000-000087500000}"/>
    <cellStyle name="Normal 41 16 12 3 2" xfId="43298" xr:uid="{00000000-0005-0000-0000-000088500000}"/>
    <cellStyle name="Normal 41 16 12 4" xfId="37311" xr:uid="{00000000-0005-0000-0000-000089500000}"/>
    <cellStyle name="Normal 41 16 13" xfId="24643" xr:uid="{00000000-0005-0000-0000-00008A500000}"/>
    <cellStyle name="Normal 41 16 13 2" xfId="46263" xr:uid="{00000000-0005-0000-0000-00008B500000}"/>
    <cellStyle name="Normal 41 16 14" xfId="18676" xr:uid="{00000000-0005-0000-0000-00008C500000}"/>
    <cellStyle name="Normal 41 16 14 2" xfId="40318" xr:uid="{00000000-0005-0000-0000-00008D500000}"/>
    <cellStyle name="Normal 41 16 15" xfId="31241"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3" xr:uid="{00000000-0005-0000-0000-000093500000}"/>
    <cellStyle name="Normal 41 16 2 2 2 2 2 2" xfId="50639" xr:uid="{00000000-0005-0000-0000-000094500000}"/>
    <cellStyle name="Normal 41 16 2 2 2 2 3" xfId="23066" xr:uid="{00000000-0005-0000-0000-000095500000}"/>
    <cellStyle name="Normal 41 16 2 2 2 2 3 2" xfId="44703" xr:uid="{00000000-0005-0000-0000-000096500000}"/>
    <cellStyle name="Normal 41 16 2 2 2 2 4" xfId="38719" xr:uid="{00000000-0005-0000-0000-000097500000}"/>
    <cellStyle name="Normal 41 16 2 2 2 3" xfId="26051" xr:uid="{00000000-0005-0000-0000-000098500000}"/>
    <cellStyle name="Normal 41 16 2 2 2 3 2" xfId="47665" xr:uid="{00000000-0005-0000-0000-000099500000}"/>
    <cellStyle name="Normal 41 16 2 2 2 4" xfId="20084" xr:uid="{00000000-0005-0000-0000-00009A500000}"/>
    <cellStyle name="Normal 41 16 2 2 2 4 2" xfId="41726" xr:uid="{00000000-0005-0000-0000-00009B500000}"/>
    <cellStyle name="Normal 41 16 2 2 2 5" xfId="35716" xr:uid="{00000000-0005-0000-0000-00009C500000}"/>
    <cellStyle name="Normal 41 16 2 2 3" xfId="14954" xr:uid="{00000000-0005-0000-0000-00009D500000}"/>
    <cellStyle name="Normal 41 16 2 2 3 2" xfId="18039" xr:uid="{00000000-0005-0000-0000-00009E500000}"/>
    <cellStyle name="Normal 41 16 2 2 3 2 2" xfId="30005" xr:uid="{00000000-0005-0000-0000-00009F500000}"/>
    <cellStyle name="Normal 41 16 2 2 3 2 2 2" xfId="51611" xr:uid="{00000000-0005-0000-0000-0000A0500000}"/>
    <cellStyle name="Normal 41 16 2 2 3 2 3" xfId="24038" xr:uid="{00000000-0005-0000-0000-0000A1500000}"/>
    <cellStyle name="Normal 41 16 2 2 3 2 3 2" xfId="45675" xr:uid="{00000000-0005-0000-0000-0000A2500000}"/>
    <cellStyle name="Normal 41 16 2 2 3 2 4" xfId="39693" xr:uid="{00000000-0005-0000-0000-0000A3500000}"/>
    <cellStyle name="Normal 41 16 2 2 3 3" xfId="27023" xr:uid="{00000000-0005-0000-0000-0000A4500000}"/>
    <cellStyle name="Normal 41 16 2 2 3 3 2" xfId="48637" xr:uid="{00000000-0005-0000-0000-0000A5500000}"/>
    <cellStyle name="Normal 41 16 2 2 3 4" xfId="21056" xr:uid="{00000000-0005-0000-0000-0000A6500000}"/>
    <cellStyle name="Normal 41 16 2 2 3 4 2" xfId="42698" xr:uid="{00000000-0005-0000-0000-0000A7500000}"/>
    <cellStyle name="Normal 41 16 2 2 3 5" xfId="36690" xr:uid="{00000000-0005-0000-0000-0000A8500000}"/>
    <cellStyle name="Normal 41 16 2 2 4" xfId="16088" xr:uid="{00000000-0005-0000-0000-0000A9500000}"/>
    <cellStyle name="Normal 41 16 2 2 4 2" xfId="28057" xr:uid="{00000000-0005-0000-0000-0000AA500000}"/>
    <cellStyle name="Normal 41 16 2 2 4 2 2" xfId="49663" xr:uid="{00000000-0005-0000-0000-0000AB500000}"/>
    <cellStyle name="Normal 41 16 2 2 4 3" xfId="22090" xr:uid="{00000000-0005-0000-0000-0000AC500000}"/>
    <cellStyle name="Normal 41 16 2 2 4 3 2" xfId="43727" xr:uid="{00000000-0005-0000-0000-0000AD500000}"/>
    <cellStyle name="Normal 41 16 2 2 4 4" xfId="37742" xr:uid="{00000000-0005-0000-0000-0000AE500000}"/>
    <cellStyle name="Normal 41 16 2 2 5" xfId="25075" xr:uid="{00000000-0005-0000-0000-0000AF500000}"/>
    <cellStyle name="Normal 41 16 2 2 5 2" xfId="46692" xr:uid="{00000000-0005-0000-0000-0000B0500000}"/>
    <cellStyle name="Normal 41 16 2 2 6" xfId="19108" xr:uid="{00000000-0005-0000-0000-0000B1500000}"/>
    <cellStyle name="Normal 41 16 2 2 6 2" xfId="40750" xr:uid="{00000000-0005-0000-0000-0000B2500000}"/>
    <cellStyle name="Normal 41 16 2 2 7" xfId="34736"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3" xr:uid="{00000000-0005-0000-0000-0000B7500000}"/>
    <cellStyle name="Normal 41 16 2 3 2 2 2 2" xfId="50959" xr:uid="{00000000-0005-0000-0000-0000B8500000}"/>
    <cellStyle name="Normal 41 16 2 3 2 2 3" xfId="23386" xr:uid="{00000000-0005-0000-0000-0000B9500000}"/>
    <cellStyle name="Normal 41 16 2 3 2 2 3 2" xfId="45023" xr:uid="{00000000-0005-0000-0000-0000BA500000}"/>
    <cellStyle name="Normal 41 16 2 3 2 2 4" xfId="39039" xr:uid="{00000000-0005-0000-0000-0000BB500000}"/>
    <cellStyle name="Normal 41 16 2 3 2 3" xfId="26371" xr:uid="{00000000-0005-0000-0000-0000BC500000}"/>
    <cellStyle name="Normal 41 16 2 3 2 3 2" xfId="47985" xr:uid="{00000000-0005-0000-0000-0000BD500000}"/>
    <cellStyle name="Normal 41 16 2 3 2 4" xfId="20404" xr:uid="{00000000-0005-0000-0000-0000BE500000}"/>
    <cellStyle name="Normal 41 16 2 3 2 4 2" xfId="42046" xr:uid="{00000000-0005-0000-0000-0000BF500000}"/>
    <cellStyle name="Normal 41 16 2 3 2 5" xfId="36036" xr:uid="{00000000-0005-0000-0000-0000C0500000}"/>
    <cellStyle name="Normal 41 16 2 3 3" xfId="15274" xr:uid="{00000000-0005-0000-0000-0000C1500000}"/>
    <cellStyle name="Normal 41 16 2 3 3 2" xfId="18359" xr:uid="{00000000-0005-0000-0000-0000C2500000}"/>
    <cellStyle name="Normal 41 16 2 3 3 2 2" xfId="30325" xr:uid="{00000000-0005-0000-0000-0000C3500000}"/>
    <cellStyle name="Normal 41 16 2 3 3 2 2 2" xfId="51931" xr:uid="{00000000-0005-0000-0000-0000C4500000}"/>
    <cellStyle name="Normal 41 16 2 3 3 2 3" xfId="24358" xr:uid="{00000000-0005-0000-0000-0000C5500000}"/>
    <cellStyle name="Normal 41 16 2 3 3 2 3 2" xfId="45995" xr:uid="{00000000-0005-0000-0000-0000C6500000}"/>
    <cellStyle name="Normal 41 16 2 3 3 2 4" xfId="40013" xr:uid="{00000000-0005-0000-0000-0000C7500000}"/>
    <cellStyle name="Normal 41 16 2 3 3 3" xfId="27343" xr:uid="{00000000-0005-0000-0000-0000C8500000}"/>
    <cellStyle name="Normal 41 16 2 3 3 3 2" xfId="48957" xr:uid="{00000000-0005-0000-0000-0000C9500000}"/>
    <cellStyle name="Normal 41 16 2 3 3 4" xfId="21376" xr:uid="{00000000-0005-0000-0000-0000CA500000}"/>
    <cellStyle name="Normal 41 16 2 3 3 4 2" xfId="43018" xr:uid="{00000000-0005-0000-0000-0000CB500000}"/>
    <cellStyle name="Normal 41 16 2 3 3 5" xfId="37010" xr:uid="{00000000-0005-0000-0000-0000CC500000}"/>
    <cellStyle name="Normal 41 16 2 3 4" xfId="16408" xr:uid="{00000000-0005-0000-0000-0000CD500000}"/>
    <cellStyle name="Normal 41 16 2 3 4 2" xfId="28377" xr:uid="{00000000-0005-0000-0000-0000CE500000}"/>
    <cellStyle name="Normal 41 16 2 3 4 2 2" xfId="49983" xr:uid="{00000000-0005-0000-0000-0000CF500000}"/>
    <cellStyle name="Normal 41 16 2 3 4 3" xfId="22410" xr:uid="{00000000-0005-0000-0000-0000D0500000}"/>
    <cellStyle name="Normal 41 16 2 3 4 3 2" xfId="44047" xr:uid="{00000000-0005-0000-0000-0000D1500000}"/>
    <cellStyle name="Normal 41 16 2 3 4 4" xfId="38062" xr:uid="{00000000-0005-0000-0000-0000D2500000}"/>
    <cellStyle name="Normal 41 16 2 3 5" xfId="25395" xr:uid="{00000000-0005-0000-0000-0000D3500000}"/>
    <cellStyle name="Normal 41 16 2 3 5 2" xfId="47012" xr:uid="{00000000-0005-0000-0000-0000D4500000}"/>
    <cellStyle name="Normal 41 16 2 3 6" xfId="19428" xr:uid="{00000000-0005-0000-0000-0000D5500000}"/>
    <cellStyle name="Normal 41 16 2 3 6 2" xfId="41070" xr:uid="{00000000-0005-0000-0000-0000D6500000}"/>
    <cellStyle name="Normal 41 16 2 3 7" xfId="35056" xr:uid="{00000000-0005-0000-0000-0000D7500000}"/>
    <cellStyle name="Normal 41 16 2 4" xfId="13659" xr:uid="{00000000-0005-0000-0000-0000D8500000}"/>
    <cellStyle name="Normal 41 16 2 4 2" xfId="16745" xr:uid="{00000000-0005-0000-0000-0000D9500000}"/>
    <cellStyle name="Normal 41 16 2 4 2 2" xfId="28713" xr:uid="{00000000-0005-0000-0000-0000DA500000}"/>
    <cellStyle name="Normal 41 16 2 4 2 2 2" xfId="50319" xr:uid="{00000000-0005-0000-0000-0000DB500000}"/>
    <cellStyle name="Normal 41 16 2 4 2 3" xfId="22746" xr:uid="{00000000-0005-0000-0000-0000DC500000}"/>
    <cellStyle name="Normal 41 16 2 4 2 3 2" xfId="44383" xr:uid="{00000000-0005-0000-0000-0000DD500000}"/>
    <cellStyle name="Normal 41 16 2 4 2 4" xfId="38399" xr:uid="{00000000-0005-0000-0000-0000DE500000}"/>
    <cellStyle name="Normal 41 16 2 4 3" xfId="25731" xr:uid="{00000000-0005-0000-0000-0000DF500000}"/>
    <cellStyle name="Normal 41 16 2 4 3 2" xfId="47345" xr:uid="{00000000-0005-0000-0000-0000E0500000}"/>
    <cellStyle name="Normal 41 16 2 4 4" xfId="19764" xr:uid="{00000000-0005-0000-0000-0000E1500000}"/>
    <cellStyle name="Normal 41 16 2 4 4 2" xfId="41406" xr:uid="{00000000-0005-0000-0000-0000E2500000}"/>
    <cellStyle name="Normal 41 16 2 4 5" xfId="35395" xr:uid="{00000000-0005-0000-0000-0000E3500000}"/>
    <cellStyle name="Normal 41 16 2 5" xfId="14633" xr:uid="{00000000-0005-0000-0000-0000E4500000}"/>
    <cellStyle name="Normal 41 16 2 5 2" xfId="17718" xr:uid="{00000000-0005-0000-0000-0000E5500000}"/>
    <cellStyle name="Normal 41 16 2 5 2 2" xfId="29685" xr:uid="{00000000-0005-0000-0000-0000E6500000}"/>
    <cellStyle name="Normal 41 16 2 5 2 2 2" xfId="51291" xr:uid="{00000000-0005-0000-0000-0000E7500000}"/>
    <cellStyle name="Normal 41 16 2 5 2 3" xfId="23718" xr:uid="{00000000-0005-0000-0000-0000E8500000}"/>
    <cellStyle name="Normal 41 16 2 5 2 3 2" xfId="45355" xr:uid="{00000000-0005-0000-0000-0000E9500000}"/>
    <cellStyle name="Normal 41 16 2 5 2 4" xfId="39372" xr:uid="{00000000-0005-0000-0000-0000EA500000}"/>
    <cellStyle name="Normal 41 16 2 5 3" xfId="26703" xr:uid="{00000000-0005-0000-0000-0000EB500000}"/>
    <cellStyle name="Normal 41 16 2 5 3 2" xfId="48317" xr:uid="{00000000-0005-0000-0000-0000EC500000}"/>
    <cellStyle name="Normal 41 16 2 5 4" xfId="20736" xr:uid="{00000000-0005-0000-0000-0000ED500000}"/>
    <cellStyle name="Normal 41 16 2 5 4 2" xfId="42378" xr:uid="{00000000-0005-0000-0000-0000EE500000}"/>
    <cellStyle name="Normal 41 16 2 5 5" xfId="36369" xr:uid="{00000000-0005-0000-0000-0000EF500000}"/>
    <cellStyle name="Normal 41 16 2 6" xfId="15746" xr:uid="{00000000-0005-0000-0000-0000F0500000}"/>
    <cellStyle name="Normal 41 16 2 6 2" xfId="27717" xr:uid="{00000000-0005-0000-0000-0000F1500000}"/>
    <cellStyle name="Normal 41 16 2 6 2 2" xfId="49323" xr:uid="{00000000-0005-0000-0000-0000F2500000}"/>
    <cellStyle name="Normal 41 16 2 6 3" xfId="21750" xr:uid="{00000000-0005-0000-0000-0000F3500000}"/>
    <cellStyle name="Normal 41 16 2 6 3 2" xfId="43387" xr:uid="{00000000-0005-0000-0000-0000F4500000}"/>
    <cellStyle name="Normal 41 16 2 6 4" xfId="37400" xr:uid="{00000000-0005-0000-0000-0000F5500000}"/>
    <cellStyle name="Normal 41 16 2 7" xfId="24732" xr:uid="{00000000-0005-0000-0000-0000F6500000}"/>
    <cellStyle name="Normal 41 16 2 7 2" xfId="46352" xr:uid="{00000000-0005-0000-0000-0000F7500000}"/>
    <cellStyle name="Normal 41 16 2 8" xfId="18765" xr:uid="{00000000-0005-0000-0000-0000F8500000}"/>
    <cellStyle name="Normal 41 16 2 8 2" xfId="40407" xr:uid="{00000000-0005-0000-0000-0000F9500000}"/>
    <cellStyle name="Normal 41 16 2 9" xfId="31578"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89" xr:uid="{00000000-0005-0000-0000-0000FF500000}"/>
    <cellStyle name="Normal 41 16 3 2 2 2 2 2" xfId="50595" xr:uid="{00000000-0005-0000-0000-000000510000}"/>
    <cellStyle name="Normal 41 16 3 2 2 2 3" xfId="23022" xr:uid="{00000000-0005-0000-0000-000001510000}"/>
    <cellStyle name="Normal 41 16 3 2 2 2 3 2" xfId="44659" xr:uid="{00000000-0005-0000-0000-000002510000}"/>
    <cellStyle name="Normal 41 16 3 2 2 2 4" xfId="38675" xr:uid="{00000000-0005-0000-0000-000003510000}"/>
    <cellStyle name="Normal 41 16 3 2 2 3" xfId="26007" xr:uid="{00000000-0005-0000-0000-000004510000}"/>
    <cellStyle name="Normal 41 16 3 2 2 3 2" xfId="47621" xr:uid="{00000000-0005-0000-0000-000005510000}"/>
    <cellStyle name="Normal 41 16 3 2 2 4" xfId="20040" xr:uid="{00000000-0005-0000-0000-000006510000}"/>
    <cellStyle name="Normal 41 16 3 2 2 4 2" xfId="41682" xr:uid="{00000000-0005-0000-0000-000007510000}"/>
    <cellStyle name="Normal 41 16 3 2 2 5" xfId="35672" xr:uid="{00000000-0005-0000-0000-000008510000}"/>
    <cellStyle name="Normal 41 16 3 2 3" xfId="14910" xr:uid="{00000000-0005-0000-0000-000009510000}"/>
    <cellStyle name="Normal 41 16 3 2 3 2" xfId="17995" xr:uid="{00000000-0005-0000-0000-00000A510000}"/>
    <cellStyle name="Normal 41 16 3 2 3 2 2" xfId="29961" xr:uid="{00000000-0005-0000-0000-00000B510000}"/>
    <cellStyle name="Normal 41 16 3 2 3 2 2 2" xfId="51567" xr:uid="{00000000-0005-0000-0000-00000C510000}"/>
    <cellStyle name="Normal 41 16 3 2 3 2 3" xfId="23994" xr:uid="{00000000-0005-0000-0000-00000D510000}"/>
    <cellStyle name="Normal 41 16 3 2 3 2 3 2" xfId="45631" xr:uid="{00000000-0005-0000-0000-00000E510000}"/>
    <cellStyle name="Normal 41 16 3 2 3 2 4" xfId="39649" xr:uid="{00000000-0005-0000-0000-00000F510000}"/>
    <cellStyle name="Normal 41 16 3 2 3 3" xfId="26979" xr:uid="{00000000-0005-0000-0000-000010510000}"/>
    <cellStyle name="Normal 41 16 3 2 3 3 2" xfId="48593" xr:uid="{00000000-0005-0000-0000-000011510000}"/>
    <cellStyle name="Normal 41 16 3 2 3 4" xfId="21012" xr:uid="{00000000-0005-0000-0000-000012510000}"/>
    <cellStyle name="Normal 41 16 3 2 3 4 2" xfId="42654" xr:uid="{00000000-0005-0000-0000-000013510000}"/>
    <cellStyle name="Normal 41 16 3 2 3 5" xfId="36646" xr:uid="{00000000-0005-0000-0000-000014510000}"/>
    <cellStyle name="Normal 41 16 3 2 4" xfId="16044" xr:uid="{00000000-0005-0000-0000-000015510000}"/>
    <cellStyle name="Normal 41 16 3 2 4 2" xfId="28013" xr:uid="{00000000-0005-0000-0000-000016510000}"/>
    <cellStyle name="Normal 41 16 3 2 4 2 2" xfId="49619" xr:uid="{00000000-0005-0000-0000-000017510000}"/>
    <cellStyle name="Normal 41 16 3 2 4 3" xfId="22046" xr:uid="{00000000-0005-0000-0000-000018510000}"/>
    <cellStyle name="Normal 41 16 3 2 4 3 2" xfId="43683" xr:uid="{00000000-0005-0000-0000-000019510000}"/>
    <cellStyle name="Normal 41 16 3 2 4 4" xfId="37698" xr:uid="{00000000-0005-0000-0000-00001A510000}"/>
    <cellStyle name="Normal 41 16 3 2 5" xfId="25031" xr:uid="{00000000-0005-0000-0000-00001B510000}"/>
    <cellStyle name="Normal 41 16 3 2 5 2" xfId="46648" xr:uid="{00000000-0005-0000-0000-00001C510000}"/>
    <cellStyle name="Normal 41 16 3 2 6" xfId="19064" xr:uid="{00000000-0005-0000-0000-00001D510000}"/>
    <cellStyle name="Normal 41 16 3 2 6 2" xfId="40706" xr:uid="{00000000-0005-0000-0000-00001E510000}"/>
    <cellStyle name="Normal 41 16 3 2 7" xfId="34692"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09" xr:uid="{00000000-0005-0000-0000-000023510000}"/>
    <cellStyle name="Normal 41 16 3 3 2 2 2 2" xfId="50915" xr:uid="{00000000-0005-0000-0000-000024510000}"/>
    <cellStyle name="Normal 41 16 3 3 2 2 3" xfId="23342" xr:uid="{00000000-0005-0000-0000-000025510000}"/>
    <cellStyle name="Normal 41 16 3 3 2 2 3 2" xfId="44979" xr:uid="{00000000-0005-0000-0000-000026510000}"/>
    <cellStyle name="Normal 41 16 3 3 2 2 4" xfId="38995" xr:uid="{00000000-0005-0000-0000-000027510000}"/>
    <cellStyle name="Normal 41 16 3 3 2 3" xfId="26327" xr:uid="{00000000-0005-0000-0000-000028510000}"/>
    <cellStyle name="Normal 41 16 3 3 2 3 2" xfId="47941" xr:uid="{00000000-0005-0000-0000-000029510000}"/>
    <cellStyle name="Normal 41 16 3 3 2 4" xfId="20360" xr:uid="{00000000-0005-0000-0000-00002A510000}"/>
    <cellStyle name="Normal 41 16 3 3 2 4 2" xfId="42002" xr:uid="{00000000-0005-0000-0000-00002B510000}"/>
    <cellStyle name="Normal 41 16 3 3 2 5" xfId="35992" xr:uid="{00000000-0005-0000-0000-00002C510000}"/>
    <cellStyle name="Normal 41 16 3 3 3" xfId="15230" xr:uid="{00000000-0005-0000-0000-00002D510000}"/>
    <cellStyle name="Normal 41 16 3 3 3 2" xfId="18315" xr:uid="{00000000-0005-0000-0000-00002E510000}"/>
    <cellStyle name="Normal 41 16 3 3 3 2 2" xfId="30281" xr:uid="{00000000-0005-0000-0000-00002F510000}"/>
    <cellStyle name="Normal 41 16 3 3 3 2 2 2" xfId="51887" xr:uid="{00000000-0005-0000-0000-000030510000}"/>
    <cellStyle name="Normal 41 16 3 3 3 2 3" xfId="24314" xr:uid="{00000000-0005-0000-0000-000031510000}"/>
    <cellStyle name="Normal 41 16 3 3 3 2 3 2" xfId="45951" xr:uid="{00000000-0005-0000-0000-000032510000}"/>
    <cellStyle name="Normal 41 16 3 3 3 2 4" xfId="39969" xr:uid="{00000000-0005-0000-0000-000033510000}"/>
    <cellStyle name="Normal 41 16 3 3 3 3" xfId="27299" xr:uid="{00000000-0005-0000-0000-000034510000}"/>
    <cellStyle name="Normal 41 16 3 3 3 3 2" xfId="48913" xr:uid="{00000000-0005-0000-0000-000035510000}"/>
    <cellStyle name="Normal 41 16 3 3 3 4" xfId="21332" xr:uid="{00000000-0005-0000-0000-000036510000}"/>
    <cellStyle name="Normal 41 16 3 3 3 4 2" xfId="42974" xr:uid="{00000000-0005-0000-0000-000037510000}"/>
    <cellStyle name="Normal 41 16 3 3 3 5" xfId="36966" xr:uid="{00000000-0005-0000-0000-000038510000}"/>
    <cellStyle name="Normal 41 16 3 3 4" xfId="16364" xr:uid="{00000000-0005-0000-0000-000039510000}"/>
    <cellStyle name="Normal 41 16 3 3 4 2" xfId="28333" xr:uid="{00000000-0005-0000-0000-00003A510000}"/>
    <cellStyle name="Normal 41 16 3 3 4 2 2" xfId="49939" xr:uid="{00000000-0005-0000-0000-00003B510000}"/>
    <cellStyle name="Normal 41 16 3 3 4 3" xfId="22366" xr:uid="{00000000-0005-0000-0000-00003C510000}"/>
    <cellStyle name="Normal 41 16 3 3 4 3 2" xfId="44003" xr:uid="{00000000-0005-0000-0000-00003D510000}"/>
    <cellStyle name="Normal 41 16 3 3 4 4" xfId="38018" xr:uid="{00000000-0005-0000-0000-00003E510000}"/>
    <cellStyle name="Normal 41 16 3 3 5" xfId="25351" xr:uid="{00000000-0005-0000-0000-00003F510000}"/>
    <cellStyle name="Normal 41 16 3 3 5 2" xfId="46968" xr:uid="{00000000-0005-0000-0000-000040510000}"/>
    <cellStyle name="Normal 41 16 3 3 6" xfId="19384" xr:uid="{00000000-0005-0000-0000-000041510000}"/>
    <cellStyle name="Normal 41 16 3 3 6 2" xfId="41026" xr:uid="{00000000-0005-0000-0000-000042510000}"/>
    <cellStyle name="Normal 41 16 3 3 7" xfId="35012" xr:uid="{00000000-0005-0000-0000-000043510000}"/>
    <cellStyle name="Normal 41 16 3 4" xfId="13615" xr:uid="{00000000-0005-0000-0000-000044510000}"/>
    <cellStyle name="Normal 41 16 3 4 2" xfId="16701" xr:uid="{00000000-0005-0000-0000-000045510000}"/>
    <cellStyle name="Normal 41 16 3 4 2 2" xfId="28669" xr:uid="{00000000-0005-0000-0000-000046510000}"/>
    <cellStyle name="Normal 41 16 3 4 2 2 2" xfId="50275" xr:uid="{00000000-0005-0000-0000-000047510000}"/>
    <cellStyle name="Normal 41 16 3 4 2 3" xfId="22702" xr:uid="{00000000-0005-0000-0000-000048510000}"/>
    <cellStyle name="Normal 41 16 3 4 2 3 2" xfId="44339" xr:uid="{00000000-0005-0000-0000-000049510000}"/>
    <cellStyle name="Normal 41 16 3 4 2 4" xfId="38355" xr:uid="{00000000-0005-0000-0000-00004A510000}"/>
    <cellStyle name="Normal 41 16 3 4 3" xfId="25687" xr:uid="{00000000-0005-0000-0000-00004B510000}"/>
    <cellStyle name="Normal 41 16 3 4 3 2" xfId="47301" xr:uid="{00000000-0005-0000-0000-00004C510000}"/>
    <cellStyle name="Normal 41 16 3 4 4" xfId="19720" xr:uid="{00000000-0005-0000-0000-00004D510000}"/>
    <cellStyle name="Normal 41 16 3 4 4 2" xfId="41362" xr:uid="{00000000-0005-0000-0000-00004E510000}"/>
    <cellStyle name="Normal 41 16 3 4 5" xfId="35351" xr:uid="{00000000-0005-0000-0000-00004F510000}"/>
    <cellStyle name="Normal 41 16 3 5" xfId="14589" xr:uid="{00000000-0005-0000-0000-000050510000}"/>
    <cellStyle name="Normal 41 16 3 5 2" xfId="17674" xr:uid="{00000000-0005-0000-0000-000051510000}"/>
    <cellStyle name="Normal 41 16 3 5 2 2" xfId="29641" xr:uid="{00000000-0005-0000-0000-000052510000}"/>
    <cellStyle name="Normal 41 16 3 5 2 2 2" xfId="51247" xr:uid="{00000000-0005-0000-0000-000053510000}"/>
    <cellStyle name="Normal 41 16 3 5 2 3" xfId="23674" xr:uid="{00000000-0005-0000-0000-000054510000}"/>
    <cellStyle name="Normal 41 16 3 5 2 3 2" xfId="45311" xr:uid="{00000000-0005-0000-0000-000055510000}"/>
    <cellStyle name="Normal 41 16 3 5 2 4" xfId="39328" xr:uid="{00000000-0005-0000-0000-000056510000}"/>
    <cellStyle name="Normal 41 16 3 5 3" xfId="26659" xr:uid="{00000000-0005-0000-0000-000057510000}"/>
    <cellStyle name="Normal 41 16 3 5 3 2" xfId="48273" xr:uid="{00000000-0005-0000-0000-000058510000}"/>
    <cellStyle name="Normal 41 16 3 5 4" xfId="20692" xr:uid="{00000000-0005-0000-0000-000059510000}"/>
    <cellStyle name="Normal 41 16 3 5 4 2" xfId="42334" xr:uid="{00000000-0005-0000-0000-00005A510000}"/>
    <cellStyle name="Normal 41 16 3 5 5" xfId="36325" xr:uid="{00000000-0005-0000-0000-00005B510000}"/>
    <cellStyle name="Normal 41 16 3 6" xfId="15702" xr:uid="{00000000-0005-0000-0000-00005C510000}"/>
    <cellStyle name="Normal 41 16 3 6 2" xfId="27673" xr:uid="{00000000-0005-0000-0000-00005D510000}"/>
    <cellStyle name="Normal 41 16 3 6 2 2" xfId="49279" xr:uid="{00000000-0005-0000-0000-00005E510000}"/>
    <cellStyle name="Normal 41 16 3 6 3" xfId="21706" xr:uid="{00000000-0005-0000-0000-00005F510000}"/>
    <cellStyle name="Normal 41 16 3 6 3 2" xfId="43343" xr:uid="{00000000-0005-0000-0000-000060510000}"/>
    <cellStyle name="Normal 41 16 3 6 4" xfId="37356" xr:uid="{00000000-0005-0000-0000-000061510000}"/>
    <cellStyle name="Normal 41 16 3 7" xfId="24688" xr:uid="{00000000-0005-0000-0000-000062510000}"/>
    <cellStyle name="Normal 41 16 3 7 2" xfId="46308" xr:uid="{00000000-0005-0000-0000-000063510000}"/>
    <cellStyle name="Normal 41 16 3 8" xfId="18721" xr:uid="{00000000-0005-0000-0000-000064510000}"/>
    <cellStyle name="Normal 41 16 3 8 2" xfId="40363" xr:uid="{00000000-0005-0000-0000-000065510000}"/>
    <cellStyle name="Normal 41 16 3 9" xfId="31421"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5" xr:uid="{00000000-0005-0000-0000-00006B510000}"/>
    <cellStyle name="Normal 41 16 4 2 2 2 2 2" xfId="50681" xr:uid="{00000000-0005-0000-0000-00006C510000}"/>
    <cellStyle name="Normal 41 16 4 2 2 2 3" xfId="23108" xr:uid="{00000000-0005-0000-0000-00006D510000}"/>
    <cellStyle name="Normal 41 16 4 2 2 2 3 2" xfId="44745" xr:uid="{00000000-0005-0000-0000-00006E510000}"/>
    <cellStyle name="Normal 41 16 4 2 2 2 4" xfId="38761" xr:uid="{00000000-0005-0000-0000-00006F510000}"/>
    <cellStyle name="Normal 41 16 4 2 2 3" xfId="26093" xr:uid="{00000000-0005-0000-0000-000070510000}"/>
    <cellStyle name="Normal 41 16 4 2 2 3 2" xfId="47707" xr:uid="{00000000-0005-0000-0000-000071510000}"/>
    <cellStyle name="Normal 41 16 4 2 2 4" xfId="20126" xr:uid="{00000000-0005-0000-0000-000072510000}"/>
    <cellStyle name="Normal 41 16 4 2 2 4 2" xfId="41768" xr:uid="{00000000-0005-0000-0000-000073510000}"/>
    <cellStyle name="Normal 41 16 4 2 2 5" xfId="35758" xr:uid="{00000000-0005-0000-0000-000074510000}"/>
    <cellStyle name="Normal 41 16 4 2 3" xfId="14996" xr:uid="{00000000-0005-0000-0000-000075510000}"/>
    <cellStyle name="Normal 41 16 4 2 3 2" xfId="18081" xr:uid="{00000000-0005-0000-0000-000076510000}"/>
    <cellStyle name="Normal 41 16 4 2 3 2 2" xfId="30047" xr:uid="{00000000-0005-0000-0000-000077510000}"/>
    <cellStyle name="Normal 41 16 4 2 3 2 2 2" xfId="51653" xr:uid="{00000000-0005-0000-0000-000078510000}"/>
    <cellStyle name="Normal 41 16 4 2 3 2 3" xfId="24080" xr:uid="{00000000-0005-0000-0000-000079510000}"/>
    <cellStyle name="Normal 41 16 4 2 3 2 3 2" xfId="45717" xr:uid="{00000000-0005-0000-0000-00007A510000}"/>
    <cellStyle name="Normal 41 16 4 2 3 2 4" xfId="39735" xr:uid="{00000000-0005-0000-0000-00007B510000}"/>
    <cellStyle name="Normal 41 16 4 2 3 3" xfId="27065" xr:uid="{00000000-0005-0000-0000-00007C510000}"/>
    <cellStyle name="Normal 41 16 4 2 3 3 2" xfId="48679" xr:uid="{00000000-0005-0000-0000-00007D510000}"/>
    <cellStyle name="Normal 41 16 4 2 3 4" xfId="21098" xr:uid="{00000000-0005-0000-0000-00007E510000}"/>
    <cellStyle name="Normal 41 16 4 2 3 4 2" xfId="42740" xr:uid="{00000000-0005-0000-0000-00007F510000}"/>
    <cellStyle name="Normal 41 16 4 2 3 5" xfId="36732" xr:uid="{00000000-0005-0000-0000-000080510000}"/>
    <cellStyle name="Normal 41 16 4 2 4" xfId="16130" xr:uid="{00000000-0005-0000-0000-000081510000}"/>
    <cellStyle name="Normal 41 16 4 2 4 2" xfId="28099" xr:uid="{00000000-0005-0000-0000-000082510000}"/>
    <cellStyle name="Normal 41 16 4 2 4 2 2" xfId="49705" xr:uid="{00000000-0005-0000-0000-000083510000}"/>
    <cellStyle name="Normal 41 16 4 2 4 3" xfId="22132" xr:uid="{00000000-0005-0000-0000-000084510000}"/>
    <cellStyle name="Normal 41 16 4 2 4 3 2" xfId="43769" xr:uid="{00000000-0005-0000-0000-000085510000}"/>
    <cellStyle name="Normal 41 16 4 2 4 4" xfId="37784" xr:uid="{00000000-0005-0000-0000-000086510000}"/>
    <cellStyle name="Normal 41 16 4 2 5" xfId="25117" xr:uid="{00000000-0005-0000-0000-000087510000}"/>
    <cellStyle name="Normal 41 16 4 2 5 2" xfId="46734" xr:uid="{00000000-0005-0000-0000-000088510000}"/>
    <cellStyle name="Normal 41 16 4 2 6" xfId="19150" xr:uid="{00000000-0005-0000-0000-000089510000}"/>
    <cellStyle name="Normal 41 16 4 2 6 2" xfId="40792" xr:uid="{00000000-0005-0000-0000-00008A510000}"/>
    <cellStyle name="Normal 41 16 4 2 7" xfId="34778"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5" xr:uid="{00000000-0005-0000-0000-00008F510000}"/>
    <cellStyle name="Normal 41 16 4 3 2 2 2 2" xfId="51001" xr:uid="{00000000-0005-0000-0000-000090510000}"/>
    <cellStyle name="Normal 41 16 4 3 2 2 3" xfId="23428" xr:uid="{00000000-0005-0000-0000-000091510000}"/>
    <cellStyle name="Normal 41 16 4 3 2 2 3 2" xfId="45065" xr:uid="{00000000-0005-0000-0000-000092510000}"/>
    <cellStyle name="Normal 41 16 4 3 2 2 4" xfId="39081" xr:uid="{00000000-0005-0000-0000-000093510000}"/>
    <cellStyle name="Normal 41 16 4 3 2 3" xfId="26413" xr:uid="{00000000-0005-0000-0000-000094510000}"/>
    <cellStyle name="Normal 41 16 4 3 2 3 2" xfId="48027" xr:uid="{00000000-0005-0000-0000-000095510000}"/>
    <cellStyle name="Normal 41 16 4 3 2 4" xfId="20446" xr:uid="{00000000-0005-0000-0000-000096510000}"/>
    <cellStyle name="Normal 41 16 4 3 2 4 2" xfId="42088" xr:uid="{00000000-0005-0000-0000-000097510000}"/>
    <cellStyle name="Normal 41 16 4 3 2 5" xfId="36078" xr:uid="{00000000-0005-0000-0000-000098510000}"/>
    <cellStyle name="Normal 41 16 4 3 3" xfId="15316" xr:uid="{00000000-0005-0000-0000-000099510000}"/>
    <cellStyle name="Normal 41 16 4 3 3 2" xfId="18401" xr:uid="{00000000-0005-0000-0000-00009A510000}"/>
    <cellStyle name="Normal 41 16 4 3 3 2 2" xfId="30367" xr:uid="{00000000-0005-0000-0000-00009B510000}"/>
    <cellStyle name="Normal 41 16 4 3 3 2 2 2" xfId="51973" xr:uid="{00000000-0005-0000-0000-00009C510000}"/>
    <cellStyle name="Normal 41 16 4 3 3 2 3" xfId="24400" xr:uid="{00000000-0005-0000-0000-00009D510000}"/>
    <cellStyle name="Normal 41 16 4 3 3 2 3 2" xfId="46037" xr:uid="{00000000-0005-0000-0000-00009E510000}"/>
    <cellStyle name="Normal 41 16 4 3 3 2 4" xfId="40055" xr:uid="{00000000-0005-0000-0000-00009F510000}"/>
    <cellStyle name="Normal 41 16 4 3 3 3" xfId="27385" xr:uid="{00000000-0005-0000-0000-0000A0510000}"/>
    <cellStyle name="Normal 41 16 4 3 3 3 2" xfId="48999" xr:uid="{00000000-0005-0000-0000-0000A1510000}"/>
    <cellStyle name="Normal 41 16 4 3 3 4" xfId="21418" xr:uid="{00000000-0005-0000-0000-0000A2510000}"/>
    <cellStyle name="Normal 41 16 4 3 3 4 2" xfId="43060" xr:uid="{00000000-0005-0000-0000-0000A3510000}"/>
    <cellStyle name="Normal 41 16 4 3 3 5" xfId="37052" xr:uid="{00000000-0005-0000-0000-0000A4510000}"/>
    <cellStyle name="Normal 41 16 4 3 4" xfId="16450" xr:uid="{00000000-0005-0000-0000-0000A5510000}"/>
    <cellStyle name="Normal 41 16 4 3 4 2" xfId="28419" xr:uid="{00000000-0005-0000-0000-0000A6510000}"/>
    <cellStyle name="Normal 41 16 4 3 4 2 2" xfId="50025" xr:uid="{00000000-0005-0000-0000-0000A7510000}"/>
    <cellStyle name="Normal 41 16 4 3 4 3" xfId="22452" xr:uid="{00000000-0005-0000-0000-0000A8510000}"/>
    <cellStyle name="Normal 41 16 4 3 4 3 2" xfId="44089" xr:uid="{00000000-0005-0000-0000-0000A9510000}"/>
    <cellStyle name="Normal 41 16 4 3 4 4" xfId="38104" xr:uid="{00000000-0005-0000-0000-0000AA510000}"/>
    <cellStyle name="Normal 41 16 4 3 5" xfId="25437" xr:uid="{00000000-0005-0000-0000-0000AB510000}"/>
    <cellStyle name="Normal 41 16 4 3 5 2" xfId="47054" xr:uid="{00000000-0005-0000-0000-0000AC510000}"/>
    <cellStyle name="Normal 41 16 4 3 6" xfId="19470" xr:uid="{00000000-0005-0000-0000-0000AD510000}"/>
    <cellStyle name="Normal 41 16 4 3 6 2" xfId="41112" xr:uid="{00000000-0005-0000-0000-0000AE510000}"/>
    <cellStyle name="Normal 41 16 4 3 7" xfId="35098" xr:uid="{00000000-0005-0000-0000-0000AF510000}"/>
    <cellStyle name="Normal 41 16 4 4" xfId="13701" xr:uid="{00000000-0005-0000-0000-0000B0510000}"/>
    <cellStyle name="Normal 41 16 4 4 2" xfId="16787" xr:uid="{00000000-0005-0000-0000-0000B1510000}"/>
    <cellStyle name="Normal 41 16 4 4 2 2" xfId="28755" xr:uid="{00000000-0005-0000-0000-0000B2510000}"/>
    <cellStyle name="Normal 41 16 4 4 2 2 2" xfId="50361" xr:uid="{00000000-0005-0000-0000-0000B3510000}"/>
    <cellStyle name="Normal 41 16 4 4 2 3" xfId="22788" xr:uid="{00000000-0005-0000-0000-0000B4510000}"/>
    <cellStyle name="Normal 41 16 4 4 2 3 2" xfId="44425" xr:uid="{00000000-0005-0000-0000-0000B5510000}"/>
    <cellStyle name="Normal 41 16 4 4 2 4" xfId="38441" xr:uid="{00000000-0005-0000-0000-0000B6510000}"/>
    <cellStyle name="Normal 41 16 4 4 3" xfId="25773" xr:uid="{00000000-0005-0000-0000-0000B7510000}"/>
    <cellStyle name="Normal 41 16 4 4 3 2" xfId="47387" xr:uid="{00000000-0005-0000-0000-0000B8510000}"/>
    <cellStyle name="Normal 41 16 4 4 4" xfId="19806" xr:uid="{00000000-0005-0000-0000-0000B9510000}"/>
    <cellStyle name="Normal 41 16 4 4 4 2" xfId="41448" xr:uid="{00000000-0005-0000-0000-0000BA510000}"/>
    <cellStyle name="Normal 41 16 4 4 5" xfId="35437" xr:uid="{00000000-0005-0000-0000-0000BB510000}"/>
    <cellStyle name="Normal 41 16 4 5" xfId="14675" xr:uid="{00000000-0005-0000-0000-0000BC510000}"/>
    <cellStyle name="Normal 41 16 4 5 2" xfId="17760" xr:uid="{00000000-0005-0000-0000-0000BD510000}"/>
    <cellStyle name="Normal 41 16 4 5 2 2" xfId="29727" xr:uid="{00000000-0005-0000-0000-0000BE510000}"/>
    <cellStyle name="Normal 41 16 4 5 2 2 2" xfId="51333" xr:uid="{00000000-0005-0000-0000-0000BF510000}"/>
    <cellStyle name="Normal 41 16 4 5 2 3" xfId="23760" xr:uid="{00000000-0005-0000-0000-0000C0510000}"/>
    <cellStyle name="Normal 41 16 4 5 2 3 2" xfId="45397" xr:uid="{00000000-0005-0000-0000-0000C1510000}"/>
    <cellStyle name="Normal 41 16 4 5 2 4" xfId="39414" xr:uid="{00000000-0005-0000-0000-0000C2510000}"/>
    <cellStyle name="Normal 41 16 4 5 3" xfId="26745" xr:uid="{00000000-0005-0000-0000-0000C3510000}"/>
    <cellStyle name="Normal 41 16 4 5 3 2" xfId="48359" xr:uid="{00000000-0005-0000-0000-0000C4510000}"/>
    <cellStyle name="Normal 41 16 4 5 4" xfId="20778" xr:uid="{00000000-0005-0000-0000-0000C5510000}"/>
    <cellStyle name="Normal 41 16 4 5 4 2" xfId="42420" xr:uid="{00000000-0005-0000-0000-0000C6510000}"/>
    <cellStyle name="Normal 41 16 4 5 5" xfId="36411" xr:uid="{00000000-0005-0000-0000-0000C7510000}"/>
    <cellStyle name="Normal 41 16 4 6" xfId="15788" xr:uid="{00000000-0005-0000-0000-0000C8510000}"/>
    <cellStyle name="Normal 41 16 4 6 2" xfId="27759" xr:uid="{00000000-0005-0000-0000-0000C9510000}"/>
    <cellStyle name="Normal 41 16 4 6 2 2" xfId="49365" xr:uid="{00000000-0005-0000-0000-0000CA510000}"/>
    <cellStyle name="Normal 41 16 4 6 3" xfId="21792" xr:uid="{00000000-0005-0000-0000-0000CB510000}"/>
    <cellStyle name="Normal 41 16 4 6 3 2" xfId="43429" xr:uid="{00000000-0005-0000-0000-0000CC510000}"/>
    <cellStyle name="Normal 41 16 4 6 4" xfId="37442" xr:uid="{00000000-0005-0000-0000-0000CD510000}"/>
    <cellStyle name="Normal 41 16 4 7" xfId="24774" xr:uid="{00000000-0005-0000-0000-0000CE510000}"/>
    <cellStyle name="Normal 41 16 4 7 2" xfId="46394" xr:uid="{00000000-0005-0000-0000-0000CF510000}"/>
    <cellStyle name="Normal 41 16 4 8" xfId="18807" xr:uid="{00000000-0005-0000-0000-0000D0510000}"/>
    <cellStyle name="Normal 41 16 4 8 2" xfId="40449" xr:uid="{00000000-0005-0000-0000-0000D1510000}"/>
    <cellStyle name="Normal 41 16 4 9" xfId="31689"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59" xr:uid="{00000000-0005-0000-0000-0000D7510000}"/>
    <cellStyle name="Normal 41 16 5 2 2 2 2 2" xfId="50765" xr:uid="{00000000-0005-0000-0000-0000D8510000}"/>
    <cellStyle name="Normal 41 16 5 2 2 2 3" xfId="23192" xr:uid="{00000000-0005-0000-0000-0000D9510000}"/>
    <cellStyle name="Normal 41 16 5 2 2 2 3 2" xfId="44829" xr:uid="{00000000-0005-0000-0000-0000DA510000}"/>
    <cellStyle name="Normal 41 16 5 2 2 2 4" xfId="38845" xr:uid="{00000000-0005-0000-0000-0000DB510000}"/>
    <cellStyle name="Normal 41 16 5 2 2 3" xfId="26177" xr:uid="{00000000-0005-0000-0000-0000DC510000}"/>
    <cellStyle name="Normal 41 16 5 2 2 3 2" xfId="47791" xr:uid="{00000000-0005-0000-0000-0000DD510000}"/>
    <cellStyle name="Normal 41 16 5 2 2 4" xfId="20210" xr:uid="{00000000-0005-0000-0000-0000DE510000}"/>
    <cellStyle name="Normal 41 16 5 2 2 4 2" xfId="41852" xr:uid="{00000000-0005-0000-0000-0000DF510000}"/>
    <cellStyle name="Normal 41 16 5 2 2 5" xfId="35842" xr:uid="{00000000-0005-0000-0000-0000E0510000}"/>
    <cellStyle name="Normal 41 16 5 2 3" xfId="15080" xr:uid="{00000000-0005-0000-0000-0000E1510000}"/>
    <cellStyle name="Normal 41 16 5 2 3 2" xfId="18165" xr:uid="{00000000-0005-0000-0000-0000E2510000}"/>
    <cellStyle name="Normal 41 16 5 2 3 2 2" xfId="30131" xr:uid="{00000000-0005-0000-0000-0000E3510000}"/>
    <cellStyle name="Normal 41 16 5 2 3 2 2 2" xfId="51737" xr:uid="{00000000-0005-0000-0000-0000E4510000}"/>
    <cellStyle name="Normal 41 16 5 2 3 2 3" xfId="24164" xr:uid="{00000000-0005-0000-0000-0000E5510000}"/>
    <cellStyle name="Normal 41 16 5 2 3 2 3 2" xfId="45801" xr:uid="{00000000-0005-0000-0000-0000E6510000}"/>
    <cellStyle name="Normal 41 16 5 2 3 2 4" xfId="39819" xr:uid="{00000000-0005-0000-0000-0000E7510000}"/>
    <cellStyle name="Normal 41 16 5 2 3 3" xfId="27149" xr:uid="{00000000-0005-0000-0000-0000E8510000}"/>
    <cellStyle name="Normal 41 16 5 2 3 3 2" xfId="48763" xr:uid="{00000000-0005-0000-0000-0000E9510000}"/>
    <cellStyle name="Normal 41 16 5 2 3 4" xfId="21182" xr:uid="{00000000-0005-0000-0000-0000EA510000}"/>
    <cellStyle name="Normal 41 16 5 2 3 4 2" xfId="42824" xr:uid="{00000000-0005-0000-0000-0000EB510000}"/>
    <cellStyle name="Normal 41 16 5 2 3 5" xfId="36816" xr:uid="{00000000-0005-0000-0000-0000EC510000}"/>
    <cellStyle name="Normal 41 16 5 2 4" xfId="16214" xr:uid="{00000000-0005-0000-0000-0000ED510000}"/>
    <cellStyle name="Normal 41 16 5 2 4 2" xfId="28183" xr:uid="{00000000-0005-0000-0000-0000EE510000}"/>
    <cellStyle name="Normal 41 16 5 2 4 2 2" xfId="49789" xr:uid="{00000000-0005-0000-0000-0000EF510000}"/>
    <cellStyle name="Normal 41 16 5 2 4 3" xfId="22216" xr:uid="{00000000-0005-0000-0000-0000F0510000}"/>
    <cellStyle name="Normal 41 16 5 2 4 3 2" xfId="43853" xr:uid="{00000000-0005-0000-0000-0000F1510000}"/>
    <cellStyle name="Normal 41 16 5 2 4 4" xfId="37868" xr:uid="{00000000-0005-0000-0000-0000F2510000}"/>
    <cellStyle name="Normal 41 16 5 2 5" xfId="25201" xr:uid="{00000000-0005-0000-0000-0000F3510000}"/>
    <cellStyle name="Normal 41 16 5 2 5 2" xfId="46818" xr:uid="{00000000-0005-0000-0000-0000F4510000}"/>
    <cellStyle name="Normal 41 16 5 2 6" xfId="19234" xr:uid="{00000000-0005-0000-0000-0000F5510000}"/>
    <cellStyle name="Normal 41 16 5 2 6 2" xfId="40876" xr:uid="{00000000-0005-0000-0000-0000F6510000}"/>
    <cellStyle name="Normal 41 16 5 2 7" xfId="34862"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79" xr:uid="{00000000-0005-0000-0000-0000FB510000}"/>
    <cellStyle name="Normal 41 16 5 3 2 2 2 2" xfId="51085" xr:uid="{00000000-0005-0000-0000-0000FC510000}"/>
    <cellStyle name="Normal 41 16 5 3 2 2 3" xfId="23512" xr:uid="{00000000-0005-0000-0000-0000FD510000}"/>
    <cellStyle name="Normal 41 16 5 3 2 2 3 2" xfId="45149" xr:uid="{00000000-0005-0000-0000-0000FE510000}"/>
    <cellStyle name="Normal 41 16 5 3 2 2 4" xfId="39165" xr:uid="{00000000-0005-0000-0000-0000FF510000}"/>
    <cellStyle name="Normal 41 16 5 3 2 3" xfId="26497" xr:uid="{00000000-0005-0000-0000-000000520000}"/>
    <cellStyle name="Normal 41 16 5 3 2 3 2" xfId="48111" xr:uid="{00000000-0005-0000-0000-000001520000}"/>
    <cellStyle name="Normal 41 16 5 3 2 4" xfId="20530" xr:uid="{00000000-0005-0000-0000-000002520000}"/>
    <cellStyle name="Normal 41 16 5 3 2 4 2" xfId="42172" xr:uid="{00000000-0005-0000-0000-000003520000}"/>
    <cellStyle name="Normal 41 16 5 3 2 5" xfId="36162" xr:uid="{00000000-0005-0000-0000-000004520000}"/>
    <cellStyle name="Normal 41 16 5 3 3" xfId="15400" xr:uid="{00000000-0005-0000-0000-000005520000}"/>
    <cellStyle name="Normal 41 16 5 3 3 2" xfId="18485" xr:uid="{00000000-0005-0000-0000-000006520000}"/>
    <cellStyle name="Normal 41 16 5 3 3 2 2" xfId="30451" xr:uid="{00000000-0005-0000-0000-000007520000}"/>
    <cellStyle name="Normal 41 16 5 3 3 2 2 2" xfId="52057" xr:uid="{00000000-0005-0000-0000-000008520000}"/>
    <cellStyle name="Normal 41 16 5 3 3 2 3" xfId="24484" xr:uid="{00000000-0005-0000-0000-000009520000}"/>
    <cellStyle name="Normal 41 16 5 3 3 2 3 2" xfId="46121" xr:uid="{00000000-0005-0000-0000-00000A520000}"/>
    <cellStyle name="Normal 41 16 5 3 3 2 4" xfId="40139" xr:uid="{00000000-0005-0000-0000-00000B520000}"/>
    <cellStyle name="Normal 41 16 5 3 3 3" xfId="27469" xr:uid="{00000000-0005-0000-0000-00000C520000}"/>
    <cellStyle name="Normal 41 16 5 3 3 3 2" xfId="49083" xr:uid="{00000000-0005-0000-0000-00000D520000}"/>
    <cellStyle name="Normal 41 16 5 3 3 4" xfId="21502" xr:uid="{00000000-0005-0000-0000-00000E520000}"/>
    <cellStyle name="Normal 41 16 5 3 3 4 2" xfId="43144" xr:uid="{00000000-0005-0000-0000-00000F520000}"/>
    <cellStyle name="Normal 41 16 5 3 3 5" xfId="37136" xr:uid="{00000000-0005-0000-0000-000010520000}"/>
    <cellStyle name="Normal 41 16 5 3 4" xfId="16534" xr:uid="{00000000-0005-0000-0000-000011520000}"/>
    <cellStyle name="Normal 41 16 5 3 4 2" xfId="28503" xr:uid="{00000000-0005-0000-0000-000012520000}"/>
    <cellStyle name="Normal 41 16 5 3 4 2 2" xfId="50109" xr:uid="{00000000-0005-0000-0000-000013520000}"/>
    <cellStyle name="Normal 41 16 5 3 4 3" xfId="22536" xr:uid="{00000000-0005-0000-0000-000014520000}"/>
    <cellStyle name="Normal 41 16 5 3 4 3 2" xfId="44173" xr:uid="{00000000-0005-0000-0000-000015520000}"/>
    <cellStyle name="Normal 41 16 5 3 4 4" xfId="38188" xr:uid="{00000000-0005-0000-0000-000016520000}"/>
    <cellStyle name="Normal 41 16 5 3 5" xfId="25521" xr:uid="{00000000-0005-0000-0000-000017520000}"/>
    <cellStyle name="Normal 41 16 5 3 5 2" xfId="47138" xr:uid="{00000000-0005-0000-0000-000018520000}"/>
    <cellStyle name="Normal 41 16 5 3 6" xfId="19554" xr:uid="{00000000-0005-0000-0000-000019520000}"/>
    <cellStyle name="Normal 41 16 5 3 6 2" xfId="41196" xr:uid="{00000000-0005-0000-0000-00001A520000}"/>
    <cellStyle name="Normal 41 16 5 3 7" xfId="35182" xr:uid="{00000000-0005-0000-0000-00001B520000}"/>
    <cellStyle name="Normal 41 16 5 4" xfId="13785" xr:uid="{00000000-0005-0000-0000-00001C520000}"/>
    <cellStyle name="Normal 41 16 5 4 2" xfId="16871" xr:uid="{00000000-0005-0000-0000-00001D520000}"/>
    <cellStyle name="Normal 41 16 5 4 2 2" xfId="28839" xr:uid="{00000000-0005-0000-0000-00001E520000}"/>
    <cellStyle name="Normal 41 16 5 4 2 2 2" xfId="50445" xr:uid="{00000000-0005-0000-0000-00001F520000}"/>
    <cellStyle name="Normal 41 16 5 4 2 3" xfId="22872" xr:uid="{00000000-0005-0000-0000-000020520000}"/>
    <cellStyle name="Normal 41 16 5 4 2 3 2" xfId="44509" xr:uid="{00000000-0005-0000-0000-000021520000}"/>
    <cellStyle name="Normal 41 16 5 4 2 4" xfId="38525" xr:uid="{00000000-0005-0000-0000-000022520000}"/>
    <cellStyle name="Normal 41 16 5 4 3" xfId="25857" xr:uid="{00000000-0005-0000-0000-000023520000}"/>
    <cellStyle name="Normal 41 16 5 4 3 2" xfId="47471" xr:uid="{00000000-0005-0000-0000-000024520000}"/>
    <cellStyle name="Normal 41 16 5 4 4" xfId="19890" xr:uid="{00000000-0005-0000-0000-000025520000}"/>
    <cellStyle name="Normal 41 16 5 4 4 2" xfId="41532" xr:uid="{00000000-0005-0000-0000-000026520000}"/>
    <cellStyle name="Normal 41 16 5 4 5" xfId="35521" xr:uid="{00000000-0005-0000-0000-000027520000}"/>
    <cellStyle name="Normal 41 16 5 5" xfId="14759" xr:uid="{00000000-0005-0000-0000-000028520000}"/>
    <cellStyle name="Normal 41 16 5 5 2" xfId="17844" xr:uid="{00000000-0005-0000-0000-000029520000}"/>
    <cellStyle name="Normal 41 16 5 5 2 2" xfId="29811" xr:uid="{00000000-0005-0000-0000-00002A520000}"/>
    <cellStyle name="Normal 41 16 5 5 2 2 2" xfId="51417" xr:uid="{00000000-0005-0000-0000-00002B520000}"/>
    <cellStyle name="Normal 41 16 5 5 2 3" xfId="23844" xr:uid="{00000000-0005-0000-0000-00002C520000}"/>
    <cellStyle name="Normal 41 16 5 5 2 3 2" xfId="45481" xr:uid="{00000000-0005-0000-0000-00002D520000}"/>
    <cellStyle name="Normal 41 16 5 5 2 4" xfId="39498" xr:uid="{00000000-0005-0000-0000-00002E520000}"/>
    <cellStyle name="Normal 41 16 5 5 3" xfId="26829" xr:uid="{00000000-0005-0000-0000-00002F520000}"/>
    <cellStyle name="Normal 41 16 5 5 3 2" xfId="48443" xr:uid="{00000000-0005-0000-0000-000030520000}"/>
    <cellStyle name="Normal 41 16 5 5 4" xfId="20862" xr:uid="{00000000-0005-0000-0000-000031520000}"/>
    <cellStyle name="Normal 41 16 5 5 4 2" xfId="42504" xr:uid="{00000000-0005-0000-0000-000032520000}"/>
    <cellStyle name="Normal 41 16 5 5 5" xfId="36495" xr:uid="{00000000-0005-0000-0000-000033520000}"/>
    <cellStyle name="Normal 41 16 5 6" xfId="15872" xr:uid="{00000000-0005-0000-0000-000034520000}"/>
    <cellStyle name="Normal 41 16 5 6 2" xfId="27843" xr:uid="{00000000-0005-0000-0000-000035520000}"/>
    <cellStyle name="Normal 41 16 5 6 2 2" xfId="49449" xr:uid="{00000000-0005-0000-0000-000036520000}"/>
    <cellStyle name="Normal 41 16 5 6 3" xfId="21876" xr:uid="{00000000-0005-0000-0000-000037520000}"/>
    <cellStyle name="Normal 41 16 5 6 3 2" xfId="43513" xr:uid="{00000000-0005-0000-0000-000038520000}"/>
    <cellStyle name="Normal 41 16 5 6 4" xfId="37526" xr:uid="{00000000-0005-0000-0000-000039520000}"/>
    <cellStyle name="Normal 41 16 5 7" xfId="24858" xr:uid="{00000000-0005-0000-0000-00003A520000}"/>
    <cellStyle name="Normal 41 16 5 7 2" xfId="46478" xr:uid="{00000000-0005-0000-0000-00003B520000}"/>
    <cellStyle name="Normal 41 16 5 8" xfId="18891" xr:uid="{00000000-0005-0000-0000-00003C520000}"/>
    <cellStyle name="Normal 41 16 5 8 2" xfId="40533" xr:uid="{00000000-0005-0000-0000-00003D520000}"/>
    <cellStyle name="Normal 41 16 5 9" xfId="31861"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6" xr:uid="{00000000-0005-0000-0000-000043520000}"/>
    <cellStyle name="Normal 41 16 6 2 2 2 2 2" xfId="50752" xr:uid="{00000000-0005-0000-0000-000044520000}"/>
    <cellStyle name="Normal 41 16 6 2 2 2 3" xfId="23179" xr:uid="{00000000-0005-0000-0000-000045520000}"/>
    <cellStyle name="Normal 41 16 6 2 2 2 3 2" xfId="44816" xr:uid="{00000000-0005-0000-0000-000046520000}"/>
    <cellStyle name="Normal 41 16 6 2 2 2 4" xfId="38832" xr:uid="{00000000-0005-0000-0000-000047520000}"/>
    <cellStyle name="Normal 41 16 6 2 2 3" xfId="26164" xr:uid="{00000000-0005-0000-0000-000048520000}"/>
    <cellStyle name="Normal 41 16 6 2 2 3 2" xfId="47778" xr:uid="{00000000-0005-0000-0000-000049520000}"/>
    <cellStyle name="Normal 41 16 6 2 2 4" xfId="20197" xr:uid="{00000000-0005-0000-0000-00004A520000}"/>
    <cellStyle name="Normal 41 16 6 2 2 4 2" xfId="41839" xr:uid="{00000000-0005-0000-0000-00004B520000}"/>
    <cellStyle name="Normal 41 16 6 2 2 5" xfId="35829" xr:uid="{00000000-0005-0000-0000-00004C520000}"/>
    <cellStyle name="Normal 41 16 6 2 3" xfId="15067" xr:uid="{00000000-0005-0000-0000-00004D520000}"/>
    <cellStyle name="Normal 41 16 6 2 3 2" xfId="18152" xr:uid="{00000000-0005-0000-0000-00004E520000}"/>
    <cellStyle name="Normal 41 16 6 2 3 2 2" xfId="30118" xr:uid="{00000000-0005-0000-0000-00004F520000}"/>
    <cellStyle name="Normal 41 16 6 2 3 2 2 2" xfId="51724" xr:uid="{00000000-0005-0000-0000-000050520000}"/>
    <cellStyle name="Normal 41 16 6 2 3 2 3" xfId="24151" xr:uid="{00000000-0005-0000-0000-000051520000}"/>
    <cellStyle name="Normal 41 16 6 2 3 2 3 2" xfId="45788" xr:uid="{00000000-0005-0000-0000-000052520000}"/>
    <cellStyle name="Normal 41 16 6 2 3 2 4" xfId="39806" xr:uid="{00000000-0005-0000-0000-000053520000}"/>
    <cellStyle name="Normal 41 16 6 2 3 3" xfId="27136" xr:uid="{00000000-0005-0000-0000-000054520000}"/>
    <cellStyle name="Normal 41 16 6 2 3 3 2" xfId="48750" xr:uid="{00000000-0005-0000-0000-000055520000}"/>
    <cellStyle name="Normal 41 16 6 2 3 4" xfId="21169" xr:uid="{00000000-0005-0000-0000-000056520000}"/>
    <cellStyle name="Normal 41 16 6 2 3 4 2" xfId="42811" xr:uid="{00000000-0005-0000-0000-000057520000}"/>
    <cellStyle name="Normal 41 16 6 2 3 5" xfId="36803" xr:uid="{00000000-0005-0000-0000-000058520000}"/>
    <cellStyle name="Normal 41 16 6 2 4" xfId="16201" xr:uid="{00000000-0005-0000-0000-000059520000}"/>
    <cellStyle name="Normal 41 16 6 2 4 2" xfId="28170" xr:uid="{00000000-0005-0000-0000-00005A520000}"/>
    <cellStyle name="Normal 41 16 6 2 4 2 2" xfId="49776" xr:uid="{00000000-0005-0000-0000-00005B520000}"/>
    <cellStyle name="Normal 41 16 6 2 4 3" xfId="22203" xr:uid="{00000000-0005-0000-0000-00005C520000}"/>
    <cellStyle name="Normal 41 16 6 2 4 3 2" xfId="43840" xr:uid="{00000000-0005-0000-0000-00005D520000}"/>
    <cellStyle name="Normal 41 16 6 2 4 4" xfId="37855" xr:uid="{00000000-0005-0000-0000-00005E520000}"/>
    <cellStyle name="Normal 41 16 6 2 5" xfId="25188" xr:uid="{00000000-0005-0000-0000-00005F520000}"/>
    <cellStyle name="Normal 41 16 6 2 5 2" xfId="46805" xr:uid="{00000000-0005-0000-0000-000060520000}"/>
    <cellStyle name="Normal 41 16 6 2 6" xfId="19221" xr:uid="{00000000-0005-0000-0000-000061520000}"/>
    <cellStyle name="Normal 41 16 6 2 6 2" xfId="40863" xr:uid="{00000000-0005-0000-0000-000062520000}"/>
    <cellStyle name="Normal 41 16 6 2 7" xfId="34849"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6" xr:uid="{00000000-0005-0000-0000-000067520000}"/>
    <cellStyle name="Normal 41 16 6 3 2 2 2 2" xfId="51072" xr:uid="{00000000-0005-0000-0000-000068520000}"/>
    <cellStyle name="Normal 41 16 6 3 2 2 3" xfId="23499" xr:uid="{00000000-0005-0000-0000-000069520000}"/>
    <cellStyle name="Normal 41 16 6 3 2 2 3 2" xfId="45136" xr:uid="{00000000-0005-0000-0000-00006A520000}"/>
    <cellStyle name="Normal 41 16 6 3 2 2 4" xfId="39152" xr:uid="{00000000-0005-0000-0000-00006B520000}"/>
    <cellStyle name="Normal 41 16 6 3 2 3" xfId="26484" xr:uid="{00000000-0005-0000-0000-00006C520000}"/>
    <cellStyle name="Normal 41 16 6 3 2 3 2" xfId="48098" xr:uid="{00000000-0005-0000-0000-00006D520000}"/>
    <cellStyle name="Normal 41 16 6 3 2 4" xfId="20517" xr:uid="{00000000-0005-0000-0000-00006E520000}"/>
    <cellStyle name="Normal 41 16 6 3 2 4 2" xfId="42159" xr:uid="{00000000-0005-0000-0000-00006F520000}"/>
    <cellStyle name="Normal 41 16 6 3 2 5" xfId="36149" xr:uid="{00000000-0005-0000-0000-000070520000}"/>
    <cellStyle name="Normal 41 16 6 3 3" xfId="15387" xr:uid="{00000000-0005-0000-0000-000071520000}"/>
    <cellStyle name="Normal 41 16 6 3 3 2" xfId="18472" xr:uid="{00000000-0005-0000-0000-000072520000}"/>
    <cellStyle name="Normal 41 16 6 3 3 2 2" xfId="30438" xr:uid="{00000000-0005-0000-0000-000073520000}"/>
    <cellStyle name="Normal 41 16 6 3 3 2 2 2" xfId="52044" xr:uid="{00000000-0005-0000-0000-000074520000}"/>
    <cellStyle name="Normal 41 16 6 3 3 2 3" xfId="24471" xr:uid="{00000000-0005-0000-0000-000075520000}"/>
    <cellStyle name="Normal 41 16 6 3 3 2 3 2" xfId="46108" xr:uid="{00000000-0005-0000-0000-000076520000}"/>
    <cellStyle name="Normal 41 16 6 3 3 2 4" xfId="40126" xr:uid="{00000000-0005-0000-0000-000077520000}"/>
    <cellStyle name="Normal 41 16 6 3 3 3" xfId="27456" xr:uid="{00000000-0005-0000-0000-000078520000}"/>
    <cellStyle name="Normal 41 16 6 3 3 3 2" xfId="49070" xr:uid="{00000000-0005-0000-0000-000079520000}"/>
    <cellStyle name="Normal 41 16 6 3 3 4" xfId="21489" xr:uid="{00000000-0005-0000-0000-00007A520000}"/>
    <cellStyle name="Normal 41 16 6 3 3 4 2" xfId="43131" xr:uid="{00000000-0005-0000-0000-00007B520000}"/>
    <cellStyle name="Normal 41 16 6 3 3 5" xfId="37123" xr:uid="{00000000-0005-0000-0000-00007C520000}"/>
    <cellStyle name="Normal 41 16 6 3 4" xfId="16521" xr:uid="{00000000-0005-0000-0000-00007D520000}"/>
    <cellStyle name="Normal 41 16 6 3 4 2" xfId="28490" xr:uid="{00000000-0005-0000-0000-00007E520000}"/>
    <cellStyle name="Normal 41 16 6 3 4 2 2" xfId="50096" xr:uid="{00000000-0005-0000-0000-00007F520000}"/>
    <cellStyle name="Normal 41 16 6 3 4 3" xfId="22523" xr:uid="{00000000-0005-0000-0000-000080520000}"/>
    <cellStyle name="Normal 41 16 6 3 4 3 2" xfId="44160" xr:uid="{00000000-0005-0000-0000-000081520000}"/>
    <cellStyle name="Normal 41 16 6 3 4 4" xfId="38175" xr:uid="{00000000-0005-0000-0000-000082520000}"/>
    <cellStyle name="Normal 41 16 6 3 5" xfId="25508" xr:uid="{00000000-0005-0000-0000-000083520000}"/>
    <cellStyle name="Normal 41 16 6 3 5 2" xfId="47125" xr:uid="{00000000-0005-0000-0000-000084520000}"/>
    <cellStyle name="Normal 41 16 6 3 6" xfId="19541" xr:uid="{00000000-0005-0000-0000-000085520000}"/>
    <cellStyle name="Normal 41 16 6 3 6 2" xfId="41183" xr:uid="{00000000-0005-0000-0000-000086520000}"/>
    <cellStyle name="Normal 41 16 6 3 7" xfId="35169" xr:uid="{00000000-0005-0000-0000-000087520000}"/>
    <cellStyle name="Normal 41 16 6 4" xfId="13772" xr:uid="{00000000-0005-0000-0000-000088520000}"/>
    <cellStyle name="Normal 41 16 6 4 2" xfId="16858" xr:uid="{00000000-0005-0000-0000-000089520000}"/>
    <cellStyle name="Normal 41 16 6 4 2 2" xfId="28826" xr:uid="{00000000-0005-0000-0000-00008A520000}"/>
    <cellStyle name="Normal 41 16 6 4 2 2 2" xfId="50432" xr:uid="{00000000-0005-0000-0000-00008B520000}"/>
    <cellStyle name="Normal 41 16 6 4 2 3" xfId="22859" xr:uid="{00000000-0005-0000-0000-00008C520000}"/>
    <cellStyle name="Normal 41 16 6 4 2 3 2" xfId="44496" xr:uid="{00000000-0005-0000-0000-00008D520000}"/>
    <cellStyle name="Normal 41 16 6 4 2 4" xfId="38512" xr:uid="{00000000-0005-0000-0000-00008E520000}"/>
    <cellStyle name="Normal 41 16 6 4 3" xfId="25844" xr:uid="{00000000-0005-0000-0000-00008F520000}"/>
    <cellStyle name="Normal 41 16 6 4 3 2" xfId="47458" xr:uid="{00000000-0005-0000-0000-000090520000}"/>
    <cellStyle name="Normal 41 16 6 4 4" xfId="19877" xr:uid="{00000000-0005-0000-0000-000091520000}"/>
    <cellStyle name="Normal 41 16 6 4 4 2" xfId="41519" xr:uid="{00000000-0005-0000-0000-000092520000}"/>
    <cellStyle name="Normal 41 16 6 4 5" xfId="35508" xr:uid="{00000000-0005-0000-0000-000093520000}"/>
    <cellStyle name="Normal 41 16 6 5" xfId="14746" xr:uid="{00000000-0005-0000-0000-000094520000}"/>
    <cellStyle name="Normal 41 16 6 5 2" xfId="17831" xr:uid="{00000000-0005-0000-0000-000095520000}"/>
    <cellStyle name="Normal 41 16 6 5 2 2" xfId="29798" xr:uid="{00000000-0005-0000-0000-000096520000}"/>
    <cellStyle name="Normal 41 16 6 5 2 2 2" xfId="51404" xr:uid="{00000000-0005-0000-0000-000097520000}"/>
    <cellStyle name="Normal 41 16 6 5 2 3" xfId="23831" xr:uid="{00000000-0005-0000-0000-000098520000}"/>
    <cellStyle name="Normal 41 16 6 5 2 3 2" xfId="45468" xr:uid="{00000000-0005-0000-0000-000099520000}"/>
    <cellStyle name="Normal 41 16 6 5 2 4" xfId="39485" xr:uid="{00000000-0005-0000-0000-00009A520000}"/>
    <cellStyle name="Normal 41 16 6 5 3" xfId="26816" xr:uid="{00000000-0005-0000-0000-00009B520000}"/>
    <cellStyle name="Normal 41 16 6 5 3 2" xfId="48430" xr:uid="{00000000-0005-0000-0000-00009C520000}"/>
    <cellStyle name="Normal 41 16 6 5 4" xfId="20849" xr:uid="{00000000-0005-0000-0000-00009D520000}"/>
    <cellStyle name="Normal 41 16 6 5 4 2" xfId="42491" xr:uid="{00000000-0005-0000-0000-00009E520000}"/>
    <cellStyle name="Normal 41 16 6 5 5" xfId="36482" xr:uid="{00000000-0005-0000-0000-00009F520000}"/>
    <cellStyle name="Normal 41 16 6 6" xfId="15859" xr:uid="{00000000-0005-0000-0000-0000A0520000}"/>
    <cellStyle name="Normal 41 16 6 6 2" xfId="27830" xr:uid="{00000000-0005-0000-0000-0000A1520000}"/>
    <cellStyle name="Normal 41 16 6 6 2 2" xfId="49436" xr:uid="{00000000-0005-0000-0000-0000A2520000}"/>
    <cellStyle name="Normal 41 16 6 6 3" xfId="21863" xr:uid="{00000000-0005-0000-0000-0000A3520000}"/>
    <cellStyle name="Normal 41 16 6 6 3 2" xfId="43500" xr:uid="{00000000-0005-0000-0000-0000A4520000}"/>
    <cellStyle name="Normal 41 16 6 6 4" xfId="37513" xr:uid="{00000000-0005-0000-0000-0000A5520000}"/>
    <cellStyle name="Normal 41 16 6 7" xfId="24845" xr:uid="{00000000-0005-0000-0000-0000A6520000}"/>
    <cellStyle name="Normal 41 16 6 7 2" xfId="46465" xr:uid="{00000000-0005-0000-0000-0000A7520000}"/>
    <cellStyle name="Normal 41 16 6 8" xfId="18878" xr:uid="{00000000-0005-0000-0000-0000A8520000}"/>
    <cellStyle name="Normal 41 16 6 8 2" xfId="40520" xr:uid="{00000000-0005-0000-0000-0000A9520000}"/>
    <cellStyle name="Normal 41 16 6 9" xfId="31836"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2" xr:uid="{00000000-0005-0000-0000-0000AF520000}"/>
    <cellStyle name="Normal 41 16 7 2 2 2 2 2" xfId="50808" xr:uid="{00000000-0005-0000-0000-0000B0520000}"/>
    <cellStyle name="Normal 41 16 7 2 2 2 3" xfId="23235" xr:uid="{00000000-0005-0000-0000-0000B1520000}"/>
    <cellStyle name="Normal 41 16 7 2 2 2 3 2" xfId="44872" xr:uid="{00000000-0005-0000-0000-0000B2520000}"/>
    <cellStyle name="Normal 41 16 7 2 2 2 4" xfId="38888" xr:uid="{00000000-0005-0000-0000-0000B3520000}"/>
    <cellStyle name="Normal 41 16 7 2 2 3" xfId="26220" xr:uid="{00000000-0005-0000-0000-0000B4520000}"/>
    <cellStyle name="Normal 41 16 7 2 2 3 2" xfId="47834" xr:uid="{00000000-0005-0000-0000-0000B5520000}"/>
    <cellStyle name="Normal 41 16 7 2 2 4" xfId="20253" xr:uid="{00000000-0005-0000-0000-0000B6520000}"/>
    <cellStyle name="Normal 41 16 7 2 2 4 2" xfId="41895" xr:uid="{00000000-0005-0000-0000-0000B7520000}"/>
    <cellStyle name="Normal 41 16 7 2 2 5" xfId="35885" xr:uid="{00000000-0005-0000-0000-0000B8520000}"/>
    <cellStyle name="Normal 41 16 7 2 3" xfId="15123" xr:uid="{00000000-0005-0000-0000-0000B9520000}"/>
    <cellStyle name="Normal 41 16 7 2 3 2" xfId="18208" xr:uid="{00000000-0005-0000-0000-0000BA520000}"/>
    <cellStyle name="Normal 41 16 7 2 3 2 2" xfId="30174" xr:uid="{00000000-0005-0000-0000-0000BB520000}"/>
    <cellStyle name="Normal 41 16 7 2 3 2 2 2" xfId="51780" xr:uid="{00000000-0005-0000-0000-0000BC520000}"/>
    <cellStyle name="Normal 41 16 7 2 3 2 3" xfId="24207" xr:uid="{00000000-0005-0000-0000-0000BD520000}"/>
    <cellStyle name="Normal 41 16 7 2 3 2 3 2" xfId="45844" xr:uid="{00000000-0005-0000-0000-0000BE520000}"/>
    <cellStyle name="Normal 41 16 7 2 3 2 4" xfId="39862" xr:uid="{00000000-0005-0000-0000-0000BF520000}"/>
    <cellStyle name="Normal 41 16 7 2 3 3" xfId="27192" xr:uid="{00000000-0005-0000-0000-0000C0520000}"/>
    <cellStyle name="Normal 41 16 7 2 3 3 2" xfId="48806" xr:uid="{00000000-0005-0000-0000-0000C1520000}"/>
    <cellStyle name="Normal 41 16 7 2 3 4" xfId="21225" xr:uid="{00000000-0005-0000-0000-0000C2520000}"/>
    <cellStyle name="Normal 41 16 7 2 3 4 2" xfId="42867" xr:uid="{00000000-0005-0000-0000-0000C3520000}"/>
    <cellStyle name="Normal 41 16 7 2 3 5" xfId="36859" xr:uid="{00000000-0005-0000-0000-0000C4520000}"/>
    <cellStyle name="Normal 41 16 7 2 4" xfId="16257" xr:uid="{00000000-0005-0000-0000-0000C5520000}"/>
    <cellStyle name="Normal 41 16 7 2 4 2" xfId="28226" xr:uid="{00000000-0005-0000-0000-0000C6520000}"/>
    <cellStyle name="Normal 41 16 7 2 4 2 2" xfId="49832" xr:uid="{00000000-0005-0000-0000-0000C7520000}"/>
    <cellStyle name="Normal 41 16 7 2 4 3" xfId="22259" xr:uid="{00000000-0005-0000-0000-0000C8520000}"/>
    <cellStyle name="Normal 41 16 7 2 4 3 2" xfId="43896" xr:uid="{00000000-0005-0000-0000-0000C9520000}"/>
    <cellStyle name="Normal 41 16 7 2 4 4" xfId="37911" xr:uid="{00000000-0005-0000-0000-0000CA520000}"/>
    <cellStyle name="Normal 41 16 7 2 5" xfId="25244" xr:uid="{00000000-0005-0000-0000-0000CB520000}"/>
    <cellStyle name="Normal 41 16 7 2 5 2" xfId="46861" xr:uid="{00000000-0005-0000-0000-0000CC520000}"/>
    <cellStyle name="Normal 41 16 7 2 6" xfId="19277" xr:uid="{00000000-0005-0000-0000-0000CD520000}"/>
    <cellStyle name="Normal 41 16 7 2 6 2" xfId="40919" xr:uid="{00000000-0005-0000-0000-0000CE520000}"/>
    <cellStyle name="Normal 41 16 7 2 7" xfId="34905"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2" xr:uid="{00000000-0005-0000-0000-0000D3520000}"/>
    <cellStyle name="Normal 41 16 7 3 2 2 2 2" xfId="51128" xr:uid="{00000000-0005-0000-0000-0000D4520000}"/>
    <cellStyle name="Normal 41 16 7 3 2 2 3" xfId="23555" xr:uid="{00000000-0005-0000-0000-0000D5520000}"/>
    <cellStyle name="Normal 41 16 7 3 2 2 3 2" xfId="45192" xr:uid="{00000000-0005-0000-0000-0000D6520000}"/>
    <cellStyle name="Normal 41 16 7 3 2 2 4" xfId="39208" xr:uid="{00000000-0005-0000-0000-0000D7520000}"/>
    <cellStyle name="Normal 41 16 7 3 2 3" xfId="26540" xr:uid="{00000000-0005-0000-0000-0000D8520000}"/>
    <cellStyle name="Normal 41 16 7 3 2 3 2" xfId="48154" xr:uid="{00000000-0005-0000-0000-0000D9520000}"/>
    <cellStyle name="Normal 41 16 7 3 2 4" xfId="20573" xr:uid="{00000000-0005-0000-0000-0000DA520000}"/>
    <cellStyle name="Normal 41 16 7 3 2 4 2" xfId="42215" xr:uid="{00000000-0005-0000-0000-0000DB520000}"/>
    <cellStyle name="Normal 41 16 7 3 2 5" xfId="36205" xr:uid="{00000000-0005-0000-0000-0000DC520000}"/>
    <cellStyle name="Normal 41 16 7 3 3" xfId="15443" xr:uid="{00000000-0005-0000-0000-0000DD520000}"/>
    <cellStyle name="Normal 41 16 7 3 3 2" xfId="18528" xr:uid="{00000000-0005-0000-0000-0000DE520000}"/>
    <cellStyle name="Normal 41 16 7 3 3 2 2" xfId="30494" xr:uid="{00000000-0005-0000-0000-0000DF520000}"/>
    <cellStyle name="Normal 41 16 7 3 3 2 2 2" xfId="52100" xr:uid="{00000000-0005-0000-0000-0000E0520000}"/>
    <cellStyle name="Normal 41 16 7 3 3 2 3" xfId="24527" xr:uid="{00000000-0005-0000-0000-0000E1520000}"/>
    <cellStyle name="Normal 41 16 7 3 3 2 3 2" xfId="46164" xr:uid="{00000000-0005-0000-0000-0000E2520000}"/>
    <cellStyle name="Normal 41 16 7 3 3 2 4" xfId="40182" xr:uid="{00000000-0005-0000-0000-0000E3520000}"/>
    <cellStyle name="Normal 41 16 7 3 3 3" xfId="27512" xr:uid="{00000000-0005-0000-0000-0000E4520000}"/>
    <cellStyle name="Normal 41 16 7 3 3 3 2" xfId="49126" xr:uid="{00000000-0005-0000-0000-0000E5520000}"/>
    <cellStyle name="Normal 41 16 7 3 3 4" xfId="21545" xr:uid="{00000000-0005-0000-0000-0000E6520000}"/>
    <cellStyle name="Normal 41 16 7 3 3 4 2" xfId="43187" xr:uid="{00000000-0005-0000-0000-0000E7520000}"/>
    <cellStyle name="Normal 41 16 7 3 3 5" xfId="37179" xr:uid="{00000000-0005-0000-0000-0000E8520000}"/>
    <cellStyle name="Normal 41 16 7 3 4" xfId="16577" xr:uid="{00000000-0005-0000-0000-0000E9520000}"/>
    <cellStyle name="Normal 41 16 7 3 4 2" xfId="28546" xr:uid="{00000000-0005-0000-0000-0000EA520000}"/>
    <cellStyle name="Normal 41 16 7 3 4 2 2" xfId="50152" xr:uid="{00000000-0005-0000-0000-0000EB520000}"/>
    <cellStyle name="Normal 41 16 7 3 4 3" xfId="22579" xr:uid="{00000000-0005-0000-0000-0000EC520000}"/>
    <cellStyle name="Normal 41 16 7 3 4 3 2" xfId="44216" xr:uid="{00000000-0005-0000-0000-0000ED520000}"/>
    <cellStyle name="Normal 41 16 7 3 4 4" xfId="38231" xr:uid="{00000000-0005-0000-0000-0000EE520000}"/>
    <cellStyle name="Normal 41 16 7 3 5" xfId="25564" xr:uid="{00000000-0005-0000-0000-0000EF520000}"/>
    <cellStyle name="Normal 41 16 7 3 5 2" xfId="47181" xr:uid="{00000000-0005-0000-0000-0000F0520000}"/>
    <cellStyle name="Normal 41 16 7 3 6" xfId="19597" xr:uid="{00000000-0005-0000-0000-0000F1520000}"/>
    <cellStyle name="Normal 41 16 7 3 6 2" xfId="41239" xr:uid="{00000000-0005-0000-0000-0000F2520000}"/>
    <cellStyle name="Normal 41 16 7 3 7" xfId="35225" xr:uid="{00000000-0005-0000-0000-0000F3520000}"/>
    <cellStyle name="Normal 41 16 7 4" xfId="13828" xr:uid="{00000000-0005-0000-0000-0000F4520000}"/>
    <cellStyle name="Normal 41 16 7 4 2" xfId="16914" xr:uid="{00000000-0005-0000-0000-0000F5520000}"/>
    <cellStyle name="Normal 41 16 7 4 2 2" xfId="28882" xr:uid="{00000000-0005-0000-0000-0000F6520000}"/>
    <cellStyle name="Normal 41 16 7 4 2 2 2" xfId="50488" xr:uid="{00000000-0005-0000-0000-0000F7520000}"/>
    <cellStyle name="Normal 41 16 7 4 2 3" xfId="22915" xr:uid="{00000000-0005-0000-0000-0000F8520000}"/>
    <cellStyle name="Normal 41 16 7 4 2 3 2" xfId="44552" xr:uid="{00000000-0005-0000-0000-0000F9520000}"/>
    <cellStyle name="Normal 41 16 7 4 2 4" xfId="38568" xr:uid="{00000000-0005-0000-0000-0000FA520000}"/>
    <cellStyle name="Normal 41 16 7 4 3" xfId="25900" xr:uid="{00000000-0005-0000-0000-0000FB520000}"/>
    <cellStyle name="Normal 41 16 7 4 3 2" xfId="47514" xr:uid="{00000000-0005-0000-0000-0000FC520000}"/>
    <cellStyle name="Normal 41 16 7 4 4" xfId="19933" xr:uid="{00000000-0005-0000-0000-0000FD520000}"/>
    <cellStyle name="Normal 41 16 7 4 4 2" xfId="41575" xr:uid="{00000000-0005-0000-0000-0000FE520000}"/>
    <cellStyle name="Normal 41 16 7 4 5" xfId="35564" xr:uid="{00000000-0005-0000-0000-0000FF520000}"/>
    <cellStyle name="Normal 41 16 7 5" xfId="14802" xr:uid="{00000000-0005-0000-0000-000000530000}"/>
    <cellStyle name="Normal 41 16 7 5 2" xfId="17887" xr:uid="{00000000-0005-0000-0000-000001530000}"/>
    <cellStyle name="Normal 41 16 7 5 2 2" xfId="29854" xr:uid="{00000000-0005-0000-0000-000002530000}"/>
    <cellStyle name="Normal 41 16 7 5 2 2 2" xfId="51460" xr:uid="{00000000-0005-0000-0000-000003530000}"/>
    <cellStyle name="Normal 41 16 7 5 2 3" xfId="23887" xr:uid="{00000000-0005-0000-0000-000004530000}"/>
    <cellStyle name="Normal 41 16 7 5 2 3 2" xfId="45524" xr:uid="{00000000-0005-0000-0000-000005530000}"/>
    <cellStyle name="Normal 41 16 7 5 2 4" xfId="39541" xr:uid="{00000000-0005-0000-0000-000006530000}"/>
    <cellStyle name="Normal 41 16 7 5 3" xfId="26872" xr:uid="{00000000-0005-0000-0000-000007530000}"/>
    <cellStyle name="Normal 41 16 7 5 3 2" xfId="48486" xr:uid="{00000000-0005-0000-0000-000008530000}"/>
    <cellStyle name="Normal 41 16 7 5 4" xfId="20905" xr:uid="{00000000-0005-0000-0000-000009530000}"/>
    <cellStyle name="Normal 41 16 7 5 4 2" xfId="42547" xr:uid="{00000000-0005-0000-0000-00000A530000}"/>
    <cellStyle name="Normal 41 16 7 5 5" xfId="36538" xr:uid="{00000000-0005-0000-0000-00000B530000}"/>
    <cellStyle name="Normal 41 16 7 6" xfId="15915" xr:uid="{00000000-0005-0000-0000-00000C530000}"/>
    <cellStyle name="Normal 41 16 7 6 2" xfId="27886" xr:uid="{00000000-0005-0000-0000-00000D530000}"/>
    <cellStyle name="Normal 41 16 7 6 2 2" xfId="49492" xr:uid="{00000000-0005-0000-0000-00000E530000}"/>
    <cellStyle name="Normal 41 16 7 6 3" xfId="21919" xr:uid="{00000000-0005-0000-0000-00000F530000}"/>
    <cellStyle name="Normal 41 16 7 6 3 2" xfId="43556" xr:uid="{00000000-0005-0000-0000-000010530000}"/>
    <cellStyle name="Normal 41 16 7 6 4" xfId="37569" xr:uid="{00000000-0005-0000-0000-000011530000}"/>
    <cellStyle name="Normal 41 16 7 7" xfId="24901" xr:uid="{00000000-0005-0000-0000-000012530000}"/>
    <cellStyle name="Normal 41 16 7 7 2" xfId="46521" xr:uid="{00000000-0005-0000-0000-000013530000}"/>
    <cellStyle name="Normal 41 16 7 8" xfId="18934" xr:uid="{00000000-0005-0000-0000-000014530000}"/>
    <cellStyle name="Normal 41 16 7 8 2" xfId="40576" xr:uid="{00000000-0005-0000-0000-000015530000}"/>
    <cellStyle name="Normal 41 16 7 9" xfId="31975"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4" xr:uid="{00000000-0005-0000-0000-00001A530000}"/>
    <cellStyle name="Normal 41 16 8 2 2 2 2" xfId="50550" xr:uid="{00000000-0005-0000-0000-00001B530000}"/>
    <cellStyle name="Normal 41 16 8 2 2 3" xfId="22977" xr:uid="{00000000-0005-0000-0000-00001C530000}"/>
    <cellStyle name="Normal 41 16 8 2 2 3 2" xfId="44614" xr:uid="{00000000-0005-0000-0000-00001D530000}"/>
    <cellStyle name="Normal 41 16 8 2 2 4" xfId="38630" xr:uid="{00000000-0005-0000-0000-00001E530000}"/>
    <cellStyle name="Normal 41 16 8 2 3" xfId="25962" xr:uid="{00000000-0005-0000-0000-00001F530000}"/>
    <cellStyle name="Normal 41 16 8 2 3 2" xfId="47576" xr:uid="{00000000-0005-0000-0000-000020530000}"/>
    <cellStyle name="Normal 41 16 8 2 4" xfId="19995" xr:uid="{00000000-0005-0000-0000-000021530000}"/>
    <cellStyle name="Normal 41 16 8 2 4 2" xfId="41637" xr:uid="{00000000-0005-0000-0000-000022530000}"/>
    <cellStyle name="Normal 41 16 8 2 5" xfId="35627" xr:uid="{00000000-0005-0000-0000-000023530000}"/>
    <cellStyle name="Normal 41 16 8 3" xfId="14865" xr:uid="{00000000-0005-0000-0000-000024530000}"/>
    <cellStyle name="Normal 41 16 8 3 2" xfId="17950" xr:uid="{00000000-0005-0000-0000-000025530000}"/>
    <cellStyle name="Normal 41 16 8 3 2 2" xfId="29916" xr:uid="{00000000-0005-0000-0000-000026530000}"/>
    <cellStyle name="Normal 41 16 8 3 2 2 2" xfId="51522" xr:uid="{00000000-0005-0000-0000-000027530000}"/>
    <cellStyle name="Normal 41 16 8 3 2 3" xfId="23949" xr:uid="{00000000-0005-0000-0000-000028530000}"/>
    <cellStyle name="Normal 41 16 8 3 2 3 2" xfId="45586" xr:uid="{00000000-0005-0000-0000-000029530000}"/>
    <cellStyle name="Normal 41 16 8 3 2 4" xfId="39604" xr:uid="{00000000-0005-0000-0000-00002A530000}"/>
    <cellStyle name="Normal 41 16 8 3 3" xfId="26934" xr:uid="{00000000-0005-0000-0000-00002B530000}"/>
    <cellStyle name="Normal 41 16 8 3 3 2" xfId="48548" xr:uid="{00000000-0005-0000-0000-00002C530000}"/>
    <cellStyle name="Normal 41 16 8 3 4" xfId="20967" xr:uid="{00000000-0005-0000-0000-00002D530000}"/>
    <cellStyle name="Normal 41 16 8 3 4 2" xfId="42609" xr:uid="{00000000-0005-0000-0000-00002E530000}"/>
    <cellStyle name="Normal 41 16 8 3 5" xfId="36601" xr:uid="{00000000-0005-0000-0000-00002F530000}"/>
    <cellStyle name="Normal 41 16 8 4" xfId="15999" xr:uid="{00000000-0005-0000-0000-000030530000}"/>
    <cellStyle name="Normal 41 16 8 4 2" xfId="27968" xr:uid="{00000000-0005-0000-0000-000031530000}"/>
    <cellStyle name="Normal 41 16 8 4 2 2" xfId="49574" xr:uid="{00000000-0005-0000-0000-000032530000}"/>
    <cellStyle name="Normal 41 16 8 4 3" xfId="22001" xr:uid="{00000000-0005-0000-0000-000033530000}"/>
    <cellStyle name="Normal 41 16 8 4 3 2" xfId="43638" xr:uid="{00000000-0005-0000-0000-000034530000}"/>
    <cellStyle name="Normal 41 16 8 4 4" xfId="37653" xr:uid="{00000000-0005-0000-0000-000035530000}"/>
    <cellStyle name="Normal 41 16 8 5" xfId="24986" xr:uid="{00000000-0005-0000-0000-000036530000}"/>
    <cellStyle name="Normal 41 16 8 5 2" xfId="46603" xr:uid="{00000000-0005-0000-0000-000037530000}"/>
    <cellStyle name="Normal 41 16 8 6" xfId="19019" xr:uid="{00000000-0005-0000-0000-000038530000}"/>
    <cellStyle name="Normal 41 16 8 6 2" xfId="40661" xr:uid="{00000000-0005-0000-0000-000039530000}"/>
    <cellStyle name="Normal 41 16 8 7" xfId="34647"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4" xr:uid="{00000000-0005-0000-0000-00003E530000}"/>
    <cellStyle name="Normal 41 16 9 2 2 2 2" xfId="50870" xr:uid="{00000000-0005-0000-0000-00003F530000}"/>
    <cellStyle name="Normal 41 16 9 2 2 3" xfId="23297" xr:uid="{00000000-0005-0000-0000-000040530000}"/>
    <cellStyle name="Normal 41 16 9 2 2 3 2" xfId="44934" xr:uid="{00000000-0005-0000-0000-000041530000}"/>
    <cellStyle name="Normal 41 16 9 2 2 4" xfId="38950" xr:uid="{00000000-0005-0000-0000-000042530000}"/>
    <cellStyle name="Normal 41 16 9 2 3" xfId="26282" xr:uid="{00000000-0005-0000-0000-000043530000}"/>
    <cellStyle name="Normal 41 16 9 2 3 2" xfId="47896" xr:uid="{00000000-0005-0000-0000-000044530000}"/>
    <cellStyle name="Normal 41 16 9 2 4" xfId="20315" xr:uid="{00000000-0005-0000-0000-000045530000}"/>
    <cellStyle name="Normal 41 16 9 2 4 2" xfId="41957" xr:uid="{00000000-0005-0000-0000-000046530000}"/>
    <cellStyle name="Normal 41 16 9 2 5" xfId="35947" xr:uid="{00000000-0005-0000-0000-000047530000}"/>
    <cellStyle name="Normal 41 16 9 3" xfId="15185" xr:uid="{00000000-0005-0000-0000-000048530000}"/>
    <cellStyle name="Normal 41 16 9 3 2" xfId="18270" xr:uid="{00000000-0005-0000-0000-000049530000}"/>
    <cellStyle name="Normal 41 16 9 3 2 2" xfId="30236" xr:uid="{00000000-0005-0000-0000-00004A530000}"/>
    <cellStyle name="Normal 41 16 9 3 2 2 2" xfId="51842" xr:uid="{00000000-0005-0000-0000-00004B530000}"/>
    <cellStyle name="Normal 41 16 9 3 2 3" xfId="24269" xr:uid="{00000000-0005-0000-0000-00004C530000}"/>
    <cellStyle name="Normal 41 16 9 3 2 3 2" xfId="45906" xr:uid="{00000000-0005-0000-0000-00004D530000}"/>
    <cellStyle name="Normal 41 16 9 3 2 4" xfId="39924" xr:uid="{00000000-0005-0000-0000-00004E530000}"/>
    <cellStyle name="Normal 41 16 9 3 3" xfId="27254" xr:uid="{00000000-0005-0000-0000-00004F530000}"/>
    <cellStyle name="Normal 41 16 9 3 3 2" xfId="48868" xr:uid="{00000000-0005-0000-0000-000050530000}"/>
    <cellStyle name="Normal 41 16 9 3 4" xfId="21287" xr:uid="{00000000-0005-0000-0000-000051530000}"/>
    <cellStyle name="Normal 41 16 9 3 4 2" xfId="42929" xr:uid="{00000000-0005-0000-0000-000052530000}"/>
    <cellStyle name="Normal 41 16 9 3 5" xfId="36921" xr:uid="{00000000-0005-0000-0000-000053530000}"/>
    <cellStyle name="Normal 41 16 9 4" xfId="16319" xr:uid="{00000000-0005-0000-0000-000054530000}"/>
    <cellStyle name="Normal 41 16 9 4 2" xfId="28288" xr:uid="{00000000-0005-0000-0000-000055530000}"/>
    <cellStyle name="Normal 41 16 9 4 2 2" xfId="49894" xr:uid="{00000000-0005-0000-0000-000056530000}"/>
    <cellStyle name="Normal 41 16 9 4 3" xfId="22321" xr:uid="{00000000-0005-0000-0000-000057530000}"/>
    <cellStyle name="Normal 41 16 9 4 3 2" xfId="43958" xr:uid="{00000000-0005-0000-0000-000058530000}"/>
    <cellStyle name="Normal 41 16 9 4 4" xfId="37973" xr:uid="{00000000-0005-0000-0000-000059530000}"/>
    <cellStyle name="Normal 41 16 9 5" xfId="25306" xr:uid="{00000000-0005-0000-0000-00005A530000}"/>
    <cellStyle name="Normal 41 16 9 5 2" xfId="46923" xr:uid="{00000000-0005-0000-0000-00005B530000}"/>
    <cellStyle name="Normal 41 16 9 6" xfId="19339" xr:uid="{00000000-0005-0000-0000-00005C530000}"/>
    <cellStyle name="Normal 41 16 9 6 2" xfId="40981" xr:uid="{00000000-0005-0000-0000-00005D530000}"/>
    <cellStyle name="Normal 41 16 9 7" xfId="34967"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5" xr:uid="{00000000-0005-0000-0000-000062530000}"/>
    <cellStyle name="Normal 41 17 10 2 2 2" xfId="50231" xr:uid="{00000000-0005-0000-0000-000063530000}"/>
    <cellStyle name="Normal 41 17 10 2 3" xfId="22658" xr:uid="{00000000-0005-0000-0000-000064530000}"/>
    <cellStyle name="Normal 41 17 10 2 3 2" xfId="44295" xr:uid="{00000000-0005-0000-0000-000065530000}"/>
    <cellStyle name="Normal 41 17 10 2 4" xfId="38310" xr:uid="{00000000-0005-0000-0000-000066530000}"/>
    <cellStyle name="Normal 41 17 10 3" xfId="25643" xr:uid="{00000000-0005-0000-0000-000067530000}"/>
    <cellStyle name="Normal 41 17 10 3 2" xfId="47257" xr:uid="{00000000-0005-0000-0000-000068530000}"/>
    <cellStyle name="Normal 41 17 10 4" xfId="19676" xr:uid="{00000000-0005-0000-0000-000069530000}"/>
    <cellStyle name="Normal 41 17 10 4 2" xfId="41318" xr:uid="{00000000-0005-0000-0000-00006A530000}"/>
    <cellStyle name="Normal 41 17 10 5" xfId="35306" xr:uid="{00000000-0005-0000-0000-00006B530000}"/>
    <cellStyle name="Normal 41 17 11" xfId="14545" xr:uid="{00000000-0005-0000-0000-00006C530000}"/>
    <cellStyle name="Normal 41 17 11 2" xfId="17630" xr:uid="{00000000-0005-0000-0000-00006D530000}"/>
    <cellStyle name="Normal 41 17 11 2 2" xfId="29597" xr:uid="{00000000-0005-0000-0000-00006E530000}"/>
    <cellStyle name="Normal 41 17 11 2 2 2" xfId="51203" xr:uid="{00000000-0005-0000-0000-00006F530000}"/>
    <cellStyle name="Normal 41 17 11 2 3" xfId="23630" xr:uid="{00000000-0005-0000-0000-000070530000}"/>
    <cellStyle name="Normal 41 17 11 2 3 2" xfId="45267" xr:uid="{00000000-0005-0000-0000-000071530000}"/>
    <cellStyle name="Normal 41 17 11 2 4" xfId="39284" xr:uid="{00000000-0005-0000-0000-000072530000}"/>
    <cellStyle name="Normal 41 17 11 3" xfId="26615" xr:uid="{00000000-0005-0000-0000-000073530000}"/>
    <cellStyle name="Normal 41 17 11 3 2" xfId="48229" xr:uid="{00000000-0005-0000-0000-000074530000}"/>
    <cellStyle name="Normal 41 17 11 4" xfId="20648" xr:uid="{00000000-0005-0000-0000-000075530000}"/>
    <cellStyle name="Normal 41 17 11 4 2" xfId="42290" xr:uid="{00000000-0005-0000-0000-000076530000}"/>
    <cellStyle name="Normal 41 17 11 5" xfId="36281" xr:uid="{00000000-0005-0000-0000-000077530000}"/>
    <cellStyle name="Normal 41 17 12" xfId="15658" xr:uid="{00000000-0005-0000-0000-000078530000}"/>
    <cellStyle name="Normal 41 17 12 2" xfId="27629" xr:uid="{00000000-0005-0000-0000-000079530000}"/>
    <cellStyle name="Normal 41 17 12 2 2" xfId="49235" xr:uid="{00000000-0005-0000-0000-00007A530000}"/>
    <cellStyle name="Normal 41 17 12 3" xfId="21662" xr:uid="{00000000-0005-0000-0000-00007B530000}"/>
    <cellStyle name="Normal 41 17 12 3 2" xfId="43299" xr:uid="{00000000-0005-0000-0000-00007C530000}"/>
    <cellStyle name="Normal 41 17 12 4" xfId="37312" xr:uid="{00000000-0005-0000-0000-00007D530000}"/>
    <cellStyle name="Normal 41 17 13" xfId="24644" xr:uid="{00000000-0005-0000-0000-00007E530000}"/>
    <cellStyle name="Normal 41 17 13 2" xfId="46264" xr:uid="{00000000-0005-0000-0000-00007F530000}"/>
    <cellStyle name="Normal 41 17 14" xfId="18677" xr:uid="{00000000-0005-0000-0000-000080530000}"/>
    <cellStyle name="Normal 41 17 14 2" xfId="40319" xr:uid="{00000000-0005-0000-0000-000081530000}"/>
    <cellStyle name="Normal 41 17 15" xfId="31242"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4" xr:uid="{00000000-0005-0000-0000-000087530000}"/>
    <cellStyle name="Normal 41 17 2 2 2 2 2 2" xfId="50640" xr:uid="{00000000-0005-0000-0000-000088530000}"/>
    <cellStyle name="Normal 41 17 2 2 2 2 3" xfId="23067" xr:uid="{00000000-0005-0000-0000-000089530000}"/>
    <cellStyle name="Normal 41 17 2 2 2 2 3 2" xfId="44704" xr:uid="{00000000-0005-0000-0000-00008A530000}"/>
    <cellStyle name="Normal 41 17 2 2 2 2 4" xfId="38720" xr:uid="{00000000-0005-0000-0000-00008B530000}"/>
    <cellStyle name="Normal 41 17 2 2 2 3" xfId="26052" xr:uid="{00000000-0005-0000-0000-00008C530000}"/>
    <cellStyle name="Normal 41 17 2 2 2 3 2" xfId="47666" xr:uid="{00000000-0005-0000-0000-00008D530000}"/>
    <cellStyle name="Normal 41 17 2 2 2 4" xfId="20085" xr:uid="{00000000-0005-0000-0000-00008E530000}"/>
    <cellStyle name="Normal 41 17 2 2 2 4 2" xfId="41727" xr:uid="{00000000-0005-0000-0000-00008F530000}"/>
    <cellStyle name="Normal 41 17 2 2 2 5" xfId="35717" xr:uid="{00000000-0005-0000-0000-000090530000}"/>
    <cellStyle name="Normal 41 17 2 2 3" xfId="14955" xr:uid="{00000000-0005-0000-0000-000091530000}"/>
    <cellStyle name="Normal 41 17 2 2 3 2" xfId="18040" xr:uid="{00000000-0005-0000-0000-000092530000}"/>
    <cellStyle name="Normal 41 17 2 2 3 2 2" xfId="30006" xr:uid="{00000000-0005-0000-0000-000093530000}"/>
    <cellStyle name="Normal 41 17 2 2 3 2 2 2" xfId="51612" xr:uid="{00000000-0005-0000-0000-000094530000}"/>
    <cellStyle name="Normal 41 17 2 2 3 2 3" xfId="24039" xr:uid="{00000000-0005-0000-0000-000095530000}"/>
    <cellStyle name="Normal 41 17 2 2 3 2 3 2" xfId="45676" xr:uid="{00000000-0005-0000-0000-000096530000}"/>
    <cellStyle name="Normal 41 17 2 2 3 2 4" xfId="39694" xr:uid="{00000000-0005-0000-0000-000097530000}"/>
    <cellStyle name="Normal 41 17 2 2 3 3" xfId="27024" xr:uid="{00000000-0005-0000-0000-000098530000}"/>
    <cellStyle name="Normal 41 17 2 2 3 3 2" xfId="48638" xr:uid="{00000000-0005-0000-0000-000099530000}"/>
    <cellStyle name="Normal 41 17 2 2 3 4" xfId="21057" xr:uid="{00000000-0005-0000-0000-00009A530000}"/>
    <cellStyle name="Normal 41 17 2 2 3 4 2" xfId="42699" xr:uid="{00000000-0005-0000-0000-00009B530000}"/>
    <cellStyle name="Normal 41 17 2 2 3 5" xfId="36691" xr:uid="{00000000-0005-0000-0000-00009C530000}"/>
    <cellStyle name="Normal 41 17 2 2 4" xfId="16089" xr:uid="{00000000-0005-0000-0000-00009D530000}"/>
    <cellStyle name="Normal 41 17 2 2 4 2" xfId="28058" xr:uid="{00000000-0005-0000-0000-00009E530000}"/>
    <cellStyle name="Normal 41 17 2 2 4 2 2" xfId="49664" xr:uid="{00000000-0005-0000-0000-00009F530000}"/>
    <cellStyle name="Normal 41 17 2 2 4 3" xfId="22091" xr:uid="{00000000-0005-0000-0000-0000A0530000}"/>
    <cellStyle name="Normal 41 17 2 2 4 3 2" xfId="43728" xr:uid="{00000000-0005-0000-0000-0000A1530000}"/>
    <cellStyle name="Normal 41 17 2 2 4 4" xfId="37743" xr:uid="{00000000-0005-0000-0000-0000A2530000}"/>
    <cellStyle name="Normal 41 17 2 2 5" xfId="25076" xr:uid="{00000000-0005-0000-0000-0000A3530000}"/>
    <cellStyle name="Normal 41 17 2 2 5 2" xfId="46693" xr:uid="{00000000-0005-0000-0000-0000A4530000}"/>
    <cellStyle name="Normal 41 17 2 2 6" xfId="19109" xr:uid="{00000000-0005-0000-0000-0000A5530000}"/>
    <cellStyle name="Normal 41 17 2 2 6 2" xfId="40751" xr:uid="{00000000-0005-0000-0000-0000A6530000}"/>
    <cellStyle name="Normal 41 17 2 2 7" xfId="34737"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4" xr:uid="{00000000-0005-0000-0000-0000AB530000}"/>
    <cellStyle name="Normal 41 17 2 3 2 2 2 2" xfId="50960" xr:uid="{00000000-0005-0000-0000-0000AC530000}"/>
    <cellStyle name="Normal 41 17 2 3 2 2 3" xfId="23387" xr:uid="{00000000-0005-0000-0000-0000AD530000}"/>
    <cellStyle name="Normal 41 17 2 3 2 2 3 2" xfId="45024" xr:uid="{00000000-0005-0000-0000-0000AE530000}"/>
    <cellStyle name="Normal 41 17 2 3 2 2 4" xfId="39040" xr:uid="{00000000-0005-0000-0000-0000AF530000}"/>
    <cellStyle name="Normal 41 17 2 3 2 3" xfId="26372" xr:uid="{00000000-0005-0000-0000-0000B0530000}"/>
    <cellStyle name="Normal 41 17 2 3 2 3 2" xfId="47986" xr:uid="{00000000-0005-0000-0000-0000B1530000}"/>
    <cellStyle name="Normal 41 17 2 3 2 4" xfId="20405" xr:uid="{00000000-0005-0000-0000-0000B2530000}"/>
    <cellStyle name="Normal 41 17 2 3 2 4 2" xfId="42047" xr:uid="{00000000-0005-0000-0000-0000B3530000}"/>
    <cellStyle name="Normal 41 17 2 3 2 5" xfId="36037" xr:uid="{00000000-0005-0000-0000-0000B4530000}"/>
    <cellStyle name="Normal 41 17 2 3 3" xfId="15275" xr:uid="{00000000-0005-0000-0000-0000B5530000}"/>
    <cellStyle name="Normal 41 17 2 3 3 2" xfId="18360" xr:uid="{00000000-0005-0000-0000-0000B6530000}"/>
    <cellStyle name="Normal 41 17 2 3 3 2 2" xfId="30326" xr:uid="{00000000-0005-0000-0000-0000B7530000}"/>
    <cellStyle name="Normal 41 17 2 3 3 2 2 2" xfId="51932" xr:uid="{00000000-0005-0000-0000-0000B8530000}"/>
    <cellStyle name="Normal 41 17 2 3 3 2 3" xfId="24359" xr:uid="{00000000-0005-0000-0000-0000B9530000}"/>
    <cellStyle name="Normal 41 17 2 3 3 2 3 2" xfId="45996" xr:uid="{00000000-0005-0000-0000-0000BA530000}"/>
    <cellStyle name="Normal 41 17 2 3 3 2 4" xfId="40014" xr:uid="{00000000-0005-0000-0000-0000BB530000}"/>
    <cellStyle name="Normal 41 17 2 3 3 3" xfId="27344" xr:uid="{00000000-0005-0000-0000-0000BC530000}"/>
    <cellStyle name="Normal 41 17 2 3 3 3 2" xfId="48958" xr:uid="{00000000-0005-0000-0000-0000BD530000}"/>
    <cellStyle name="Normal 41 17 2 3 3 4" xfId="21377" xr:uid="{00000000-0005-0000-0000-0000BE530000}"/>
    <cellStyle name="Normal 41 17 2 3 3 4 2" xfId="43019" xr:uid="{00000000-0005-0000-0000-0000BF530000}"/>
    <cellStyle name="Normal 41 17 2 3 3 5" xfId="37011" xr:uid="{00000000-0005-0000-0000-0000C0530000}"/>
    <cellStyle name="Normal 41 17 2 3 4" xfId="16409" xr:uid="{00000000-0005-0000-0000-0000C1530000}"/>
    <cellStyle name="Normal 41 17 2 3 4 2" xfId="28378" xr:uid="{00000000-0005-0000-0000-0000C2530000}"/>
    <cellStyle name="Normal 41 17 2 3 4 2 2" xfId="49984" xr:uid="{00000000-0005-0000-0000-0000C3530000}"/>
    <cellStyle name="Normal 41 17 2 3 4 3" xfId="22411" xr:uid="{00000000-0005-0000-0000-0000C4530000}"/>
    <cellStyle name="Normal 41 17 2 3 4 3 2" xfId="44048" xr:uid="{00000000-0005-0000-0000-0000C5530000}"/>
    <cellStyle name="Normal 41 17 2 3 4 4" xfId="38063" xr:uid="{00000000-0005-0000-0000-0000C6530000}"/>
    <cellStyle name="Normal 41 17 2 3 5" xfId="25396" xr:uid="{00000000-0005-0000-0000-0000C7530000}"/>
    <cellStyle name="Normal 41 17 2 3 5 2" xfId="47013" xr:uid="{00000000-0005-0000-0000-0000C8530000}"/>
    <cellStyle name="Normal 41 17 2 3 6" xfId="19429" xr:uid="{00000000-0005-0000-0000-0000C9530000}"/>
    <cellStyle name="Normal 41 17 2 3 6 2" xfId="41071" xr:uid="{00000000-0005-0000-0000-0000CA530000}"/>
    <cellStyle name="Normal 41 17 2 3 7" xfId="35057" xr:uid="{00000000-0005-0000-0000-0000CB530000}"/>
    <cellStyle name="Normal 41 17 2 4" xfId="13660" xr:uid="{00000000-0005-0000-0000-0000CC530000}"/>
    <cellStyle name="Normal 41 17 2 4 2" xfId="16746" xr:uid="{00000000-0005-0000-0000-0000CD530000}"/>
    <cellStyle name="Normal 41 17 2 4 2 2" xfId="28714" xr:uid="{00000000-0005-0000-0000-0000CE530000}"/>
    <cellStyle name="Normal 41 17 2 4 2 2 2" xfId="50320" xr:uid="{00000000-0005-0000-0000-0000CF530000}"/>
    <cellStyle name="Normal 41 17 2 4 2 3" xfId="22747" xr:uid="{00000000-0005-0000-0000-0000D0530000}"/>
    <cellStyle name="Normal 41 17 2 4 2 3 2" xfId="44384" xr:uid="{00000000-0005-0000-0000-0000D1530000}"/>
    <cellStyle name="Normal 41 17 2 4 2 4" xfId="38400" xr:uid="{00000000-0005-0000-0000-0000D2530000}"/>
    <cellStyle name="Normal 41 17 2 4 3" xfId="25732" xr:uid="{00000000-0005-0000-0000-0000D3530000}"/>
    <cellStyle name="Normal 41 17 2 4 3 2" xfId="47346" xr:uid="{00000000-0005-0000-0000-0000D4530000}"/>
    <cellStyle name="Normal 41 17 2 4 4" xfId="19765" xr:uid="{00000000-0005-0000-0000-0000D5530000}"/>
    <cellStyle name="Normal 41 17 2 4 4 2" xfId="41407" xr:uid="{00000000-0005-0000-0000-0000D6530000}"/>
    <cellStyle name="Normal 41 17 2 4 5" xfId="35396" xr:uid="{00000000-0005-0000-0000-0000D7530000}"/>
    <cellStyle name="Normal 41 17 2 5" xfId="14634" xr:uid="{00000000-0005-0000-0000-0000D8530000}"/>
    <cellStyle name="Normal 41 17 2 5 2" xfId="17719" xr:uid="{00000000-0005-0000-0000-0000D9530000}"/>
    <cellStyle name="Normal 41 17 2 5 2 2" xfId="29686" xr:uid="{00000000-0005-0000-0000-0000DA530000}"/>
    <cellStyle name="Normal 41 17 2 5 2 2 2" xfId="51292" xr:uid="{00000000-0005-0000-0000-0000DB530000}"/>
    <cellStyle name="Normal 41 17 2 5 2 3" xfId="23719" xr:uid="{00000000-0005-0000-0000-0000DC530000}"/>
    <cellStyle name="Normal 41 17 2 5 2 3 2" xfId="45356" xr:uid="{00000000-0005-0000-0000-0000DD530000}"/>
    <cellStyle name="Normal 41 17 2 5 2 4" xfId="39373" xr:uid="{00000000-0005-0000-0000-0000DE530000}"/>
    <cellStyle name="Normal 41 17 2 5 3" xfId="26704" xr:uid="{00000000-0005-0000-0000-0000DF530000}"/>
    <cellStyle name="Normal 41 17 2 5 3 2" xfId="48318" xr:uid="{00000000-0005-0000-0000-0000E0530000}"/>
    <cellStyle name="Normal 41 17 2 5 4" xfId="20737" xr:uid="{00000000-0005-0000-0000-0000E1530000}"/>
    <cellStyle name="Normal 41 17 2 5 4 2" xfId="42379" xr:uid="{00000000-0005-0000-0000-0000E2530000}"/>
    <cellStyle name="Normal 41 17 2 5 5" xfId="36370" xr:uid="{00000000-0005-0000-0000-0000E3530000}"/>
    <cellStyle name="Normal 41 17 2 6" xfId="15747" xr:uid="{00000000-0005-0000-0000-0000E4530000}"/>
    <cellStyle name="Normal 41 17 2 6 2" xfId="27718" xr:uid="{00000000-0005-0000-0000-0000E5530000}"/>
    <cellStyle name="Normal 41 17 2 6 2 2" xfId="49324" xr:uid="{00000000-0005-0000-0000-0000E6530000}"/>
    <cellStyle name="Normal 41 17 2 6 3" xfId="21751" xr:uid="{00000000-0005-0000-0000-0000E7530000}"/>
    <cellStyle name="Normal 41 17 2 6 3 2" xfId="43388" xr:uid="{00000000-0005-0000-0000-0000E8530000}"/>
    <cellStyle name="Normal 41 17 2 6 4" xfId="37401" xr:uid="{00000000-0005-0000-0000-0000E9530000}"/>
    <cellStyle name="Normal 41 17 2 7" xfId="24733" xr:uid="{00000000-0005-0000-0000-0000EA530000}"/>
    <cellStyle name="Normal 41 17 2 7 2" xfId="46353" xr:uid="{00000000-0005-0000-0000-0000EB530000}"/>
    <cellStyle name="Normal 41 17 2 8" xfId="18766" xr:uid="{00000000-0005-0000-0000-0000EC530000}"/>
    <cellStyle name="Normal 41 17 2 8 2" xfId="40408" xr:uid="{00000000-0005-0000-0000-0000ED530000}"/>
    <cellStyle name="Normal 41 17 2 9" xfId="31579"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0" xr:uid="{00000000-0005-0000-0000-0000F3530000}"/>
    <cellStyle name="Normal 41 17 3 2 2 2 2 2" xfId="50596" xr:uid="{00000000-0005-0000-0000-0000F4530000}"/>
    <cellStyle name="Normal 41 17 3 2 2 2 3" xfId="23023" xr:uid="{00000000-0005-0000-0000-0000F5530000}"/>
    <cellStyle name="Normal 41 17 3 2 2 2 3 2" xfId="44660" xr:uid="{00000000-0005-0000-0000-0000F6530000}"/>
    <cellStyle name="Normal 41 17 3 2 2 2 4" xfId="38676" xr:uid="{00000000-0005-0000-0000-0000F7530000}"/>
    <cellStyle name="Normal 41 17 3 2 2 3" xfId="26008" xr:uid="{00000000-0005-0000-0000-0000F8530000}"/>
    <cellStyle name="Normal 41 17 3 2 2 3 2" xfId="47622" xr:uid="{00000000-0005-0000-0000-0000F9530000}"/>
    <cellStyle name="Normal 41 17 3 2 2 4" xfId="20041" xr:uid="{00000000-0005-0000-0000-0000FA530000}"/>
    <cellStyle name="Normal 41 17 3 2 2 4 2" xfId="41683" xr:uid="{00000000-0005-0000-0000-0000FB530000}"/>
    <cellStyle name="Normal 41 17 3 2 2 5" xfId="35673" xr:uid="{00000000-0005-0000-0000-0000FC530000}"/>
    <cellStyle name="Normal 41 17 3 2 3" xfId="14911" xr:uid="{00000000-0005-0000-0000-0000FD530000}"/>
    <cellStyle name="Normal 41 17 3 2 3 2" xfId="17996" xr:uid="{00000000-0005-0000-0000-0000FE530000}"/>
    <cellStyle name="Normal 41 17 3 2 3 2 2" xfId="29962" xr:uid="{00000000-0005-0000-0000-0000FF530000}"/>
    <cellStyle name="Normal 41 17 3 2 3 2 2 2" xfId="51568" xr:uid="{00000000-0005-0000-0000-000000540000}"/>
    <cellStyle name="Normal 41 17 3 2 3 2 3" xfId="23995" xr:uid="{00000000-0005-0000-0000-000001540000}"/>
    <cellStyle name="Normal 41 17 3 2 3 2 3 2" xfId="45632" xr:uid="{00000000-0005-0000-0000-000002540000}"/>
    <cellStyle name="Normal 41 17 3 2 3 2 4" xfId="39650" xr:uid="{00000000-0005-0000-0000-000003540000}"/>
    <cellStyle name="Normal 41 17 3 2 3 3" xfId="26980" xr:uid="{00000000-0005-0000-0000-000004540000}"/>
    <cellStyle name="Normal 41 17 3 2 3 3 2" xfId="48594" xr:uid="{00000000-0005-0000-0000-000005540000}"/>
    <cellStyle name="Normal 41 17 3 2 3 4" xfId="21013" xr:uid="{00000000-0005-0000-0000-000006540000}"/>
    <cellStyle name="Normal 41 17 3 2 3 4 2" xfId="42655" xr:uid="{00000000-0005-0000-0000-000007540000}"/>
    <cellStyle name="Normal 41 17 3 2 3 5" xfId="36647" xr:uid="{00000000-0005-0000-0000-000008540000}"/>
    <cellStyle name="Normal 41 17 3 2 4" xfId="16045" xr:uid="{00000000-0005-0000-0000-000009540000}"/>
    <cellStyle name="Normal 41 17 3 2 4 2" xfId="28014" xr:uid="{00000000-0005-0000-0000-00000A540000}"/>
    <cellStyle name="Normal 41 17 3 2 4 2 2" xfId="49620" xr:uid="{00000000-0005-0000-0000-00000B540000}"/>
    <cellStyle name="Normal 41 17 3 2 4 3" xfId="22047" xr:uid="{00000000-0005-0000-0000-00000C540000}"/>
    <cellStyle name="Normal 41 17 3 2 4 3 2" xfId="43684" xr:uid="{00000000-0005-0000-0000-00000D540000}"/>
    <cellStyle name="Normal 41 17 3 2 4 4" xfId="37699" xr:uid="{00000000-0005-0000-0000-00000E540000}"/>
    <cellStyle name="Normal 41 17 3 2 5" xfId="25032" xr:uid="{00000000-0005-0000-0000-00000F540000}"/>
    <cellStyle name="Normal 41 17 3 2 5 2" xfId="46649" xr:uid="{00000000-0005-0000-0000-000010540000}"/>
    <cellStyle name="Normal 41 17 3 2 6" xfId="19065" xr:uid="{00000000-0005-0000-0000-000011540000}"/>
    <cellStyle name="Normal 41 17 3 2 6 2" xfId="40707" xr:uid="{00000000-0005-0000-0000-000012540000}"/>
    <cellStyle name="Normal 41 17 3 2 7" xfId="34693"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0" xr:uid="{00000000-0005-0000-0000-000017540000}"/>
    <cellStyle name="Normal 41 17 3 3 2 2 2 2" xfId="50916" xr:uid="{00000000-0005-0000-0000-000018540000}"/>
    <cellStyle name="Normal 41 17 3 3 2 2 3" xfId="23343" xr:uid="{00000000-0005-0000-0000-000019540000}"/>
    <cellStyle name="Normal 41 17 3 3 2 2 3 2" xfId="44980" xr:uid="{00000000-0005-0000-0000-00001A540000}"/>
    <cellStyle name="Normal 41 17 3 3 2 2 4" xfId="38996" xr:uid="{00000000-0005-0000-0000-00001B540000}"/>
    <cellStyle name="Normal 41 17 3 3 2 3" xfId="26328" xr:uid="{00000000-0005-0000-0000-00001C540000}"/>
    <cellStyle name="Normal 41 17 3 3 2 3 2" xfId="47942" xr:uid="{00000000-0005-0000-0000-00001D540000}"/>
    <cellStyle name="Normal 41 17 3 3 2 4" xfId="20361" xr:uid="{00000000-0005-0000-0000-00001E540000}"/>
    <cellStyle name="Normal 41 17 3 3 2 4 2" xfId="42003" xr:uid="{00000000-0005-0000-0000-00001F540000}"/>
    <cellStyle name="Normal 41 17 3 3 2 5" xfId="35993" xr:uid="{00000000-0005-0000-0000-000020540000}"/>
    <cellStyle name="Normal 41 17 3 3 3" xfId="15231" xr:uid="{00000000-0005-0000-0000-000021540000}"/>
    <cellStyle name="Normal 41 17 3 3 3 2" xfId="18316" xr:uid="{00000000-0005-0000-0000-000022540000}"/>
    <cellStyle name="Normal 41 17 3 3 3 2 2" xfId="30282" xr:uid="{00000000-0005-0000-0000-000023540000}"/>
    <cellStyle name="Normal 41 17 3 3 3 2 2 2" xfId="51888" xr:uid="{00000000-0005-0000-0000-000024540000}"/>
    <cellStyle name="Normal 41 17 3 3 3 2 3" xfId="24315" xr:uid="{00000000-0005-0000-0000-000025540000}"/>
    <cellStyle name="Normal 41 17 3 3 3 2 3 2" xfId="45952" xr:uid="{00000000-0005-0000-0000-000026540000}"/>
    <cellStyle name="Normal 41 17 3 3 3 2 4" xfId="39970" xr:uid="{00000000-0005-0000-0000-000027540000}"/>
    <cellStyle name="Normal 41 17 3 3 3 3" xfId="27300" xr:uid="{00000000-0005-0000-0000-000028540000}"/>
    <cellStyle name="Normal 41 17 3 3 3 3 2" xfId="48914" xr:uid="{00000000-0005-0000-0000-000029540000}"/>
    <cellStyle name="Normal 41 17 3 3 3 4" xfId="21333" xr:uid="{00000000-0005-0000-0000-00002A540000}"/>
    <cellStyle name="Normal 41 17 3 3 3 4 2" xfId="42975" xr:uid="{00000000-0005-0000-0000-00002B540000}"/>
    <cellStyle name="Normal 41 17 3 3 3 5" xfId="36967" xr:uid="{00000000-0005-0000-0000-00002C540000}"/>
    <cellStyle name="Normal 41 17 3 3 4" xfId="16365" xr:uid="{00000000-0005-0000-0000-00002D540000}"/>
    <cellStyle name="Normal 41 17 3 3 4 2" xfId="28334" xr:uid="{00000000-0005-0000-0000-00002E540000}"/>
    <cellStyle name="Normal 41 17 3 3 4 2 2" xfId="49940" xr:uid="{00000000-0005-0000-0000-00002F540000}"/>
    <cellStyle name="Normal 41 17 3 3 4 3" xfId="22367" xr:uid="{00000000-0005-0000-0000-000030540000}"/>
    <cellStyle name="Normal 41 17 3 3 4 3 2" xfId="44004" xr:uid="{00000000-0005-0000-0000-000031540000}"/>
    <cellStyle name="Normal 41 17 3 3 4 4" xfId="38019" xr:uid="{00000000-0005-0000-0000-000032540000}"/>
    <cellStyle name="Normal 41 17 3 3 5" xfId="25352" xr:uid="{00000000-0005-0000-0000-000033540000}"/>
    <cellStyle name="Normal 41 17 3 3 5 2" xfId="46969" xr:uid="{00000000-0005-0000-0000-000034540000}"/>
    <cellStyle name="Normal 41 17 3 3 6" xfId="19385" xr:uid="{00000000-0005-0000-0000-000035540000}"/>
    <cellStyle name="Normal 41 17 3 3 6 2" xfId="41027" xr:uid="{00000000-0005-0000-0000-000036540000}"/>
    <cellStyle name="Normal 41 17 3 3 7" xfId="35013" xr:uid="{00000000-0005-0000-0000-000037540000}"/>
    <cellStyle name="Normal 41 17 3 4" xfId="13616" xr:uid="{00000000-0005-0000-0000-000038540000}"/>
    <cellStyle name="Normal 41 17 3 4 2" xfId="16702" xr:uid="{00000000-0005-0000-0000-000039540000}"/>
    <cellStyle name="Normal 41 17 3 4 2 2" xfId="28670" xr:uid="{00000000-0005-0000-0000-00003A540000}"/>
    <cellStyle name="Normal 41 17 3 4 2 2 2" xfId="50276" xr:uid="{00000000-0005-0000-0000-00003B540000}"/>
    <cellStyle name="Normal 41 17 3 4 2 3" xfId="22703" xr:uid="{00000000-0005-0000-0000-00003C540000}"/>
    <cellStyle name="Normal 41 17 3 4 2 3 2" xfId="44340" xr:uid="{00000000-0005-0000-0000-00003D540000}"/>
    <cellStyle name="Normal 41 17 3 4 2 4" xfId="38356" xr:uid="{00000000-0005-0000-0000-00003E540000}"/>
    <cellStyle name="Normal 41 17 3 4 3" xfId="25688" xr:uid="{00000000-0005-0000-0000-00003F540000}"/>
    <cellStyle name="Normal 41 17 3 4 3 2" xfId="47302" xr:uid="{00000000-0005-0000-0000-000040540000}"/>
    <cellStyle name="Normal 41 17 3 4 4" xfId="19721" xr:uid="{00000000-0005-0000-0000-000041540000}"/>
    <cellStyle name="Normal 41 17 3 4 4 2" xfId="41363" xr:uid="{00000000-0005-0000-0000-000042540000}"/>
    <cellStyle name="Normal 41 17 3 4 5" xfId="35352" xr:uid="{00000000-0005-0000-0000-000043540000}"/>
    <cellStyle name="Normal 41 17 3 5" xfId="14590" xr:uid="{00000000-0005-0000-0000-000044540000}"/>
    <cellStyle name="Normal 41 17 3 5 2" xfId="17675" xr:uid="{00000000-0005-0000-0000-000045540000}"/>
    <cellStyle name="Normal 41 17 3 5 2 2" xfId="29642" xr:uid="{00000000-0005-0000-0000-000046540000}"/>
    <cellStyle name="Normal 41 17 3 5 2 2 2" xfId="51248" xr:uid="{00000000-0005-0000-0000-000047540000}"/>
    <cellStyle name="Normal 41 17 3 5 2 3" xfId="23675" xr:uid="{00000000-0005-0000-0000-000048540000}"/>
    <cellStyle name="Normal 41 17 3 5 2 3 2" xfId="45312" xr:uid="{00000000-0005-0000-0000-000049540000}"/>
    <cellStyle name="Normal 41 17 3 5 2 4" xfId="39329" xr:uid="{00000000-0005-0000-0000-00004A540000}"/>
    <cellStyle name="Normal 41 17 3 5 3" xfId="26660" xr:uid="{00000000-0005-0000-0000-00004B540000}"/>
    <cellStyle name="Normal 41 17 3 5 3 2" xfId="48274" xr:uid="{00000000-0005-0000-0000-00004C540000}"/>
    <cellStyle name="Normal 41 17 3 5 4" xfId="20693" xr:uid="{00000000-0005-0000-0000-00004D540000}"/>
    <cellStyle name="Normal 41 17 3 5 4 2" xfId="42335" xr:uid="{00000000-0005-0000-0000-00004E540000}"/>
    <cellStyle name="Normal 41 17 3 5 5" xfId="36326" xr:uid="{00000000-0005-0000-0000-00004F540000}"/>
    <cellStyle name="Normal 41 17 3 6" xfId="15703" xr:uid="{00000000-0005-0000-0000-000050540000}"/>
    <cellStyle name="Normal 41 17 3 6 2" xfId="27674" xr:uid="{00000000-0005-0000-0000-000051540000}"/>
    <cellStyle name="Normal 41 17 3 6 2 2" xfId="49280" xr:uid="{00000000-0005-0000-0000-000052540000}"/>
    <cellStyle name="Normal 41 17 3 6 3" xfId="21707" xr:uid="{00000000-0005-0000-0000-000053540000}"/>
    <cellStyle name="Normal 41 17 3 6 3 2" xfId="43344" xr:uid="{00000000-0005-0000-0000-000054540000}"/>
    <cellStyle name="Normal 41 17 3 6 4" xfId="37357" xr:uid="{00000000-0005-0000-0000-000055540000}"/>
    <cellStyle name="Normal 41 17 3 7" xfId="24689" xr:uid="{00000000-0005-0000-0000-000056540000}"/>
    <cellStyle name="Normal 41 17 3 7 2" xfId="46309" xr:uid="{00000000-0005-0000-0000-000057540000}"/>
    <cellStyle name="Normal 41 17 3 8" xfId="18722" xr:uid="{00000000-0005-0000-0000-000058540000}"/>
    <cellStyle name="Normal 41 17 3 8 2" xfId="40364" xr:uid="{00000000-0005-0000-0000-000059540000}"/>
    <cellStyle name="Normal 41 17 3 9" xfId="31422"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6" xr:uid="{00000000-0005-0000-0000-00005F540000}"/>
    <cellStyle name="Normal 41 17 4 2 2 2 2 2" xfId="50682" xr:uid="{00000000-0005-0000-0000-000060540000}"/>
    <cellStyle name="Normal 41 17 4 2 2 2 3" xfId="23109" xr:uid="{00000000-0005-0000-0000-000061540000}"/>
    <cellStyle name="Normal 41 17 4 2 2 2 3 2" xfId="44746" xr:uid="{00000000-0005-0000-0000-000062540000}"/>
    <cellStyle name="Normal 41 17 4 2 2 2 4" xfId="38762" xr:uid="{00000000-0005-0000-0000-000063540000}"/>
    <cellStyle name="Normal 41 17 4 2 2 3" xfId="26094" xr:uid="{00000000-0005-0000-0000-000064540000}"/>
    <cellStyle name="Normal 41 17 4 2 2 3 2" xfId="47708" xr:uid="{00000000-0005-0000-0000-000065540000}"/>
    <cellStyle name="Normal 41 17 4 2 2 4" xfId="20127" xr:uid="{00000000-0005-0000-0000-000066540000}"/>
    <cellStyle name="Normal 41 17 4 2 2 4 2" xfId="41769" xr:uid="{00000000-0005-0000-0000-000067540000}"/>
    <cellStyle name="Normal 41 17 4 2 2 5" xfId="35759" xr:uid="{00000000-0005-0000-0000-000068540000}"/>
    <cellStyle name="Normal 41 17 4 2 3" xfId="14997" xr:uid="{00000000-0005-0000-0000-000069540000}"/>
    <cellStyle name="Normal 41 17 4 2 3 2" xfId="18082" xr:uid="{00000000-0005-0000-0000-00006A540000}"/>
    <cellStyle name="Normal 41 17 4 2 3 2 2" xfId="30048" xr:uid="{00000000-0005-0000-0000-00006B540000}"/>
    <cellStyle name="Normal 41 17 4 2 3 2 2 2" xfId="51654" xr:uid="{00000000-0005-0000-0000-00006C540000}"/>
    <cellStyle name="Normal 41 17 4 2 3 2 3" xfId="24081" xr:uid="{00000000-0005-0000-0000-00006D540000}"/>
    <cellStyle name="Normal 41 17 4 2 3 2 3 2" xfId="45718" xr:uid="{00000000-0005-0000-0000-00006E540000}"/>
    <cellStyle name="Normal 41 17 4 2 3 2 4" xfId="39736" xr:uid="{00000000-0005-0000-0000-00006F540000}"/>
    <cellStyle name="Normal 41 17 4 2 3 3" xfId="27066" xr:uid="{00000000-0005-0000-0000-000070540000}"/>
    <cellStyle name="Normal 41 17 4 2 3 3 2" xfId="48680" xr:uid="{00000000-0005-0000-0000-000071540000}"/>
    <cellStyle name="Normal 41 17 4 2 3 4" xfId="21099" xr:uid="{00000000-0005-0000-0000-000072540000}"/>
    <cellStyle name="Normal 41 17 4 2 3 4 2" xfId="42741" xr:uid="{00000000-0005-0000-0000-000073540000}"/>
    <cellStyle name="Normal 41 17 4 2 3 5" xfId="36733" xr:uid="{00000000-0005-0000-0000-000074540000}"/>
    <cellStyle name="Normal 41 17 4 2 4" xfId="16131" xr:uid="{00000000-0005-0000-0000-000075540000}"/>
    <cellStyle name="Normal 41 17 4 2 4 2" xfId="28100" xr:uid="{00000000-0005-0000-0000-000076540000}"/>
    <cellStyle name="Normal 41 17 4 2 4 2 2" xfId="49706" xr:uid="{00000000-0005-0000-0000-000077540000}"/>
    <cellStyle name="Normal 41 17 4 2 4 3" xfId="22133" xr:uid="{00000000-0005-0000-0000-000078540000}"/>
    <cellStyle name="Normal 41 17 4 2 4 3 2" xfId="43770" xr:uid="{00000000-0005-0000-0000-000079540000}"/>
    <cellStyle name="Normal 41 17 4 2 4 4" xfId="37785" xr:uid="{00000000-0005-0000-0000-00007A540000}"/>
    <cellStyle name="Normal 41 17 4 2 5" xfId="25118" xr:uid="{00000000-0005-0000-0000-00007B540000}"/>
    <cellStyle name="Normal 41 17 4 2 5 2" xfId="46735" xr:uid="{00000000-0005-0000-0000-00007C540000}"/>
    <cellStyle name="Normal 41 17 4 2 6" xfId="19151" xr:uid="{00000000-0005-0000-0000-00007D540000}"/>
    <cellStyle name="Normal 41 17 4 2 6 2" xfId="40793" xr:uid="{00000000-0005-0000-0000-00007E540000}"/>
    <cellStyle name="Normal 41 17 4 2 7" xfId="34779"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6" xr:uid="{00000000-0005-0000-0000-000083540000}"/>
    <cellStyle name="Normal 41 17 4 3 2 2 2 2" xfId="51002" xr:uid="{00000000-0005-0000-0000-000084540000}"/>
    <cellStyle name="Normal 41 17 4 3 2 2 3" xfId="23429" xr:uid="{00000000-0005-0000-0000-000085540000}"/>
    <cellStyle name="Normal 41 17 4 3 2 2 3 2" xfId="45066" xr:uid="{00000000-0005-0000-0000-000086540000}"/>
    <cellStyle name="Normal 41 17 4 3 2 2 4" xfId="39082" xr:uid="{00000000-0005-0000-0000-000087540000}"/>
    <cellStyle name="Normal 41 17 4 3 2 3" xfId="26414" xr:uid="{00000000-0005-0000-0000-000088540000}"/>
    <cellStyle name="Normal 41 17 4 3 2 3 2" xfId="48028" xr:uid="{00000000-0005-0000-0000-000089540000}"/>
    <cellStyle name="Normal 41 17 4 3 2 4" xfId="20447" xr:uid="{00000000-0005-0000-0000-00008A540000}"/>
    <cellStyle name="Normal 41 17 4 3 2 4 2" xfId="42089" xr:uid="{00000000-0005-0000-0000-00008B540000}"/>
    <cellStyle name="Normal 41 17 4 3 2 5" xfId="36079" xr:uid="{00000000-0005-0000-0000-00008C540000}"/>
    <cellStyle name="Normal 41 17 4 3 3" xfId="15317" xr:uid="{00000000-0005-0000-0000-00008D540000}"/>
    <cellStyle name="Normal 41 17 4 3 3 2" xfId="18402" xr:uid="{00000000-0005-0000-0000-00008E540000}"/>
    <cellStyle name="Normal 41 17 4 3 3 2 2" xfId="30368" xr:uid="{00000000-0005-0000-0000-00008F540000}"/>
    <cellStyle name="Normal 41 17 4 3 3 2 2 2" xfId="51974" xr:uid="{00000000-0005-0000-0000-000090540000}"/>
    <cellStyle name="Normal 41 17 4 3 3 2 3" xfId="24401" xr:uid="{00000000-0005-0000-0000-000091540000}"/>
    <cellStyle name="Normal 41 17 4 3 3 2 3 2" xfId="46038" xr:uid="{00000000-0005-0000-0000-000092540000}"/>
    <cellStyle name="Normal 41 17 4 3 3 2 4" xfId="40056" xr:uid="{00000000-0005-0000-0000-000093540000}"/>
    <cellStyle name="Normal 41 17 4 3 3 3" xfId="27386" xr:uid="{00000000-0005-0000-0000-000094540000}"/>
    <cellStyle name="Normal 41 17 4 3 3 3 2" xfId="49000" xr:uid="{00000000-0005-0000-0000-000095540000}"/>
    <cellStyle name="Normal 41 17 4 3 3 4" xfId="21419" xr:uid="{00000000-0005-0000-0000-000096540000}"/>
    <cellStyle name="Normal 41 17 4 3 3 4 2" xfId="43061" xr:uid="{00000000-0005-0000-0000-000097540000}"/>
    <cellStyle name="Normal 41 17 4 3 3 5" xfId="37053" xr:uid="{00000000-0005-0000-0000-000098540000}"/>
    <cellStyle name="Normal 41 17 4 3 4" xfId="16451" xr:uid="{00000000-0005-0000-0000-000099540000}"/>
    <cellStyle name="Normal 41 17 4 3 4 2" xfId="28420" xr:uid="{00000000-0005-0000-0000-00009A540000}"/>
    <cellStyle name="Normal 41 17 4 3 4 2 2" xfId="50026" xr:uid="{00000000-0005-0000-0000-00009B540000}"/>
    <cellStyle name="Normal 41 17 4 3 4 3" xfId="22453" xr:uid="{00000000-0005-0000-0000-00009C540000}"/>
    <cellStyle name="Normal 41 17 4 3 4 3 2" xfId="44090" xr:uid="{00000000-0005-0000-0000-00009D540000}"/>
    <cellStyle name="Normal 41 17 4 3 4 4" xfId="38105" xr:uid="{00000000-0005-0000-0000-00009E540000}"/>
    <cellStyle name="Normal 41 17 4 3 5" xfId="25438" xr:uid="{00000000-0005-0000-0000-00009F540000}"/>
    <cellStyle name="Normal 41 17 4 3 5 2" xfId="47055" xr:uid="{00000000-0005-0000-0000-0000A0540000}"/>
    <cellStyle name="Normal 41 17 4 3 6" xfId="19471" xr:uid="{00000000-0005-0000-0000-0000A1540000}"/>
    <cellStyle name="Normal 41 17 4 3 6 2" xfId="41113" xr:uid="{00000000-0005-0000-0000-0000A2540000}"/>
    <cellStyle name="Normal 41 17 4 3 7" xfId="35099" xr:uid="{00000000-0005-0000-0000-0000A3540000}"/>
    <cellStyle name="Normal 41 17 4 4" xfId="13702" xr:uid="{00000000-0005-0000-0000-0000A4540000}"/>
    <cellStyle name="Normal 41 17 4 4 2" xfId="16788" xr:uid="{00000000-0005-0000-0000-0000A5540000}"/>
    <cellStyle name="Normal 41 17 4 4 2 2" xfId="28756" xr:uid="{00000000-0005-0000-0000-0000A6540000}"/>
    <cellStyle name="Normal 41 17 4 4 2 2 2" xfId="50362" xr:uid="{00000000-0005-0000-0000-0000A7540000}"/>
    <cellStyle name="Normal 41 17 4 4 2 3" xfId="22789" xr:uid="{00000000-0005-0000-0000-0000A8540000}"/>
    <cellStyle name="Normal 41 17 4 4 2 3 2" xfId="44426" xr:uid="{00000000-0005-0000-0000-0000A9540000}"/>
    <cellStyle name="Normal 41 17 4 4 2 4" xfId="38442" xr:uid="{00000000-0005-0000-0000-0000AA540000}"/>
    <cellStyle name="Normal 41 17 4 4 3" xfId="25774" xr:uid="{00000000-0005-0000-0000-0000AB540000}"/>
    <cellStyle name="Normal 41 17 4 4 3 2" xfId="47388" xr:uid="{00000000-0005-0000-0000-0000AC540000}"/>
    <cellStyle name="Normal 41 17 4 4 4" xfId="19807" xr:uid="{00000000-0005-0000-0000-0000AD540000}"/>
    <cellStyle name="Normal 41 17 4 4 4 2" xfId="41449" xr:uid="{00000000-0005-0000-0000-0000AE540000}"/>
    <cellStyle name="Normal 41 17 4 4 5" xfId="35438" xr:uid="{00000000-0005-0000-0000-0000AF540000}"/>
    <cellStyle name="Normal 41 17 4 5" xfId="14676" xr:uid="{00000000-0005-0000-0000-0000B0540000}"/>
    <cellStyle name="Normal 41 17 4 5 2" xfId="17761" xr:uid="{00000000-0005-0000-0000-0000B1540000}"/>
    <cellStyle name="Normal 41 17 4 5 2 2" xfId="29728" xr:uid="{00000000-0005-0000-0000-0000B2540000}"/>
    <cellStyle name="Normal 41 17 4 5 2 2 2" xfId="51334" xr:uid="{00000000-0005-0000-0000-0000B3540000}"/>
    <cellStyle name="Normal 41 17 4 5 2 3" xfId="23761" xr:uid="{00000000-0005-0000-0000-0000B4540000}"/>
    <cellStyle name="Normal 41 17 4 5 2 3 2" xfId="45398" xr:uid="{00000000-0005-0000-0000-0000B5540000}"/>
    <cellStyle name="Normal 41 17 4 5 2 4" xfId="39415" xr:uid="{00000000-0005-0000-0000-0000B6540000}"/>
    <cellStyle name="Normal 41 17 4 5 3" xfId="26746" xr:uid="{00000000-0005-0000-0000-0000B7540000}"/>
    <cellStyle name="Normal 41 17 4 5 3 2" xfId="48360" xr:uid="{00000000-0005-0000-0000-0000B8540000}"/>
    <cellStyle name="Normal 41 17 4 5 4" xfId="20779" xr:uid="{00000000-0005-0000-0000-0000B9540000}"/>
    <cellStyle name="Normal 41 17 4 5 4 2" xfId="42421" xr:uid="{00000000-0005-0000-0000-0000BA540000}"/>
    <cellStyle name="Normal 41 17 4 5 5" xfId="36412" xr:uid="{00000000-0005-0000-0000-0000BB540000}"/>
    <cellStyle name="Normal 41 17 4 6" xfId="15789" xr:uid="{00000000-0005-0000-0000-0000BC540000}"/>
    <cellStyle name="Normal 41 17 4 6 2" xfId="27760" xr:uid="{00000000-0005-0000-0000-0000BD540000}"/>
    <cellStyle name="Normal 41 17 4 6 2 2" xfId="49366" xr:uid="{00000000-0005-0000-0000-0000BE540000}"/>
    <cellStyle name="Normal 41 17 4 6 3" xfId="21793" xr:uid="{00000000-0005-0000-0000-0000BF540000}"/>
    <cellStyle name="Normal 41 17 4 6 3 2" xfId="43430" xr:uid="{00000000-0005-0000-0000-0000C0540000}"/>
    <cellStyle name="Normal 41 17 4 6 4" xfId="37443" xr:uid="{00000000-0005-0000-0000-0000C1540000}"/>
    <cellStyle name="Normal 41 17 4 7" xfId="24775" xr:uid="{00000000-0005-0000-0000-0000C2540000}"/>
    <cellStyle name="Normal 41 17 4 7 2" xfId="46395" xr:uid="{00000000-0005-0000-0000-0000C3540000}"/>
    <cellStyle name="Normal 41 17 4 8" xfId="18808" xr:uid="{00000000-0005-0000-0000-0000C4540000}"/>
    <cellStyle name="Normal 41 17 4 8 2" xfId="40450" xr:uid="{00000000-0005-0000-0000-0000C5540000}"/>
    <cellStyle name="Normal 41 17 4 9" xfId="31690"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0" xr:uid="{00000000-0005-0000-0000-0000CB540000}"/>
    <cellStyle name="Normal 41 17 5 2 2 2 2 2" xfId="50766" xr:uid="{00000000-0005-0000-0000-0000CC540000}"/>
    <cellStyle name="Normal 41 17 5 2 2 2 3" xfId="23193" xr:uid="{00000000-0005-0000-0000-0000CD540000}"/>
    <cellStyle name="Normal 41 17 5 2 2 2 3 2" xfId="44830" xr:uid="{00000000-0005-0000-0000-0000CE540000}"/>
    <cellStyle name="Normal 41 17 5 2 2 2 4" xfId="38846" xr:uid="{00000000-0005-0000-0000-0000CF540000}"/>
    <cellStyle name="Normal 41 17 5 2 2 3" xfId="26178" xr:uid="{00000000-0005-0000-0000-0000D0540000}"/>
    <cellStyle name="Normal 41 17 5 2 2 3 2" xfId="47792" xr:uid="{00000000-0005-0000-0000-0000D1540000}"/>
    <cellStyle name="Normal 41 17 5 2 2 4" xfId="20211" xr:uid="{00000000-0005-0000-0000-0000D2540000}"/>
    <cellStyle name="Normal 41 17 5 2 2 4 2" xfId="41853" xr:uid="{00000000-0005-0000-0000-0000D3540000}"/>
    <cellStyle name="Normal 41 17 5 2 2 5" xfId="35843" xr:uid="{00000000-0005-0000-0000-0000D4540000}"/>
    <cellStyle name="Normal 41 17 5 2 3" xfId="15081" xr:uid="{00000000-0005-0000-0000-0000D5540000}"/>
    <cellStyle name="Normal 41 17 5 2 3 2" xfId="18166" xr:uid="{00000000-0005-0000-0000-0000D6540000}"/>
    <cellStyle name="Normal 41 17 5 2 3 2 2" xfId="30132" xr:uid="{00000000-0005-0000-0000-0000D7540000}"/>
    <cellStyle name="Normal 41 17 5 2 3 2 2 2" xfId="51738" xr:uid="{00000000-0005-0000-0000-0000D8540000}"/>
    <cellStyle name="Normal 41 17 5 2 3 2 3" xfId="24165" xr:uid="{00000000-0005-0000-0000-0000D9540000}"/>
    <cellStyle name="Normal 41 17 5 2 3 2 3 2" xfId="45802" xr:uid="{00000000-0005-0000-0000-0000DA540000}"/>
    <cellStyle name="Normal 41 17 5 2 3 2 4" xfId="39820" xr:uid="{00000000-0005-0000-0000-0000DB540000}"/>
    <cellStyle name="Normal 41 17 5 2 3 3" xfId="27150" xr:uid="{00000000-0005-0000-0000-0000DC540000}"/>
    <cellStyle name="Normal 41 17 5 2 3 3 2" xfId="48764" xr:uid="{00000000-0005-0000-0000-0000DD540000}"/>
    <cellStyle name="Normal 41 17 5 2 3 4" xfId="21183" xr:uid="{00000000-0005-0000-0000-0000DE540000}"/>
    <cellStyle name="Normal 41 17 5 2 3 4 2" xfId="42825" xr:uid="{00000000-0005-0000-0000-0000DF540000}"/>
    <cellStyle name="Normal 41 17 5 2 3 5" xfId="36817" xr:uid="{00000000-0005-0000-0000-0000E0540000}"/>
    <cellStyle name="Normal 41 17 5 2 4" xfId="16215" xr:uid="{00000000-0005-0000-0000-0000E1540000}"/>
    <cellStyle name="Normal 41 17 5 2 4 2" xfId="28184" xr:uid="{00000000-0005-0000-0000-0000E2540000}"/>
    <cellStyle name="Normal 41 17 5 2 4 2 2" xfId="49790" xr:uid="{00000000-0005-0000-0000-0000E3540000}"/>
    <cellStyle name="Normal 41 17 5 2 4 3" xfId="22217" xr:uid="{00000000-0005-0000-0000-0000E4540000}"/>
    <cellStyle name="Normal 41 17 5 2 4 3 2" xfId="43854" xr:uid="{00000000-0005-0000-0000-0000E5540000}"/>
    <cellStyle name="Normal 41 17 5 2 4 4" xfId="37869" xr:uid="{00000000-0005-0000-0000-0000E6540000}"/>
    <cellStyle name="Normal 41 17 5 2 5" xfId="25202" xr:uid="{00000000-0005-0000-0000-0000E7540000}"/>
    <cellStyle name="Normal 41 17 5 2 5 2" xfId="46819" xr:uid="{00000000-0005-0000-0000-0000E8540000}"/>
    <cellStyle name="Normal 41 17 5 2 6" xfId="19235" xr:uid="{00000000-0005-0000-0000-0000E9540000}"/>
    <cellStyle name="Normal 41 17 5 2 6 2" xfId="40877" xr:uid="{00000000-0005-0000-0000-0000EA540000}"/>
    <cellStyle name="Normal 41 17 5 2 7" xfId="34863"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0" xr:uid="{00000000-0005-0000-0000-0000EF540000}"/>
    <cellStyle name="Normal 41 17 5 3 2 2 2 2" xfId="51086" xr:uid="{00000000-0005-0000-0000-0000F0540000}"/>
    <cellStyle name="Normal 41 17 5 3 2 2 3" xfId="23513" xr:uid="{00000000-0005-0000-0000-0000F1540000}"/>
    <cellStyle name="Normal 41 17 5 3 2 2 3 2" xfId="45150" xr:uid="{00000000-0005-0000-0000-0000F2540000}"/>
    <cellStyle name="Normal 41 17 5 3 2 2 4" xfId="39166" xr:uid="{00000000-0005-0000-0000-0000F3540000}"/>
    <cellStyle name="Normal 41 17 5 3 2 3" xfId="26498" xr:uid="{00000000-0005-0000-0000-0000F4540000}"/>
    <cellStyle name="Normal 41 17 5 3 2 3 2" xfId="48112" xr:uid="{00000000-0005-0000-0000-0000F5540000}"/>
    <cellStyle name="Normal 41 17 5 3 2 4" xfId="20531" xr:uid="{00000000-0005-0000-0000-0000F6540000}"/>
    <cellStyle name="Normal 41 17 5 3 2 4 2" xfId="42173" xr:uid="{00000000-0005-0000-0000-0000F7540000}"/>
    <cellStyle name="Normal 41 17 5 3 2 5" xfId="36163" xr:uid="{00000000-0005-0000-0000-0000F8540000}"/>
    <cellStyle name="Normal 41 17 5 3 3" xfId="15401" xr:uid="{00000000-0005-0000-0000-0000F9540000}"/>
    <cellStyle name="Normal 41 17 5 3 3 2" xfId="18486" xr:uid="{00000000-0005-0000-0000-0000FA540000}"/>
    <cellStyle name="Normal 41 17 5 3 3 2 2" xfId="30452" xr:uid="{00000000-0005-0000-0000-0000FB540000}"/>
    <cellStyle name="Normal 41 17 5 3 3 2 2 2" xfId="52058" xr:uid="{00000000-0005-0000-0000-0000FC540000}"/>
    <cellStyle name="Normal 41 17 5 3 3 2 3" xfId="24485" xr:uid="{00000000-0005-0000-0000-0000FD540000}"/>
    <cellStyle name="Normal 41 17 5 3 3 2 3 2" xfId="46122" xr:uid="{00000000-0005-0000-0000-0000FE540000}"/>
    <cellStyle name="Normal 41 17 5 3 3 2 4" xfId="40140" xr:uid="{00000000-0005-0000-0000-0000FF540000}"/>
    <cellStyle name="Normal 41 17 5 3 3 3" xfId="27470" xr:uid="{00000000-0005-0000-0000-000000550000}"/>
    <cellStyle name="Normal 41 17 5 3 3 3 2" xfId="49084" xr:uid="{00000000-0005-0000-0000-000001550000}"/>
    <cellStyle name="Normal 41 17 5 3 3 4" xfId="21503" xr:uid="{00000000-0005-0000-0000-000002550000}"/>
    <cellStyle name="Normal 41 17 5 3 3 4 2" xfId="43145" xr:uid="{00000000-0005-0000-0000-000003550000}"/>
    <cellStyle name="Normal 41 17 5 3 3 5" xfId="37137" xr:uid="{00000000-0005-0000-0000-000004550000}"/>
    <cellStyle name="Normal 41 17 5 3 4" xfId="16535" xr:uid="{00000000-0005-0000-0000-000005550000}"/>
    <cellStyle name="Normal 41 17 5 3 4 2" xfId="28504" xr:uid="{00000000-0005-0000-0000-000006550000}"/>
    <cellStyle name="Normal 41 17 5 3 4 2 2" xfId="50110" xr:uid="{00000000-0005-0000-0000-000007550000}"/>
    <cellStyle name="Normal 41 17 5 3 4 3" xfId="22537" xr:uid="{00000000-0005-0000-0000-000008550000}"/>
    <cellStyle name="Normal 41 17 5 3 4 3 2" xfId="44174" xr:uid="{00000000-0005-0000-0000-000009550000}"/>
    <cellStyle name="Normal 41 17 5 3 4 4" xfId="38189" xr:uid="{00000000-0005-0000-0000-00000A550000}"/>
    <cellStyle name="Normal 41 17 5 3 5" xfId="25522" xr:uid="{00000000-0005-0000-0000-00000B550000}"/>
    <cellStyle name="Normal 41 17 5 3 5 2" xfId="47139" xr:uid="{00000000-0005-0000-0000-00000C550000}"/>
    <cellStyle name="Normal 41 17 5 3 6" xfId="19555" xr:uid="{00000000-0005-0000-0000-00000D550000}"/>
    <cellStyle name="Normal 41 17 5 3 6 2" xfId="41197" xr:uid="{00000000-0005-0000-0000-00000E550000}"/>
    <cellStyle name="Normal 41 17 5 3 7" xfId="35183" xr:uid="{00000000-0005-0000-0000-00000F550000}"/>
    <cellStyle name="Normal 41 17 5 4" xfId="13786" xr:uid="{00000000-0005-0000-0000-000010550000}"/>
    <cellStyle name="Normal 41 17 5 4 2" xfId="16872" xr:uid="{00000000-0005-0000-0000-000011550000}"/>
    <cellStyle name="Normal 41 17 5 4 2 2" xfId="28840" xr:uid="{00000000-0005-0000-0000-000012550000}"/>
    <cellStyle name="Normal 41 17 5 4 2 2 2" xfId="50446" xr:uid="{00000000-0005-0000-0000-000013550000}"/>
    <cellStyle name="Normal 41 17 5 4 2 3" xfId="22873" xr:uid="{00000000-0005-0000-0000-000014550000}"/>
    <cellStyle name="Normal 41 17 5 4 2 3 2" xfId="44510" xr:uid="{00000000-0005-0000-0000-000015550000}"/>
    <cellStyle name="Normal 41 17 5 4 2 4" xfId="38526" xr:uid="{00000000-0005-0000-0000-000016550000}"/>
    <cellStyle name="Normal 41 17 5 4 3" xfId="25858" xr:uid="{00000000-0005-0000-0000-000017550000}"/>
    <cellStyle name="Normal 41 17 5 4 3 2" xfId="47472" xr:uid="{00000000-0005-0000-0000-000018550000}"/>
    <cellStyle name="Normal 41 17 5 4 4" xfId="19891" xr:uid="{00000000-0005-0000-0000-000019550000}"/>
    <cellStyle name="Normal 41 17 5 4 4 2" xfId="41533" xr:uid="{00000000-0005-0000-0000-00001A550000}"/>
    <cellStyle name="Normal 41 17 5 4 5" xfId="35522" xr:uid="{00000000-0005-0000-0000-00001B550000}"/>
    <cellStyle name="Normal 41 17 5 5" xfId="14760" xr:uid="{00000000-0005-0000-0000-00001C550000}"/>
    <cellStyle name="Normal 41 17 5 5 2" xfId="17845" xr:uid="{00000000-0005-0000-0000-00001D550000}"/>
    <cellStyle name="Normal 41 17 5 5 2 2" xfId="29812" xr:uid="{00000000-0005-0000-0000-00001E550000}"/>
    <cellStyle name="Normal 41 17 5 5 2 2 2" xfId="51418" xr:uid="{00000000-0005-0000-0000-00001F550000}"/>
    <cellStyle name="Normal 41 17 5 5 2 3" xfId="23845" xr:uid="{00000000-0005-0000-0000-000020550000}"/>
    <cellStyle name="Normal 41 17 5 5 2 3 2" xfId="45482" xr:uid="{00000000-0005-0000-0000-000021550000}"/>
    <cellStyle name="Normal 41 17 5 5 2 4" xfId="39499" xr:uid="{00000000-0005-0000-0000-000022550000}"/>
    <cellStyle name="Normal 41 17 5 5 3" xfId="26830" xr:uid="{00000000-0005-0000-0000-000023550000}"/>
    <cellStyle name="Normal 41 17 5 5 3 2" xfId="48444" xr:uid="{00000000-0005-0000-0000-000024550000}"/>
    <cellStyle name="Normal 41 17 5 5 4" xfId="20863" xr:uid="{00000000-0005-0000-0000-000025550000}"/>
    <cellStyle name="Normal 41 17 5 5 4 2" xfId="42505" xr:uid="{00000000-0005-0000-0000-000026550000}"/>
    <cellStyle name="Normal 41 17 5 5 5" xfId="36496" xr:uid="{00000000-0005-0000-0000-000027550000}"/>
    <cellStyle name="Normal 41 17 5 6" xfId="15873" xr:uid="{00000000-0005-0000-0000-000028550000}"/>
    <cellStyle name="Normal 41 17 5 6 2" xfId="27844" xr:uid="{00000000-0005-0000-0000-000029550000}"/>
    <cellStyle name="Normal 41 17 5 6 2 2" xfId="49450" xr:uid="{00000000-0005-0000-0000-00002A550000}"/>
    <cellStyle name="Normal 41 17 5 6 3" xfId="21877" xr:uid="{00000000-0005-0000-0000-00002B550000}"/>
    <cellStyle name="Normal 41 17 5 6 3 2" xfId="43514" xr:uid="{00000000-0005-0000-0000-00002C550000}"/>
    <cellStyle name="Normal 41 17 5 6 4" xfId="37527" xr:uid="{00000000-0005-0000-0000-00002D550000}"/>
    <cellStyle name="Normal 41 17 5 7" xfId="24859" xr:uid="{00000000-0005-0000-0000-00002E550000}"/>
    <cellStyle name="Normal 41 17 5 7 2" xfId="46479" xr:uid="{00000000-0005-0000-0000-00002F550000}"/>
    <cellStyle name="Normal 41 17 5 8" xfId="18892" xr:uid="{00000000-0005-0000-0000-000030550000}"/>
    <cellStyle name="Normal 41 17 5 8 2" xfId="40534" xr:uid="{00000000-0005-0000-0000-000031550000}"/>
    <cellStyle name="Normal 41 17 5 9" xfId="31862"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5" xr:uid="{00000000-0005-0000-0000-000037550000}"/>
    <cellStyle name="Normal 41 17 6 2 2 2 2 2" xfId="50751" xr:uid="{00000000-0005-0000-0000-000038550000}"/>
    <cellStyle name="Normal 41 17 6 2 2 2 3" xfId="23178" xr:uid="{00000000-0005-0000-0000-000039550000}"/>
    <cellStyle name="Normal 41 17 6 2 2 2 3 2" xfId="44815" xr:uid="{00000000-0005-0000-0000-00003A550000}"/>
    <cellStyle name="Normal 41 17 6 2 2 2 4" xfId="38831" xr:uid="{00000000-0005-0000-0000-00003B550000}"/>
    <cellStyle name="Normal 41 17 6 2 2 3" xfId="26163" xr:uid="{00000000-0005-0000-0000-00003C550000}"/>
    <cellStyle name="Normal 41 17 6 2 2 3 2" xfId="47777" xr:uid="{00000000-0005-0000-0000-00003D550000}"/>
    <cellStyle name="Normal 41 17 6 2 2 4" xfId="20196" xr:uid="{00000000-0005-0000-0000-00003E550000}"/>
    <cellStyle name="Normal 41 17 6 2 2 4 2" xfId="41838" xr:uid="{00000000-0005-0000-0000-00003F550000}"/>
    <cellStyle name="Normal 41 17 6 2 2 5" xfId="35828" xr:uid="{00000000-0005-0000-0000-000040550000}"/>
    <cellStyle name="Normal 41 17 6 2 3" xfId="15066" xr:uid="{00000000-0005-0000-0000-000041550000}"/>
    <cellStyle name="Normal 41 17 6 2 3 2" xfId="18151" xr:uid="{00000000-0005-0000-0000-000042550000}"/>
    <cellStyle name="Normal 41 17 6 2 3 2 2" xfId="30117" xr:uid="{00000000-0005-0000-0000-000043550000}"/>
    <cellStyle name="Normal 41 17 6 2 3 2 2 2" xfId="51723" xr:uid="{00000000-0005-0000-0000-000044550000}"/>
    <cellStyle name="Normal 41 17 6 2 3 2 3" xfId="24150" xr:uid="{00000000-0005-0000-0000-000045550000}"/>
    <cellStyle name="Normal 41 17 6 2 3 2 3 2" xfId="45787" xr:uid="{00000000-0005-0000-0000-000046550000}"/>
    <cellStyle name="Normal 41 17 6 2 3 2 4" xfId="39805" xr:uid="{00000000-0005-0000-0000-000047550000}"/>
    <cellStyle name="Normal 41 17 6 2 3 3" xfId="27135" xr:uid="{00000000-0005-0000-0000-000048550000}"/>
    <cellStyle name="Normal 41 17 6 2 3 3 2" xfId="48749" xr:uid="{00000000-0005-0000-0000-000049550000}"/>
    <cellStyle name="Normal 41 17 6 2 3 4" xfId="21168" xr:uid="{00000000-0005-0000-0000-00004A550000}"/>
    <cellStyle name="Normal 41 17 6 2 3 4 2" xfId="42810" xr:uid="{00000000-0005-0000-0000-00004B550000}"/>
    <cellStyle name="Normal 41 17 6 2 3 5" xfId="36802" xr:uid="{00000000-0005-0000-0000-00004C550000}"/>
    <cellStyle name="Normal 41 17 6 2 4" xfId="16200" xr:uid="{00000000-0005-0000-0000-00004D550000}"/>
    <cellStyle name="Normal 41 17 6 2 4 2" xfId="28169" xr:uid="{00000000-0005-0000-0000-00004E550000}"/>
    <cellStyle name="Normal 41 17 6 2 4 2 2" xfId="49775" xr:uid="{00000000-0005-0000-0000-00004F550000}"/>
    <cellStyle name="Normal 41 17 6 2 4 3" xfId="22202" xr:uid="{00000000-0005-0000-0000-000050550000}"/>
    <cellStyle name="Normal 41 17 6 2 4 3 2" xfId="43839" xr:uid="{00000000-0005-0000-0000-000051550000}"/>
    <cellStyle name="Normal 41 17 6 2 4 4" xfId="37854" xr:uid="{00000000-0005-0000-0000-000052550000}"/>
    <cellStyle name="Normal 41 17 6 2 5" xfId="25187" xr:uid="{00000000-0005-0000-0000-000053550000}"/>
    <cellStyle name="Normal 41 17 6 2 5 2" xfId="46804" xr:uid="{00000000-0005-0000-0000-000054550000}"/>
    <cellStyle name="Normal 41 17 6 2 6" xfId="19220" xr:uid="{00000000-0005-0000-0000-000055550000}"/>
    <cellStyle name="Normal 41 17 6 2 6 2" xfId="40862" xr:uid="{00000000-0005-0000-0000-000056550000}"/>
    <cellStyle name="Normal 41 17 6 2 7" xfId="34848"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5" xr:uid="{00000000-0005-0000-0000-00005B550000}"/>
    <cellStyle name="Normal 41 17 6 3 2 2 2 2" xfId="51071" xr:uid="{00000000-0005-0000-0000-00005C550000}"/>
    <cellStyle name="Normal 41 17 6 3 2 2 3" xfId="23498" xr:uid="{00000000-0005-0000-0000-00005D550000}"/>
    <cellStyle name="Normal 41 17 6 3 2 2 3 2" xfId="45135" xr:uid="{00000000-0005-0000-0000-00005E550000}"/>
    <cellStyle name="Normal 41 17 6 3 2 2 4" xfId="39151" xr:uid="{00000000-0005-0000-0000-00005F550000}"/>
    <cellStyle name="Normal 41 17 6 3 2 3" xfId="26483" xr:uid="{00000000-0005-0000-0000-000060550000}"/>
    <cellStyle name="Normal 41 17 6 3 2 3 2" xfId="48097" xr:uid="{00000000-0005-0000-0000-000061550000}"/>
    <cellStyle name="Normal 41 17 6 3 2 4" xfId="20516" xr:uid="{00000000-0005-0000-0000-000062550000}"/>
    <cellStyle name="Normal 41 17 6 3 2 4 2" xfId="42158" xr:uid="{00000000-0005-0000-0000-000063550000}"/>
    <cellStyle name="Normal 41 17 6 3 2 5" xfId="36148" xr:uid="{00000000-0005-0000-0000-000064550000}"/>
    <cellStyle name="Normal 41 17 6 3 3" xfId="15386" xr:uid="{00000000-0005-0000-0000-000065550000}"/>
    <cellStyle name="Normal 41 17 6 3 3 2" xfId="18471" xr:uid="{00000000-0005-0000-0000-000066550000}"/>
    <cellStyle name="Normal 41 17 6 3 3 2 2" xfId="30437" xr:uid="{00000000-0005-0000-0000-000067550000}"/>
    <cellStyle name="Normal 41 17 6 3 3 2 2 2" xfId="52043" xr:uid="{00000000-0005-0000-0000-000068550000}"/>
    <cellStyle name="Normal 41 17 6 3 3 2 3" xfId="24470" xr:uid="{00000000-0005-0000-0000-000069550000}"/>
    <cellStyle name="Normal 41 17 6 3 3 2 3 2" xfId="46107" xr:uid="{00000000-0005-0000-0000-00006A550000}"/>
    <cellStyle name="Normal 41 17 6 3 3 2 4" xfId="40125" xr:uid="{00000000-0005-0000-0000-00006B550000}"/>
    <cellStyle name="Normal 41 17 6 3 3 3" xfId="27455" xr:uid="{00000000-0005-0000-0000-00006C550000}"/>
    <cellStyle name="Normal 41 17 6 3 3 3 2" xfId="49069" xr:uid="{00000000-0005-0000-0000-00006D550000}"/>
    <cellStyle name="Normal 41 17 6 3 3 4" xfId="21488" xr:uid="{00000000-0005-0000-0000-00006E550000}"/>
    <cellStyle name="Normal 41 17 6 3 3 4 2" xfId="43130" xr:uid="{00000000-0005-0000-0000-00006F550000}"/>
    <cellStyle name="Normal 41 17 6 3 3 5" xfId="37122" xr:uid="{00000000-0005-0000-0000-000070550000}"/>
    <cellStyle name="Normal 41 17 6 3 4" xfId="16520" xr:uid="{00000000-0005-0000-0000-000071550000}"/>
    <cellStyle name="Normal 41 17 6 3 4 2" xfId="28489" xr:uid="{00000000-0005-0000-0000-000072550000}"/>
    <cellStyle name="Normal 41 17 6 3 4 2 2" xfId="50095" xr:uid="{00000000-0005-0000-0000-000073550000}"/>
    <cellStyle name="Normal 41 17 6 3 4 3" xfId="22522" xr:uid="{00000000-0005-0000-0000-000074550000}"/>
    <cellStyle name="Normal 41 17 6 3 4 3 2" xfId="44159" xr:uid="{00000000-0005-0000-0000-000075550000}"/>
    <cellStyle name="Normal 41 17 6 3 4 4" xfId="38174" xr:uid="{00000000-0005-0000-0000-000076550000}"/>
    <cellStyle name="Normal 41 17 6 3 5" xfId="25507" xr:uid="{00000000-0005-0000-0000-000077550000}"/>
    <cellStyle name="Normal 41 17 6 3 5 2" xfId="47124" xr:uid="{00000000-0005-0000-0000-000078550000}"/>
    <cellStyle name="Normal 41 17 6 3 6" xfId="19540" xr:uid="{00000000-0005-0000-0000-000079550000}"/>
    <cellStyle name="Normal 41 17 6 3 6 2" xfId="41182" xr:uid="{00000000-0005-0000-0000-00007A550000}"/>
    <cellStyle name="Normal 41 17 6 3 7" xfId="35168" xr:uid="{00000000-0005-0000-0000-00007B550000}"/>
    <cellStyle name="Normal 41 17 6 4" xfId="13771" xr:uid="{00000000-0005-0000-0000-00007C550000}"/>
    <cellStyle name="Normal 41 17 6 4 2" xfId="16857" xr:uid="{00000000-0005-0000-0000-00007D550000}"/>
    <cellStyle name="Normal 41 17 6 4 2 2" xfId="28825" xr:uid="{00000000-0005-0000-0000-00007E550000}"/>
    <cellStyle name="Normal 41 17 6 4 2 2 2" xfId="50431" xr:uid="{00000000-0005-0000-0000-00007F550000}"/>
    <cellStyle name="Normal 41 17 6 4 2 3" xfId="22858" xr:uid="{00000000-0005-0000-0000-000080550000}"/>
    <cellStyle name="Normal 41 17 6 4 2 3 2" xfId="44495" xr:uid="{00000000-0005-0000-0000-000081550000}"/>
    <cellStyle name="Normal 41 17 6 4 2 4" xfId="38511" xr:uid="{00000000-0005-0000-0000-000082550000}"/>
    <cellStyle name="Normal 41 17 6 4 3" xfId="25843" xr:uid="{00000000-0005-0000-0000-000083550000}"/>
    <cellStyle name="Normal 41 17 6 4 3 2" xfId="47457" xr:uid="{00000000-0005-0000-0000-000084550000}"/>
    <cellStyle name="Normal 41 17 6 4 4" xfId="19876" xr:uid="{00000000-0005-0000-0000-000085550000}"/>
    <cellStyle name="Normal 41 17 6 4 4 2" xfId="41518" xr:uid="{00000000-0005-0000-0000-000086550000}"/>
    <cellStyle name="Normal 41 17 6 4 5" xfId="35507" xr:uid="{00000000-0005-0000-0000-000087550000}"/>
    <cellStyle name="Normal 41 17 6 5" xfId="14745" xr:uid="{00000000-0005-0000-0000-000088550000}"/>
    <cellStyle name="Normal 41 17 6 5 2" xfId="17830" xr:uid="{00000000-0005-0000-0000-000089550000}"/>
    <cellStyle name="Normal 41 17 6 5 2 2" xfId="29797" xr:uid="{00000000-0005-0000-0000-00008A550000}"/>
    <cellStyle name="Normal 41 17 6 5 2 2 2" xfId="51403" xr:uid="{00000000-0005-0000-0000-00008B550000}"/>
    <cellStyle name="Normal 41 17 6 5 2 3" xfId="23830" xr:uid="{00000000-0005-0000-0000-00008C550000}"/>
    <cellStyle name="Normal 41 17 6 5 2 3 2" xfId="45467" xr:uid="{00000000-0005-0000-0000-00008D550000}"/>
    <cellStyle name="Normal 41 17 6 5 2 4" xfId="39484" xr:uid="{00000000-0005-0000-0000-00008E550000}"/>
    <cellStyle name="Normal 41 17 6 5 3" xfId="26815" xr:uid="{00000000-0005-0000-0000-00008F550000}"/>
    <cellStyle name="Normal 41 17 6 5 3 2" xfId="48429" xr:uid="{00000000-0005-0000-0000-000090550000}"/>
    <cellStyle name="Normal 41 17 6 5 4" xfId="20848" xr:uid="{00000000-0005-0000-0000-000091550000}"/>
    <cellStyle name="Normal 41 17 6 5 4 2" xfId="42490" xr:uid="{00000000-0005-0000-0000-000092550000}"/>
    <cellStyle name="Normal 41 17 6 5 5" xfId="36481" xr:uid="{00000000-0005-0000-0000-000093550000}"/>
    <cellStyle name="Normal 41 17 6 6" xfId="15858" xr:uid="{00000000-0005-0000-0000-000094550000}"/>
    <cellStyle name="Normal 41 17 6 6 2" xfId="27829" xr:uid="{00000000-0005-0000-0000-000095550000}"/>
    <cellStyle name="Normal 41 17 6 6 2 2" xfId="49435" xr:uid="{00000000-0005-0000-0000-000096550000}"/>
    <cellStyle name="Normal 41 17 6 6 3" xfId="21862" xr:uid="{00000000-0005-0000-0000-000097550000}"/>
    <cellStyle name="Normal 41 17 6 6 3 2" xfId="43499" xr:uid="{00000000-0005-0000-0000-000098550000}"/>
    <cellStyle name="Normal 41 17 6 6 4" xfId="37512" xr:uid="{00000000-0005-0000-0000-000099550000}"/>
    <cellStyle name="Normal 41 17 6 7" xfId="24844" xr:uid="{00000000-0005-0000-0000-00009A550000}"/>
    <cellStyle name="Normal 41 17 6 7 2" xfId="46464" xr:uid="{00000000-0005-0000-0000-00009B550000}"/>
    <cellStyle name="Normal 41 17 6 8" xfId="18877" xr:uid="{00000000-0005-0000-0000-00009C550000}"/>
    <cellStyle name="Normal 41 17 6 8 2" xfId="40519" xr:uid="{00000000-0005-0000-0000-00009D550000}"/>
    <cellStyle name="Normal 41 17 6 9" xfId="31835"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3" xr:uid="{00000000-0005-0000-0000-0000A3550000}"/>
    <cellStyle name="Normal 41 17 7 2 2 2 2 2" xfId="50809" xr:uid="{00000000-0005-0000-0000-0000A4550000}"/>
    <cellStyle name="Normal 41 17 7 2 2 2 3" xfId="23236" xr:uid="{00000000-0005-0000-0000-0000A5550000}"/>
    <cellStyle name="Normal 41 17 7 2 2 2 3 2" xfId="44873" xr:uid="{00000000-0005-0000-0000-0000A6550000}"/>
    <cellStyle name="Normal 41 17 7 2 2 2 4" xfId="38889" xr:uid="{00000000-0005-0000-0000-0000A7550000}"/>
    <cellStyle name="Normal 41 17 7 2 2 3" xfId="26221" xr:uid="{00000000-0005-0000-0000-0000A8550000}"/>
    <cellStyle name="Normal 41 17 7 2 2 3 2" xfId="47835" xr:uid="{00000000-0005-0000-0000-0000A9550000}"/>
    <cellStyle name="Normal 41 17 7 2 2 4" xfId="20254" xr:uid="{00000000-0005-0000-0000-0000AA550000}"/>
    <cellStyle name="Normal 41 17 7 2 2 4 2" xfId="41896" xr:uid="{00000000-0005-0000-0000-0000AB550000}"/>
    <cellStyle name="Normal 41 17 7 2 2 5" xfId="35886" xr:uid="{00000000-0005-0000-0000-0000AC550000}"/>
    <cellStyle name="Normal 41 17 7 2 3" xfId="15124" xr:uid="{00000000-0005-0000-0000-0000AD550000}"/>
    <cellStyle name="Normal 41 17 7 2 3 2" xfId="18209" xr:uid="{00000000-0005-0000-0000-0000AE550000}"/>
    <cellStyle name="Normal 41 17 7 2 3 2 2" xfId="30175" xr:uid="{00000000-0005-0000-0000-0000AF550000}"/>
    <cellStyle name="Normal 41 17 7 2 3 2 2 2" xfId="51781" xr:uid="{00000000-0005-0000-0000-0000B0550000}"/>
    <cellStyle name="Normal 41 17 7 2 3 2 3" xfId="24208" xr:uid="{00000000-0005-0000-0000-0000B1550000}"/>
    <cellStyle name="Normal 41 17 7 2 3 2 3 2" xfId="45845" xr:uid="{00000000-0005-0000-0000-0000B2550000}"/>
    <cellStyle name="Normal 41 17 7 2 3 2 4" xfId="39863" xr:uid="{00000000-0005-0000-0000-0000B3550000}"/>
    <cellStyle name="Normal 41 17 7 2 3 3" xfId="27193" xr:uid="{00000000-0005-0000-0000-0000B4550000}"/>
    <cellStyle name="Normal 41 17 7 2 3 3 2" xfId="48807" xr:uid="{00000000-0005-0000-0000-0000B5550000}"/>
    <cellStyle name="Normal 41 17 7 2 3 4" xfId="21226" xr:uid="{00000000-0005-0000-0000-0000B6550000}"/>
    <cellStyle name="Normal 41 17 7 2 3 4 2" xfId="42868" xr:uid="{00000000-0005-0000-0000-0000B7550000}"/>
    <cellStyle name="Normal 41 17 7 2 3 5" xfId="36860" xr:uid="{00000000-0005-0000-0000-0000B8550000}"/>
    <cellStyle name="Normal 41 17 7 2 4" xfId="16258" xr:uid="{00000000-0005-0000-0000-0000B9550000}"/>
    <cellStyle name="Normal 41 17 7 2 4 2" xfId="28227" xr:uid="{00000000-0005-0000-0000-0000BA550000}"/>
    <cellStyle name="Normal 41 17 7 2 4 2 2" xfId="49833" xr:uid="{00000000-0005-0000-0000-0000BB550000}"/>
    <cellStyle name="Normal 41 17 7 2 4 3" xfId="22260" xr:uid="{00000000-0005-0000-0000-0000BC550000}"/>
    <cellStyle name="Normal 41 17 7 2 4 3 2" xfId="43897" xr:uid="{00000000-0005-0000-0000-0000BD550000}"/>
    <cellStyle name="Normal 41 17 7 2 4 4" xfId="37912" xr:uid="{00000000-0005-0000-0000-0000BE550000}"/>
    <cellStyle name="Normal 41 17 7 2 5" xfId="25245" xr:uid="{00000000-0005-0000-0000-0000BF550000}"/>
    <cellStyle name="Normal 41 17 7 2 5 2" xfId="46862" xr:uid="{00000000-0005-0000-0000-0000C0550000}"/>
    <cellStyle name="Normal 41 17 7 2 6" xfId="19278" xr:uid="{00000000-0005-0000-0000-0000C1550000}"/>
    <cellStyle name="Normal 41 17 7 2 6 2" xfId="40920" xr:uid="{00000000-0005-0000-0000-0000C2550000}"/>
    <cellStyle name="Normal 41 17 7 2 7" xfId="34906"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3" xr:uid="{00000000-0005-0000-0000-0000C7550000}"/>
    <cellStyle name="Normal 41 17 7 3 2 2 2 2" xfId="51129" xr:uid="{00000000-0005-0000-0000-0000C8550000}"/>
    <cellStyle name="Normal 41 17 7 3 2 2 3" xfId="23556" xr:uid="{00000000-0005-0000-0000-0000C9550000}"/>
    <cellStyle name="Normal 41 17 7 3 2 2 3 2" xfId="45193" xr:uid="{00000000-0005-0000-0000-0000CA550000}"/>
    <cellStyle name="Normal 41 17 7 3 2 2 4" xfId="39209" xr:uid="{00000000-0005-0000-0000-0000CB550000}"/>
    <cellStyle name="Normal 41 17 7 3 2 3" xfId="26541" xr:uid="{00000000-0005-0000-0000-0000CC550000}"/>
    <cellStyle name="Normal 41 17 7 3 2 3 2" xfId="48155" xr:uid="{00000000-0005-0000-0000-0000CD550000}"/>
    <cellStyle name="Normal 41 17 7 3 2 4" xfId="20574" xr:uid="{00000000-0005-0000-0000-0000CE550000}"/>
    <cellStyle name="Normal 41 17 7 3 2 4 2" xfId="42216" xr:uid="{00000000-0005-0000-0000-0000CF550000}"/>
    <cellStyle name="Normal 41 17 7 3 2 5" xfId="36206" xr:uid="{00000000-0005-0000-0000-0000D0550000}"/>
    <cellStyle name="Normal 41 17 7 3 3" xfId="15444" xr:uid="{00000000-0005-0000-0000-0000D1550000}"/>
    <cellStyle name="Normal 41 17 7 3 3 2" xfId="18529" xr:uid="{00000000-0005-0000-0000-0000D2550000}"/>
    <cellStyle name="Normal 41 17 7 3 3 2 2" xfId="30495" xr:uid="{00000000-0005-0000-0000-0000D3550000}"/>
    <cellStyle name="Normal 41 17 7 3 3 2 2 2" xfId="52101" xr:uid="{00000000-0005-0000-0000-0000D4550000}"/>
    <cellStyle name="Normal 41 17 7 3 3 2 3" xfId="24528" xr:uid="{00000000-0005-0000-0000-0000D5550000}"/>
    <cellStyle name="Normal 41 17 7 3 3 2 3 2" xfId="46165" xr:uid="{00000000-0005-0000-0000-0000D6550000}"/>
    <cellStyle name="Normal 41 17 7 3 3 2 4" xfId="40183" xr:uid="{00000000-0005-0000-0000-0000D7550000}"/>
    <cellStyle name="Normal 41 17 7 3 3 3" xfId="27513" xr:uid="{00000000-0005-0000-0000-0000D8550000}"/>
    <cellStyle name="Normal 41 17 7 3 3 3 2" xfId="49127" xr:uid="{00000000-0005-0000-0000-0000D9550000}"/>
    <cellStyle name="Normal 41 17 7 3 3 4" xfId="21546" xr:uid="{00000000-0005-0000-0000-0000DA550000}"/>
    <cellStyle name="Normal 41 17 7 3 3 4 2" xfId="43188" xr:uid="{00000000-0005-0000-0000-0000DB550000}"/>
    <cellStyle name="Normal 41 17 7 3 3 5" xfId="37180" xr:uid="{00000000-0005-0000-0000-0000DC550000}"/>
    <cellStyle name="Normal 41 17 7 3 4" xfId="16578" xr:uid="{00000000-0005-0000-0000-0000DD550000}"/>
    <cellStyle name="Normal 41 17 7 3 4 2" xfId="28547" xr:uid="{00000000-0005-0000-0000-0000DE550000}"/>
    <cellStyle name="Normal 41 17 7 3 4 2 2" xfId="50153" xr:uid="{00000000-0005-0000-0000-0000DF550000}"/>
    <cellStyle name="Normal 41 17 7 3 4 3" xfId="22580" xr:uid="{00000000-0005-0000-0000-0000E0550000}"/>
    <cellStyle name="Normal 41 17 7 3 4 3 2" xfId="44217" xr:uid="{00000000-0005-0000-0000-0000E1550000}"/>
    <cellStyle name="Normal 41 17 7 3 4 4" xfId="38232" xr:uid="{00000000-0005-0000-0000-0000E2550000}"/>
    <cellStyle name="Normal 41 17 7 3 5" xfId="25565" xr:uid="{00000000-0005-0000-0000-0000E3550000}"/>
    <cellStyle name="Normal 41 17 7 3 5 2" xfId="47182" xr:uid="{00000000-0005-0000-0000-0000E4550000}"/>
    <cellStyle name="Normal 41 17 7 3 6" xfId="19598" xr:uid="{00000000-0005-0000-0000-0000E5550000}"/>
    <cellStyle name="Normal 41 17 7 3 6 2" xfId="41240" xr:uid="{00000000-0005-0000-0000-0000E6550000}"/>
    <cellStyle name="Normal 41 17 7 3 7" xfId="35226" xr:uid="{00000000-0005-0000-0000-0000E7550000}"/>
    <cellStyle name="Normal 41 17 7 4" xfId="13829" xr:uid="{00000000-0005-0000-0000-0000E8550000}"/>
    <cellStyle name="Normal 41 17 7 4 2" xfId="16915" xr:uid="{00000000-0005-0000-0000-0000E9550000}"/>
    <cellStyle name="Normal 41 17 7 4 2 2" xfId="28883" xr:uid="{00000000-0005-0000-0000-0000EA550000}"/>
    <cellStyle name="Normal 41 17 7 4 2 2 2" xfId="50489" xr:uid="{00000000-0005-0000-0000-0000EB550000}"/>
    <cellStyle name="Normal 41 17 7 4 2 3" xfId="22916" xr:uid="{00000000-0005-0000-0000-0000EC550000}"/>
    <cellStyle name="Normal 41 17 7 4 2 3 2" xfId="44553" xr:uid="{00000000-0005-0000-0000-0000ED550000}"/>
    <cellStyle name="Normal 41 17 7 4 2 4" xfId="38569" xr:uid="{00000000-0005-0000-0000-0000EE550000}"/>
    <cellStyle name="Normal 41 17 7 4 3" xfId="25901" xr:uid="{00000000-0005-0000-0000-0000EF550000}"/>
    <cellStyle name="Normal 41 17 7 4 3 2" xfId="47515" xr:uid="{00000000-0005-0000-0000-0000F0550000}"/>
    <cellStyle name="Normal 41 17 7 4 4" xfId="19934" xr:uid="{00000000-0005-0000-0000-0000F1550000}"/>
    <cellStyle name="Normal 41 17 7 4 4 2" xfId="41576" xr:uid="{00000000-0005-0000-0000-0000F2550000}"/>
    <cellStyle name="Normal 41 17 7 4 5" xfId="35565" xr:uid="{00000000-0005-0000-0000-0000F3550000}"/>
    <cellStyle name="Normal 41 17 7 5" xfId="14803" xr:uid="{00000000-0005-0000-0000-0000F4550000}"/>
    <cellStyle name="Normal 41 17 7 5 2" xfId="17888" xr:uid="{00000000-0005-0000-0000-0000F5550000}"/>
    <cellStyle name="Normal 41 17 7 5 2 2" xfId="29855" xr:uid="{00000000-0005-0000-0000-0000F6550000}"/>
    <cellStyle name="Normal 41 17 7 5 2 2 2" xfId="51461" xr:uid="{00000000-0005-0000-0000-0000F7550000}"/>
    <cellStyle name="Normal 41 17 7 5 2 3" xfId="23888" xr:uid="{00000000-0005-0000-0000-0000F8550000}"/>
    <cellStyle name="Normal 41 17 7 5 2 3 2" xfId="45525" xr:uid="{00000000-0005-0000-0000-0000F9550000}"/>
    <cellStyle name="Normal 41 17 7 5 2 4" xfId="39542" xr:uid="{00000000-0005-0000-0000-0000FA550000}"/>
    <cellStyle name="Normal 41 17 7 5 3" xfId="26873" xr:uid="{00000000-0005-0000-0000-0000FB550000}"/>
    <cellStyle name="Normal 41 17 7 5 3 2" xfId="48487" xr:uid="{00000000-0005-0000-0000-0000FC550000}"/>
    <cellStyle name="Normal 41 17 7 5 4" xfId="20906" xr:uid="{00000000-0005-0000-0000-0000FD550000}"/>
    <cellStyle name="Normal 41 17 7 5 4 2" xfId="42548" xr:uid="{00000000-0005-0000-0000-0000FE550000}"/>
    <cellStyle name="Normal 41 17 7 5 5" xfId="36539" xr:uid="{00000000-0005-0000-0000-0000FF550000}"/>
    <cellStyle name="Normal 41 17 7 6" xfId="15916" xr:uid="{00000000-0005-0000-0000-000000560000}"/>
    <cellStyle name="Normal 41 17 7 6 2" xfId="27887" xr:uid="{00000000-0005-0000-0000-000001560000}"/>
    <cellStyle name="Normal 41 17 7 6 2 2" xfId="49493" xr:uid="{00000000-0005-0000-0000-000002560000}"/>
    <cellStyle name="Normal 41 17 7 6 3" xfId="21920" xr:uid="{00000000-0005-0000-0000-000003560000}"/>
    <cellStyle name="Normal 41 17 7 6 3 2" xfId="43557" xr:uid="{00000000-0005-0000-0000-000004560000}"/>
    <cellStyle name="Normal 41 17 7 6 4" xfId="37570" xr:uid="{00000000-0005-0000-0000-000005560000}"/>
    <cellStyle name="Normal 41 17 7 7" xfId="24902" xr:uid="{00000000-0005-0000-0000-000006560000}"/>
    <cellStyle name="Normal 41 17 7 7 2" xfId="46522" xr:uid="{00000000-0005-0000-0000-000007560000}"/>
    <cellStyle name="Normal 41 17 7 8" xfId="18935" xr:uid="{00000000-0005-0000-0000-000008560000}"/>
    <cellStyle name="Normal 41 17 7 8 2" xfId="40577" xr:uid="{00000000-0005-0000-0000-000009560000}"/>
    <cellStyle name="Normal 41 17 7 9" xfId="31976"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5" xr:uid="{00000000-0005-0000-0000-00000E560000}"/>
    <cellStyle name="Normal 41 17 8 2 2 2 2" xfId="50551" xr:uid="{00000000-0005-0000-0000-00000F560000}"/>
    <cellStyle name="Normal 41 17 8 2 2 3" xfId="22978" xr:uid="{00000000-0005-0000-0000-000010560000}"/>
    <cellStyle name="Normal 41 17 8 2 2 3 2" xfId="44615" xr:uid="{00000000-0005-0000-0000-000011560000}"/>
    <cellStyle name="Normal 41 17 8 2 2 4" xfId="38631" xr:uid="{00000000-0005-0000-0000-000012560000}"/>
    <cellStyle name="Normal 41 17 8 2 3" xfId="25963" xr:uid="{00000000-0005-0000-0000-000013560000}"/>
    <cellStyle name="Normal 41 17 8 2 3 2" xfId="47577" xr:uid="{00000000-0005-0000-0000-000014560000}"/>
    <cellStyle name="Normal 41 17 8 2 4" xfId="19996" xr:uid="{00000000-0005-0000-0000-000015560000}"/>
    <cellStyle name="Normal 41 17 8 2 4 2" xfId="41638" xr:uid="{00000000-0005-0000-0000-000016560000}"/>
    <cellStyle name="Normal 41 17 8 2 5" xfId="35628" xr:uid="{00000000-0005-0000-0000-000017560000}"/>
    <cellStyle name="Normal 41 17 8 3" xfId="14866" xr:uid="{00000000-0005-0000-0000-000018560000}"/>
    <cellStyle name="Normal 41 17 8 3 2" xfId="17951" xr:uid="{00000000-0005-0000-0000-000019560000}"/>
    <cellStyle name="Normal 41 17 8 3 2 2" xfId="29917" xr:uid="{00000000-0005-0000-0000-00001A560000}"/>
    <cellStyle name="Normal 41 17 8 3 2 2 2" xfId="51523" xr:uid="{00000000-0005-0000-0000-00001B560000}"/>
    <cellStyle name="Normal 41 17 8 3 2 3" xfId="23950" xr:uid="{00000000-0005-0000-0000-00001C560000}"/>
    <cellStyle name="Normal 41 17 8 3 2 3 2" xfId="45587" xr:uid="{00000000-0005-0000-0000-00001D560000}"/>
    <cellStyle name="Normal 41 17 8 3 2 4" xfId="39605" xr:uid="{00000000-0005-0000-0000-00001E560000}"/>
    <cellStyle name="Normal 41 17 8 3 3" xfId="26935" xr:uid="{00000000-0005-0000-0000-00001F560000}"/>
    <cellStyle name="Normal 41 17 8 3 3 2" xfId="48549" xr:uid="{00000000-0005-0000-0000-000020560000}"/>
    <cellStyle name="Normal 41 17 8 3 4" xfId="20968" xr:uid="{00000000-0005-0000-0000-000021560000}"/>
    <cellStyle name="Normal 41 17 8 3 4 2" xfId="42610" xr:uid="{00000000-0005-0000-0000-000022560000}"/>
    <cellStyle name="Normal 41 17 8 3 5" xfId="36602" xr:uid="{00000000-0005-0000-0000-000023560000}"/>
    <cellStyle name="Normal 41 17 8 4" xfId="16000" xr:uid="{00000000-0005-0000-0000-000024560000}"/>
    <cellStyle name="Normal 41 17 8 4 2" xfId="27969" xr:uid="{00000000-0005-0000-0000-000025560000}"/>
    <cellStyle name="Normal 41 17 8 4 2 2" xfId="49575" xr:uid="{00000000-0005-0000-0000-000026560000}"/>
    <cellStyle name="Normal 41 17 8 4 3" xfId="22002" xr:uid="{00000000-0005-0000-0000-000027560000}"/>
    <cellStyle name="Normal 41 17 8 4 3 2" xfId="43639" xr:uid="{00000000-0005-0000-0000-000028560000}"/>
    <cellStyle name="Normal 41 17 8 4 4" xfId="37654" xr:uid="{00000000-0005-0000-0000-000029560000}"/>
    <cellStyle name="Normal 41 17 8 5" xfId="24987" xr:uid="{00000000-0005-0000-0000-00002A560000}"/>
    <cellStyle name="Normal 41 17 8 5 2" xfId="46604" xr:uid="{00000000-0005-0000-0000-00002B560000}"/>
    <cellStyle name="Normal 41 17 8 6" xfId="19020" xr:uid="{00000000-0005-0000-0000-00002C560000}"/>
    <cellStyle name="Normal 41 17 8 6 2" xfId="40662" xr:uid="{00000000-0005-0000-0000-00002D560000}"/>
    <cellStyle name="Normal 41 17 8 7" xfId="34648"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5" xr:uid="{00000000-0005-0000-0000-000032560000}"/>
    <cellStyle name="Normal 41 17 9 2 2 2 2" xfId="50871" xr:uid="{00000000-0005-0000-0000-000033560000}"/>
    <cellStyle name="Normal 41 17 9 2 2 3" xfId="23298" xr:uid="{00000000-0005-0000-0000-000034560000}"/>
    <cellStyle name="Normal 41 17 9 2 2 3 2" xfId="44935" xr:uid="{00000000-0005-0000-0000-000035560000}"/>
    <cellStyle name="Normal 41 17 9 2 2 4" xfId="38951" xr:uid="{00000000-0005-0000-0000-000036560000}"/>
    <cellStyle name="Normal 41 17 9 2 3" xfId="26283" xr:uid="{00000000-0005-0000-0000-000037560000}"/>
    <cellStyle name="Normal 41 17 9 2 3 2" xfId="47897" xr:uid="{00000000-0005-0000-0000-000038560000}"/>
    <cellStyle name="Normal 41 17 9 2 4" xfId="20316" xr:uid="{00000000-0005-0000-0000-000039560000}"/>
    <cellStyle name="Normal 41 17 9 2 4 2" xfId="41958" xr:uid="{00000000-0005-0000-0000-00003A560000}"/>
    <cellStyle name="Normal 41 17 9 2 5" xfId="35948" xr:uid="{00000000-0005-0000-0000-00003B560000}"/>
    <cellStyle name="Normal 41 17 9 3" xfId="15186" xr:uid="{00000000-0005-0000-0000-00003C560000}"/>
    <cellStyle name="Normal 41 17 9 3 2" xfId="18271" xr:uid="{00000000-0005-0000-0000-00003D560000}"/>
    <cellStyle name="Normal 41 17 9 3 2 2" xfId="30237" xr:uid="{00000000-0005-0000-0000-00003E560000}"/>
    <cellStyle name="Normal 41 17 9 3 2 2 2" xfId="51843" xr:uid="{00000000-0005-0000-0000-00003F560000}"/>
    <cellStyle name="Normal 41 17 9 3 2 3" xfId="24270" xr:uid="{00000000-0005-0000-0000-000040560000}"/>
    <cellStyle name="Normal 41 17 9 3 2 3 2" xfId="45907" xr:uid="{00000000-0005-0000-0000-000041560000}"/>
    <cellStyle name="Normal 41 17 9 3 2 4" xfId="39925" xr:uid="{00000000-0005-0000-0000-000042560000}"/>
    <cellStyle name="Normal 41 17 9 3 3" xfId="27255" xr:uid="{00000000-0005-0000-0000-000043560000}"/>
    <cellStyle name="Normal 41 17 9 3 3 2" xfId="48869" xr:uid="{00000000-0005-0000-0000-000044560000}"/>
    <cellStyle name="Normal 41 17 9 3 4" xfId="21288" xr:uid="{00000000-0005-0000-0000-000045560000}"/>
    <cellStyle name="Normal 41 17 9 3 4 2" xfId="42930" xr:uid="{00000000-0005-0000-0000-000046560000}"/>
    <cellStyle name="Normal 41 17 9 3 5" xfId="36922" xr:uid="{00000000-0005-0000-0000-000047560000}"/>
    <cellStyle name="Normal 41 17 9 4" xfId="16320" xr:uid="{00000000-0005-0000-0000-000048560000}"/>
    <cellStyle name="Normal 41 17 9 4 2" xfId="28289" xr:uid="{00000000-0005-0000-0000-000049560000}"/>
    <cellStyle name="Normal 41 17 9 4 2 2" xfId="49895" xr:uid="{00000000-0005-0000-0000-00004A560000}"/>
    <cellStyle name="Normal 41 17 9 4 3" xfId="22322" xr:uid="{00000000-0005-0000-0000-00004B560000}"/>
    <cellStyle name="Normal 41 17 9 4 3 2" xfId="43959" xr:uid="{00000000-0005-0000-0000-00004C560000}"/>
    <cellStyle name="Normal 41 17 9 4 4" xfId="37974" xr:uid="{00000000-0005-0000-0000-00004D560000}"/>
    <cellStyle name="Normal 41 17 9 5" xfId="25307" xr:uid="{00000000-0005-0000-0000-00004E560000}"/>
    <cellStyle name="Normal 41 17 9 5 2" xfId="46924" xr:uid="{00000000-0005-0000-0000-00004F560000}"/>
    <cellStyle name="Normal 41 17 9 6" xfId="19340" xr:uid="{00000000-0005-0000-0000-000050560000}"/>
    <cellStyle name="Normal 41 17 9 6 2" xfId="40982" xr:uid="{00000000-0005-0000-0000-000051560000}"/>
    <cellStyle name="Normal 41 17 9 7" xfId="34968"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6" xr:uid="{00000000-0005-0000-0000-000056560000}"/>
    <cellStyle name="Normal 41 18 10 2 2 2" xfId="50232" xr:uid="{00000000-0005-0000-0000-000057560000}"/>
    <cellStyle name="Normal 41 18 10 2 3" xfId="22659" xr:uid="{00000000-0005-0000-0000-000058560000}"/>
    <cellStyle name="Normal 41 18 10 2 3 2" xfId="44296" xr:uid="{00000000-0005-0000-0000-000059560000}"/>
    <cellStyle name="Normal 41 18 10 2 4" xfId="38311" xr:uid="{00000000-0005-0000-0000-00005A560000}"/>
    <cellStyle name="Normal 41 18 10 3" xfId="25644" xr:uid="{00000000-0005-0000-0000-00005B560000}"/>
    <cellStyle name="Normal 41 18 10 3 2" xfId="47258" xr:uid="{00000000-0005-0000-0000-00005C560000}"/>
    <cellStyle name="Normal 41 18 10 4" xfId="19677" xr:uid="{00000000-0005-0000-0000-00005D560000}"/>
    <cellStyle name="Normal 41 18 10 4 2" xfId="41319" xr:uid="{00000000-0005-0000-0000-00005E560000}"/>
    <cellStyle name="Normal 41 18 10 5" xfId="35307" xr:uid="{00000000-0005-0000-0000-00005F560000}"/>
    <cellStyle name="Normal 41 18 11" xfId="14546" xr:uid="{00000000-0005-0000-0000-000060560000}"/>
    <cellStyle name="Normal 41 18 11 2" xfId="17631" xr:uid="{00000000-0005-0000-0000-000061560000}"/>
    <cellStyle name="Normal 41 18 11 2 2" xfId="29598" xr:uid="{00000000-0005-0000-0000-000062560000}"/>
    <cellStyle name="Normal 41 18 11 2 2 2" xfId="51204" xr:uid="{00000000-0005-0000-0000-000063560000}"/>
    <cellStyle name="Normal 41 18 11 2 3" xfId="23631" xr:uid="{00000000-0005-0000-0000-000064560000}"/>
    <cellStyle name="Normal 41 18 11 2 3 2" xfId="45268" xr:uid="{00000000-0005-0000-0000-000065560000}"/>
    <cellStyle name="Normal 41 18 11 2 4" xfId="39285" xr:uid="{00000000-0005-0000-0000-000066560000}"/>
    <cellStyle name="Normal 41 18 11 3" xfId="26616" xr:uid="{00000000-0005-0000-0000-000067560000}"/>
    <cellStyle name="Normal 41 18 11 3 2" xfId="48230" xr:uid="{00000000-0005-0000-0000-000068560000}"/>
    <cellStyle name="Normal 41 18 11 4" xfId="20649" xr:uid="{00000000-0005-0000-0000-000069560000}"/>
    <cellStyle name="Normal 41 18 11 4 2" xfId="42291" xr:uid="{00000000-0005-0000-0000-00006A560000}"/>
    <cellStyle name="Normal 41 18 11 5" xfId="36282" xr:uid="{00000000-0005-0000-0000-00006B560000}"/>
    <cellStyle name="Normal 41 18 12" xfId="15659" xr:uid="{00000000-0005-0000-0000-00006C560000}"/>
    <cellStyle name="Normal 41 18 12 2" xfId="27630" xr:uid="{00000000-0005-0000-0000-00006D560000}"/>
    <cellStyle name="Normal 41 18 12 2 2" xfId="49236" xr:uid="{00000000-0005-0000-0000-00006E560000}"/>
    <cellStyle name="Normal 41 18 12 3" xfId="21663" xr:uid="{00000000-0005-0000-0000-00006F560000}"/>
    <cellStyle name="Normal 41 18 12 3 2" xfId="43300" xr:uid="{00000000-0005-0000-0000-000070560000}"/>
    <cellStyle name="Normal 41 18 12 4" xfId="37313" xr:uid="{00000000-0005-0000-0000-000071560000}"/>
    <cellStyle name="Normal 41 18 13" xfId="24645" xr:uid="{00000000-0005-0000-0000-000072560000}"/>
    <cellStyle name="Normal 41 18 13 2" xfId="46265" xr:uid="{00000000-0005-0000-0000-000073560000}"/>
    <cellStyle name="Normal 41 18 14" xfId="18678" xr:uid="{00000000-0005-0000-0000-000074560000}"/>
    <cellStyle name="Normal 41 18 14 2" xfId="40320" xr:uid="{00000000-0005-0000-0000-000075560000}"/>
    <cellStyle name="Normal 41 18 15" xfId="31243"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5" xr:uid="{00000000-0005-0000-0000-00007B560000}"/>
    <cellStyle name="Normal 41 18 2 2 2 2 2 2" xfId="50641" xr:uid="{00000000-0005-0000-0000-00007C560000}"/>
    <cellStyle name="Normal 41 18 2 2 2 2 3" xfId="23068" xr:uid="{00000000-0005-0000-0000-00007D560000}"/>
    <cellStyle name="Normal 41 18 2 2 2 2 3 2" xfId="44705" xr:uid="{00000000-0005-0000-0000-00007E560000}"/>
    <cellStyle name="Normal 41 18 2 2 2 2 4" xfId="38721" xr:uid="{00000000-0005-0000-0000-00007F560000}"/>
    <cellStyle name="Normal 41 18 2 2 2 3" xfId="26053" xr:uid="{00000000-0005-0000-0000-000080560000}"/>
    <cellStyle name="Normal 41 18 2 2 2 3 2" xfId="47667" xr:uid="{00000000-0005-0000-0000-000081560000}"/>
    <cellStyle name="Normal 41 18 2 2 2 4" xfId="20086" xr:uid="{00000000-0005-0000-0000-000082560000}"/>
    <cellStyle name="Normal 41 18 2 2 2 4 2" xfId="41728" xr:uid="{00000000-0005-0000-0000-000083560000}"/>
    <cellStyle name="Normal 41 18 2 2 2 5" xfId="35718" xr:uid="{00000000-0005-0000-0000-000084560000}"/>
    <cellStyle name="Normal 41 18 2 2 3" xfId="14956" xr:uid="{00000000-0005-0000-0000-000085560000}"/>
    <cellStyle name="Normal 41 18 2 2 3 2" xfId="18041" xr:uid="{00000000-0005-0000-0000-000086560000}"/>
    <cellStyle name="Normal 41 18 2 2 3 2 2" xfId="30007" xr:uid="{00000000-0005-0000-0000-000087560000}"/>
    <cellStyle name="Normal 41 18 2 2 3 2 2 2" xfId="51613" xr:uid="{00000000-0005-0000-0000-000088560000}"/>
    <cellStyle name="Normal 41 18 2 2 3 2 3" xfId="24040" xr:uid="{00000000-0005-0000-0000-000089560000}"/>
    <cellStyle name="Normal 41 18 2 2 3 2 3 2" xfId="45677" xr:uid="{00000000-0005-0000-0000-00008A560000}"/>
    <cellStyle name="Normal 41 18 2 2 3 2 4" xfId="39695" xr:uid="{00000000-0005-0000-0000-00008B560000}"/>
    <cellStyle name="Normal 41 18 2 2 3 3" xfId="27025" xr:uid="{00000000-0005-0000-0000-00008C560000}"/>
    <cellStyle name="Normal 41 18 2 2 3 3 2" xfId="48639" xr:uid="{00000000-0005-0000-0000-00008D560000}"/>
    <cellStyle name="Normal 41 18 2 2 3 4" xfId="21058" xr:uid="{00000000-0005-0000-0000-00008E560000}"/>
    <cellStyle name="Normal 41 18 2 2 3 4 2" xfId="42700" xr:uid="{00000000-0005-0000-0000-00008F560000}"/>
    <cellStyle name="Normal 41 18 2 2 3 5" xfId="36692" xr:uid="{00000000-0005-0000-0000-000090560000}"/>
    <cellStyle name="Normal 41 18 2 2 4" xfId="16090" xr:uid="{00000000-0005-0000-0000-000091560000}"/>
    <cellStyle name="Normal 41 18 2 2 4 2" xfId="28059" xr:uid="{00000000-0005-0000-0000-000092560000}"/>
    <cellStyle name="Normal 41 18 2 2 4 2 2" xfId="49665" xr:uid="{00000000-0005-0000-0000-000093560000}"/>
    <cellStyle name="Normal 41 18 2 2 4 3" xfId="22092" xr:uid="{00000000-0005-0000-0000-000094560000}"/>
    <cellStyle name="Normal 41 18 2 2 4 3 2" xfId="43729" xr:uid="{00000000-0005-0000-0000-000095560000}"/>
    <cellStyle name="Normal 41 18 2 2 4 4" xfId="37744" xr:uid="{00000000-0005-0000-0000-000096560000}"/>
    <cellStyle name="Normal 41 18 2 2 5" xfId="25077" xr:uid="{00000000-0005-0000-0000-000097560000}"/>
    <cellStyle name="Normal 41 18 2 2 5 2" xfId="46694" xr:uid="{00000000-0005-0000-0000-000098560000}"/>
    <cellStyle name="Normal 41 18 2 2 6" xfId="19110" xr:uid="{00000000-0005-0000-0000-000099560000}"/>
    <cellStyle name="Normal 41 18 2 2 6 2" xfId="40752" xr:uid="{00000000-0005-0000-0000-00009A560000}"/>
    <cellStyle name="Normal 41 18 2 2 7" xfId="34738"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5" xr:uid="{00000000-0005-0000-0000-00009F560000}"/>
    <cellStyle name="Normal 41 18 2 3 2 2 2 2" xfId="50961" xr:uid="{00000000-0005-0000-0000-0000A0560000}"/>
    <cellStyle name="Normal 41 18 2 3 2 2 3" xfId="23388" xr:uid="{00000000-0005-0000-0000-0000A1560000}"/>
    <cellStyle name="Normal 41 18 2 3 2 2 3 2" xfId="45025" xr:uid="{00000000-0005-0000-0000-0000A2560000}"/>
    <cellStyle name="Normal 41 18 2 3 2 2 4" xfId="39041" xr:uid="{00000000-0005-0000-0000-0000A3560000}"/>
    <cellStyle name="Normal 41 18 2 3 2 3" xfId="26373" xr:uid="{00000000-0005-0000-0000-0000A4560000}"/>
    <cellStyle name="Normal 41 18 2 3 2 3 2" xfId="47987" xr:uid="{00000000-0005-0000-0000-0000A5560000}"/>
    <cellStyle name="Normal 41 18 2 3 2 4" xfId="20406" xr:uid="{00000000-0005-0000-0000-0000A6560000}"/>
    <cellStyle name="Normal 41 18 2 3 2 4 2" xfId="42048" xr:uid="{00000000-0005-0000-0000-0000A7560000}"/>
    <cellStyle name="Normal 41 18 2 3 2 5" xfId="36038" xr:uid="{00000000-0005-0000-0000-0000A8560000}"/>
    <cellStyle name="Normal 41 18 2 3 3" xfId="15276" xr:uid="{00000000-0005-0000-0000-0000A9560000}"/>
    <cellStyle name="Normal 41 18 2 3 3 2" xfId="18361" xr:uid="{00000000-0005-0000-0000-0000AA560000}"/>
    <cellStyle name="Normal 41 18 2 3 3 2 2" xfId="30327" xr:uid="{00000000-0005-0000-0000-0000AB560000}"/>
    <cellStyle name="Normal 41 18 2 3 3 2 2 2" xfId="51933" xr:uid="{00000000-0005-0000-0000-0000AC560000}"/>
    <cellStyle name="Normal 41 18 2 3 3 2 3" xfId="24360" xr:uid="{00000000-0005-0000-0000-0000AD560000}"/>
    <cellStyle name="Normal 41 18 2 3 3 2 3 2" xfId="45997" xr:uid="{00000000-0005-0000-0000-0000AE560000}"/>
    <cellStyle name="Normal 41 18 2 3 3 2 4" xfId="40015" xr:uid="{00000000-0005-0000-0000-0000AF560000}"/>
    <cellStyle name="Normal 41 18 2 3 3 3" xfId="27345" xr:uid="{00000000-0005-0000-0000-0000B0560000}"/>
    <cellStyle name="Normal 41 18 2 3 3 3 2" xfId="48959" xr:uid="{00000000-0005-0000-0000-0000B1560000}"/>
    <cellStyle name="Normal 41 18 2 3 3 4" xfId="21378" xr:uid="{00000000-0005-0000-0000-0000B2560000}"/>
    <cellStyle name="Normal 41 18 2 3 3 4 2" xfId="43020" xr:uid="{00000000-0005-0000-0000-0000B3560000}"/>
    <cellStyle name="Normal 41 18 2 3 3 5" xfId="37012" xr:uid="{00000000-0005-0000-0000-0000B4560000}"/>
    <cellStyle name="Normal 41 18 2 3 4" xfId="16410" xr:uid="{00000000-0005-0000-0000-0000B5560000}"/>
    <cellStyle name="Normal 41 18 2 3 4 2" xfId="28379" xr:uid="{00000000-0005-0000-0000-0000B6560000}"/>
    <cellStyle name="Normal 41 18 2 3 4 2 2" xfId="49985" xr:uid="{00000000-0005-0000-0000-0000B7560000}"/>
    <cellStyle name="Normal 41 18 2 3 4 3" xfId="22412" xr:uid="{00000000-0005-0000-0000-0000B8560000}"/>
    <cellStyle name="Normal 41 18 2 3 4 3 2" xfId="44049" xr:uid="{00000000-0005-0000-0000-0000B9560000}"/>
    <cellStyle name="Normal 41 18 2 3 4 4" xfId="38064" xr:uid="{00000000-0005-0000-0000-0000BA560000}"/>
    <cellStyle name="Normal 41 18 2 3 5" xfId="25397" xr:uid="{00000000-0005-0000-0000-0000BB560000}"/>
    <cellStyle name="Normal 41 18 2 3 5 2" xfId="47014" xr:uid="{00000000-0005-0000-0000-0000BC560000}"/>
    <cellStyle name="Normal 41 18 2 3 6" xfId="19430" xr:uid="{00000000-0005-0000-0000-0000BD560000}"/>
    <cellStyle name="Normal 41 18 2 3 6 2" xfId="41072" xr:uid="{00000000-0005-0000-0000-0000BE560000}"/>
    <cellStyle name="Normal 41 18 2 3 7" xfId="35058" xr:uid="{00000000-0005-0000-0000-0000BF560000}"/>
    <cellStyle name="Normal 41 18 2 4" xfId="13661" xr:uid="{00000000-0005-0000-0000-0000C0560000}"/>
    <cellStyle name="Normal 41 18 2 4 2" xfId="16747" xr:uid="{00000000-0005-0000-0000-0000C1560000}"/>
    <cellStyle name="Normal 41 18 2 4 2 2" xfId="28715" xr:uid="{00000000-0005-0000-0000-0000C2560000}"/>
    <cellStyle name="Normal 41 18 2 4 2 2 2" xfId="50321" xr:uid="{00000000-0005-0000-0000-0000C3560000}"/>
    <cellStyle name="Normal 41 18 2 4 2 3" xfId="22748" xr:uid="{00000000-0005-0000-0000-0000C4560000}"/>
    <cellStyle name="Normal 41 18 2 4 2 3 2" xfId="44385" xr:uid="{00000000-0005-0000-0000-0000C5560000}"/>
    <cellStyle name="Normal 41 18 2 4 2 4" xfId="38401" xr:uid="{00000000-0005-0000-0000-0000C6560000}"/>
    <cellStyle name="Normal 41 18 2 4 3" xfId="25733" xr:uid="{00000000-0005-0000-0000-0000C7560000}"/>
    <cellStyle name="Normal 41 18 2 4 3 2" xfId="47347" xr:uid="{00000000-0005-0000-0000-0000C8560000}"/>
    <cellStyle name="Normal 41 18 2 4 4" xfId="19766" xr:uid="{00000000-0005-0000-0000-0000C9560000}"/>
    <cellStyle name="Normal 41 18 2 4 4 2" xfId="41408" xr:uid="{00000000-0005-0000-0000-0000CA560000}"/>
    <cellStyle name="Normal 41 18 2 4 5" xfId="35397" xr:uid="{00000000-0005-0000-0000-0000CB560000}"/>
    <cellStyle name="Normal 41 18 2 5" xfId="14635" xr:uid="{00000000-0005-0000-0000-0000CC560000}"/>
    <cellStyle name="Normal 41 18 2 5 2" xfId="17720" xr:uid="{00000000-0005-0000-0000-0000CD560000}"/>
    <cellStyle name="Normal 41 18 2 5 2 2" xfId="29687" xr:uid="{00000000-0005-0000-0000-0000CE560000}"/>
    <cellStyle name="Normal 41 18 2 5 2 2 2" xfId="51293" xr:uid="{00000000-0005-0000-0000-0000CF560000}"/>
    <cellStyle name="Normal 41 18 2 5 2 3" xfId="23720" xr:uid="{00000000-0005-0000-0000-0000D0560000}"/>
    <cellStyle name="Normal 41 18 2 5 2 3 2" xfId="45357" xr:uid="{00000000-0005-0000-0000-0000D1560000}"/>
    <cellStyle name="Normal 41 18 2 5 2 4" xfId="39374" xr:uid="{00000000-0005-0000-0000-0000D2560000}"/>
    <cellStyle name="Normal 41 18 2 5 3" xfId="26705" xr:uid="{00000000-0005-0000-0000-0000D3560000}"/>
    <cellStyle name="Normal 41 18 2 5 3 2" xfId="48319" xr:uid="{00000000-0005-0000-0000-0000D4560000}"/>
    <cellStyle name="Normal 41 18 2 5 4" xfId="20738" xr:uid="{00000000-0005-0000-0000-0000D5560000}"/>
    <cellStyle name="Normal 41 18 2 5 4 2" xfId="42380" xr:uid="{00000000-0005-0000-0000-0000D6560000}"/>
    <cellStyle name="Normal 41 18 2 5 5" xfId="36371" xr:uid="{00000000-0005-0000-0000-0000D7560000}"/>
    <cellStyle name="Normal 41 18 2 6" xfId="15748" xr:uid="{00000000-0005-0000-0000-0000D8560000}"/>
    <cellStyle name="Normal 41 18 2 6 2" xfId="27719" xr:uid="{00000000-0005-0000-0000-0000D9560000}"/>
    <cellStyle name="Normal 41 18 2 6 2 2" xfId="49325" xr:uid="{00000000-0005-0000-0000-0000DA560000}"/>
    <cellStyle name="Normal 41 18 2 6 3" xfId="21752" xr:uid="{00000000-0005-0000-0000-0000DB560000}"/>
    <cellStyle name="Normal 41 18 2 6 3 2" xfId="43389" xr:uid="{00000000-0005-0000-0000-0000DC560000}"/>
    <cellStyle name="Normal 41 18 2 6 4" xfId="37402" xr:uid="{00000000-0005-0000-0000-0000DD560000}"/>
    <cellStyle name="Normal 41 18 2 7" xfId="24734" xr:uid="{00000000-0005-0000-0000-0000DE560000}"/>
    <cellStyle name="Normal 41 18 2 7 2" xfId="46354" xr:uid="{00000000-0005-0000-0000-0000DF560000}"/>
    <cellStyle name="Normal 41 18 2 8" xfId="18767" xr:uid="{00000000-0005-0000-0000-0000E0560000}"/>
    <cellStyle name="Normal 41 18 2 8 2" xfId="40409" xr:uid="{00000000-0005-0000-0000-0000E1560000}"/>
    <cellStyle name="Normal 41 18 2 9" xfId="31580"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1" xr:uid="{00000000-0005-0000-0000-0000E7560000}"/>
    <cellStyle name="Normal 41 18 3 2 2 2 2 2" xfId="50597" xr:uid="{00000000-0005-0000-0000-0000E8560000}"/>
    <cellStyle name="Normal 41 18 3 2 2 2 3" xfId="23024" xr:uid="{00000000-0005-0000-0000-0000E9560000}"/>
    <cellStyle name="Normal 41 18 3 2 2 2 3 2" xfId="44661" xr:uid="{00000000-0005-0000-0000-0000EA560000}"/>
    <cellStyle name="Normal 41 18 3 2 2 2 4" xfId="38677" xr:uid="{00000000-0005-0000-0000-0000EB560000}"/>
    <cellStyle name="Normal 41 18 3 2 2 3" xfId="26009" xr:uid="{00000000-0005-0000-0000-0000EC560000}"/>
    <cellStyle name="Normal 41 18 3 2 2 3 2" xfId="47623" xr:uid="{00000000-0005-0000-0000-0000ED560000}"/>
    <cellStyle name="Normal 41 18 3 2 2 4" xfId="20042" xr:uid="{00000000-0005-0000-0000-0000EE560000}"/>
    <cellStyle name="Normal 41 18 3 2 2 4 2" xfId="41684" xr:uid="{00000000-0005-0000-0000-0000EF560000}"/>
    <cellStyle name="Normal 41 18 3 2 2 5" xfId="35674" xr:uid="{00000000-0005-0000-0000-0000F0560000}"/>
    <cellStyle name="Normal 41 18 3 2 3" xfId="14912" xr:uid="{00000000-0005-0000-0000-0000F1560000}"/>
    <cellStyle name="Normal 41 18 3 2 3 2" xfId="17997" xr:uid="{00000000-0005-0000-0000-0000F2560000}"/>
    <cellStyle name="Normal 41 18 3 2 3 2 2" xfId="29963" xr:uid="{00000000-0005-0000-0000-0000F3560000}"/>
    <cellStyle name="Normal 41 18 3 2 3 2 2 2" xfId="51569" xr:uid="{00000000-0005-0000-0000-0000F4560000}"/>
    <cellStyle name="Normal 41 18 3 2 3 2 3" xfId="23996" xr:uid="{00000000-0005-0000-0000-0000F5560000}"/>
    <cellStyle name="Normal 41 18 3 2 3 2 3 2" xfId="45633" xr:uid="{00000000-0005-0000-0000-0000F6560000}"/>
    <cellStyle name="Normal 41 18 3 2 3 2 4" xfId="39651" xr:uid="{00000000-0005-0000-0000-0000F7560000}"/>
    <cellStyle name="Normal 41 18 3 2 3 3" xfId="26981" xr:uid="{00000000-0005-0000-0000-0000F8560000}"/>
    <cellStyle name="Normal 41 18 3 2 3 3 2" xfId="48595" xr:uid="{00000000-0005-0000-0000-0000F9560000}"/>
    <cellStyle name="Normal 41 18 3 2 3 4" xfId="21014" xr:uid="{00000000-0005-0000-0000-0000FA560000}"/>
    <cellStyle name="Normal 41 18 3 2 3 4 2" xfId="42656" xr:uid="{00000000-0005-0000-0000-0000FB560000}"/>
    <cellStyle name="Normal 41 18 3 2 3 5" xfId="36648" xr:uid="{00000000-0005-0000-0000-0000FC560000}"/>
    <cellStyle name="Normal 41 18 3 2 4" xfId="16046" xr:uid="{00000000-0005-0000-0000-0000FD560000}"/>
    <cellStyle name="Normal 41 18 3 2 4 2" xfId="28015" xr:uid="{00000000-0005-0000-0000-0000FE560000}"/>
    <cellStyle name="Normal 41 18 3 2 4 2 2" xfId="49621" xr:uid="{00000000-0005-0000-0000-0000FF560000}"/>
    <cellStyle name="Normal 41 18 3 2 4 3" xfId="22048" xr:uid="{00000000-0005-0000-0000-000000570000}"/>
    <cellStyle name="Normal 41 18 3 2 4 3 2" xfId="43685" xr:uid="{00000000-0005-0000-0000-000001570000}"/>
    <cellStyle name="Normal 41 18 3 2 4 4" xfId="37700" xr:uid="{00000000-0005-0000-0000-000002570000}"/>
    <cellStyle name="Normal 41 18 3 2 5" xfId="25033" xr:uid="{00000000-0005-0000-0000-000003570000}"/>
    <cellStyle name="Normal 41 18 3 2 5 2" xfId="46650" xr:uid="{00000000-0005-0000-0000-000004570000}"/>
    <cellStyle name="Normal 41 18 3 2 6" xfId="19066" xr:uid="{00000000-0005-0000-0000-000005570000}"/>
    <cellStyle name="Normal 41 18 3 2 6 2" xfId="40708" xr:uid="{00000000-0005-0000-0000-000006570000}"/>
    <cellStyle name="Normal 41 18 3 2 7" xfId="34694"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1" xr:uid="{00000000-0005-0000-0000-00000B570000}"/>
    <cellStyle name="Normal 41 18 3 3 2 2 2 2" xfId="50917" xr:uid="{00000000-0005-0000-0000-00000C570000}"/>
    <cellStyle name="Normal 41 18 3 3 2 2 3" xfId="23344" xr:uid="{00000000-0005-0000-0000-00000D570000}"/>
    <cellStyle name="Normal 41 18 3 3 2 2 3 2" xfId="44981" xr:uid="{00000000-0005-0000-0000-00000E570000}"/>
    <cellStyle name="Normal 41 18 3 3 2 2 4" xfId="38997" xr:uid="{00000000-0005-0000-0000-00000F570000}"/>
    <cellStyle name="Normal 41 18 3 3 2 3" xfId="26329" xr:uid="{00000000-0005-0000-0000-000010570000}"/>
    <cellStyle name="Normal 41 18 3 3 2 3 2" xfId="47943" xr:uid="{00000000-0005-0000-0000-000011570000}"/>
    <cellStyle name="Normal 41 18 3 3 2 4" xfId="20362" xr:uid="{00000000-0005-0000-0000-000012570000}"/>
    <cellStyle name="Normal 41 18 3 3 2 4 2" xfId="42004" xr:uid="{00000000-0005-0000-0000-000013570000}"/>
    <cellStyle name="Normal 41 18 3 3 2 5" xfId="35994" xr:uid="{00000000-0005-0000-0000-000014570000}"/>
    <cellStyle name="Normal 41 18 3 3 3" xfId="15232" xr:uid="{00000000-0005-0000-0000-000015570000}"/>
    <cellStyle name="Normal 41 18 3 3 3 2" xfId="18317" xr:uid="{00000000-0005-0000-0000-000016570000}"/>
    <cellStyle name="Normal 41 18 3 3 3 2 2" xfId="30283" xr:uid="{00000000-0005-0000-0000-000017570000}"/>
    <cellStyle name="Normal 41 18 3 3 3 2 2 2" xfId="51889" xr:uid="{00000000-0005-0000-0000-000018570000}"/>
    <cellStyle name="Normal 41 18 3 3 3 2 3" xfId="24316" xr:uid="{00000000-0005-0000-0000-000019570000}"/>
    <cellStyle name="Normal 41 18 3 3 3 2 3 2" xfId="45953" xr:uid="{00000000-0005-0000-0000-00001A570000}"/>
    <cellStyle name="Normal 41 18 3 3 3 2 4" xfId="39971" xr:uid="{00000000-0005-0000-0000-00001B570000}"/>
    <cellStyle name="Normal 41 18 3 3 3 3" xfId="27301" xr:uid="{00000000-0005-0000-0000-00001C570000}"/>
    <cellStyle name="Normal 41 18 3 3 3 3 2" xfId="48915" xr:uid="{00000000-0005-0000-0000-00001D570000}"/>
    <cellStyle name="Normal 41 18 3 3 3 4" xfId="21334" xr:uid="{00000000-0005-0000-0000-00001E570000}"/>
    <cellStyle name="Normal 41 18 3 3 3 4 2" xfId="42976" xr:uid="{00000000-0005-0000-0000-00001F570000}"/>
    <cellStyle name="Normal 41 18 3 3 3 5" xfId="36968" xr:uid="{00000000-0005-0000-0000-000020570000}"/>
    <cellStyle name="Normal 41 18 3 3 4" xfId="16366" xr:uid="{00000000-0005-0000-0000-000021570000}"/>
    <cellStyle name="Normal 41 18 3 3 4 2" xfId="28335" xr:uid="{00000000-0005-0000-0000-000022570000}"/>
    <cellStyle name="Normal 41 18 3 3 4 2 2" xfId="49941" xr:uid="{00000000-0005-0000-0000-000023570000}"/>
    <cellStyle name="Normal 41 18 3 3 4 3" xfId="22368" xr:uid="{00000000-0005-0000-0000-000024570000}"/>
    <cellStyle name="Normal 41 18 3 3 4 3 2" xfId="44005" xr:uid="{00000000-0005-0000-0000-000025570000}"/>
    <cellStyle name="Normal 41 18 3 3 4 4" xfId="38020" xr:uid="{00000000-0005-0000-0000-000026570000}"/>
    <cellStyle name="Normal 41 18 3 3 5" xfId="25353" xr:uid="{00000000-0005-0000-0000-000027570000}"/>
    <cellStyle name="Normal 41 18 3 3 5 2" xfId="46970" xr:uid="{00000000-0005-0000-0000-000028570000}"/>
    <cellStyle name="Normal 41 18 3 3 6" xfId="19386" xr:uid="{00000000-0005-0000-0000-000029570000}"/>
    <cellStyle name="Normal 41 18 3 3 6 2" xfId="41028" xr:uid="{00000000-0005-0000-0000-00002A570000}"/>
    <cellStyle name="Normal 41 18 3 3 7" xfId="35014" xr:uid="{00000000-0005-0000-0000-00002B570000}"/>
    <cellStyle name="Normal 41 18 3 4" xfId="13617" xr:uid="{00000000-0005-0000-0000-00002C570000}"/>
    <cellStyle name="Normal 41 18 3 4 2" xfId="16703" xr:uid="{00000000-0005-0000-0000-00002D570000}"/>
    <cellStyle name="Normal 41 18 3 4 2 2" xfId="28671" xr:uid="{00000000-0005-0000-0000-00002E570000}"/>
    <cellStyle name="Normal 41 18 3 4 2 2 2" xfId="50277" xr:uid="{00000000-0005-0000-0000-00002F570000}"/>
    <cellStyle name="Normal 41 18 3 4 2 3" xfId="22704" xr:uid="{00000000-0005-0000-0000-000030570000}"/>
    <cellStyle name="Normal 41 18 3 4 2 3 2" xfId="44341" xr:uid="{00000000-0005-0000-0000-000031570000}"/>
    <cellStyle name="Normal 41 18 3 4 2 4" xfId="38357" xr:uid="{00000000-0005-0000-0000-000032570000}"/>
    <cellStyle name="Normal 41 18 3 4 3" xfId="25689" xr:uid="{00000000-0005-0000-0000-000033570000}"/>
    <cellStyle name="Normal 41 18 3 4 3 2" xfId="47303" xr:uid="{00000000-0005-0000-0000-000034570000}"/>
    <cellStyle name="Normal 41 18 3 4 4" xfId="19722" xr:uid="{00000000-0005-0000-0000-000035570000}"/>
    <cellStyle name="Normal 41 18 3 4 4 2" xfId="41364" xr:uid="{00000000-0005-0000-0000-000036570000}"/>
    <cellStyle name="Normal 41 18 3 4 5" xfId="35353" xr:uid="{00000000-0005-0000-0000-000037570000}"/>
    <cellStyle name="Normal 41 18 3 5" xfId="14591" xr:uid="{00000000-0005-0000-0000-000038570000}"/>
    <cellStyle name="Normal 41 18 3 5 2" xfId="17676" xr:uid="{00000000-0005-0000-0000-000039570000}"/>
    <cellStyle name="Normal 41 18 3 5 2 2" xfId="29643" xr:uid="{00000000-0005-0000-0000-00003A570000}"/>
    <cellStyle name="Normal 41 18 3 5 2 2 2" xfId="51249" xr:uid="{00000000-0005-0000-0000-00003B570000}"/>
    <cellStyle name="Normal 41 18 3 5 2 3" xfId="23676" xr:uid="{00000000-0005-0000-0000-00003C570000}"/>
    <cellStyle name="Normal 41 18 3 5 2 3 2" xfId="45313" xr:uid="{00000000-0005-0000-0000-00003D570000}"/>
    <cellStyle name="Normal 41 18 3 5 2 4" xfId="39330" xr:uid="{00000000-0005-0000-0000-00003E570000}"/>
    <cellStyle name="Normal 41 18 3 5 3" xfId="26661" xr:uid="{00000000-0005-0000-0000-00003F570000}"/>
    <cellStyle name="Normal 41 18 3 5 3 2" xfId="48275" xr:uid="{00000000-0005-0000-0000-000040570000}"/>
    <cellStyle name="Normal 41 18 3 5 4" xfId="20694" xr:uid="{00000000-0005-0000-0000-000041570000}"/>
    <cellStyle name="Normal 41 18 3 5 4 2" xfId="42336" xr:uid="{00000000-0005-0000-0000-000042570000}"/>
    <cellStyle name="Normal 41 18 3 5 5" xfId="36327" xr:uid="{00000000-0005-0000-0000-000043570000}"/>
    <cellStyle name="Normal 41 18 3 6" xfId="15704" xr:uid="{00000000-0005-0000-0000-000044570000}"/>
    <cellStyle name="Normal 41 18 3 6 2" xfId="27675" xr:uid="{00000000-0005-0000-0000-000045570000}"/>
    <cellStyle name="Normal 41 18 3 6 2 2" xfId="49281" xr:uid="{00000000-0005-0000-0000-000046570000}"/>
    <cellStyle name="Normal 41 18 3 6 3" xfId="21708" xr:uid="{00000000-0005-0000-0000-000047570000}"/>
    <cellStyle name="Normal 41 18 3 6 3 2" xfId="43345" xr:uid="{00000000-0005-0000-0000-000048570000}"/>
    <cellStyle name="Normal 41 18 3 6 4" xfId="37358" xr:uid="{00000000-0005-0000-0000-000049570000}"/>
    <cellStyle name="Normal 41 18 3 7" xfId="24690" xr:uid="{00000000-0005-0000-0000-00004A570000}"/>
    <cellStyle name="Normal 41 18 3 7 2" xfId="46310" xr:uid="{00000000-0005-0000-0000-00004B570000}"/>
    <cellStyle name="Normal 41 18 3 8" xfId="18723" xr:uid="{00000000-0005-0000-0000-00004C570000}"/>
    <cellStyle name="Normal 41 18 3 8 2" xfId="40365" xr:uid="{00000000-0005-0000-0000-00004D570000}"/>
    <cellStyle name="Normal 41 18 3 9" xfId="31423"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7" xr:uid="{00000000-0005-0000-0000-000053570000}"/>
    <cellStyle name="Normal 41 18 4 2 2 2 2 2" xfId="50683" xr:uid="{00000000-0005-0000-0000-000054570000}"/>
    <cellStyle name="Normal 41 18 4 2 2 2 3" xfId="23110" xr:uid="{00000000-0005-0000-0000-000055570000}"/>
    <cellStyle name="Normal 41 18 4 2 2 2 3 2" xfId="44747" xr:uid="{00000000-0005-0000-0000-000056570000}"/>
    <cellStyle name="Normal 41 18 4 2 2 2 4" xfId="38763" xr:uid="{00000000-0005-0000-0000-000057570000}"/>
    <cellStyle name="Normal 41 18 4 2 2 3" xfId="26095" xr:uid="{00000000-0005-0000-0000-000058570000}"/>
    <cellStyle name="Normal 41 18 4 2 2 3 2" xfId="47709" xr:uid="{00000000-0005-0000-0000-000059570000}"/>
    <cellStyle name="Normal 41 18 4 2 2 4" xfId="20128" xr:uid="{00000000-0005-0000-0000-00005A570000}"/>
    <cellStyle name="Normal 41 18 4 2 2 4 2" xfId="41770" xr:uid="{00000000-0005-0000-0000-00005B570000}"/>
    <cellStyle name="Normal 41 18 4 2 2 5" xfId="35760" xr:uid="{00000000-0005-0000-0000-00005C570000}"/>
    <cellStyle name="Normal 41 18 4 2 3" xfId="14998" xr:uid="{00000000-0005-0000-0000-00005D570000}"/>
    <cellStyle name="Normal 41 18 4 2 3 2" xfId="18083" xr:uid="{00000000-0005-0000-0000-00005E570000}"/>
    <cellStyle name="Normal 41 18 4 2 3 2 2" xfId="30049" xr:uid="{00000000-0005-0000-0000-00005F570000}"/>
    <cellStyle name="Normal 41 18 4 2 3 2 2 2" xfId="51655" xr:uid="{00000000-0005-0000-0000-000060570000}"/>
    <cellStyle name="Normal 41 18 4 2 3 2 3" xfId="24082" xr:uid="{00000000-0005-0000-0000-000061570000}"/>
    <cellStyle name="Normal 41 18 4 2 3 2 3 2" xfId="45719" xr:uid="{00000000-0005-0000-0000-000062570000}"/>
    <cellStyle name="Normal 41 18 4 2 3 2 4" xfId="39737" xr:uid="{00000000-0005-0000-0000-000063570000}"/>
    <cellStyle name="Normal 41 18 4 2 3 3" xfId="27067" xr:uid="{00000000-0005-0000-0000-000064570000}"/>
    <cellStyle name="Normal 41 18 4 2 3 3 2" xfId="48681" xr:uid="{00000000-0005-0000-0000-000065570000}"/>
    <cellStyle name="Normal 41 18 4 2 3 4" xfId="21100" xr:uid="{00000000-0005-0000-0000-000066570000}"/>
    <cellStyle name="Normal 41 18 4 2 3 4 2" xfId="42742" xr:uid="{00000000-0005-0000-0000-000067570000}"/>
    <cellStyle name="Normal 41 18 4 2 3 5" xfId="36734" xr:uid="{00000000-0005-0000-0000-000068570000}"/>
    <cellStyle name="Normal 41 18 4 2 4" xfId="16132" xr:uid="{00000000-0005-0000-0000-000069570000}"/>
    <cellStyle name="Normal 41 18 4 2 4 2" xfId="28101" xr:uid="{00000000-0005-0000-0000-00006A570000}"/>
    <cellStyle name="Normal 41 18 4 2 4 2 2" xfId="49707" xr:uid="{00000000-0005-0000-0000-00006B570000}"/>
    <cellStyle name="Normal 41 18 4 2 4 3" xfId="22134" xr:uid="{00000000-0005-0000-0000-00006C570000}"/>
    <cellStyle name="Normal 41 18 4 2 4 3 2" xfId="43771" xr:uid="{00000000-0005-0000-0000-00006D570000}"/>
    <cellStyle name="Normal 41 18 4 2 4 4" xfId="37786" xr:uid="{00000000-0005-0000-0000-00006E570000}"/>
    <cellStyle name="Normal 41 18 4 2 5" xfId="25119" xr:uid="{00000000-0005-0000-0000-00006F570000}"/>
    <cellStyle name="Normal 41 18 4 2 5 2" xfId="46736" xr:uid="{00000000-0005-0000-0000-000070570000}"/>
    <cellStyle name="Normal 41 18 4 2 6" xfId="19152" xr:uid="{00000000-0005-0000-0000-000071570000}"/>
    <cellStyle name="Normal 41 18 4 2 6 2" xfId="40794" xr:uid="{00000000-0005-0000-0000-000072570000}"/>
    <cellStyle name="Normal 41 18 4 2 7" xfId="34780"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7" xr:uid="{00000000-0005-0000-0000-000077570000}"/>
    <cellStyle name="Normal 41 18 4 3 2 2 2 2" xfId="51003" xr:uid="{00000000-0005-0000-0000-000078570000}"/>
    <cellStyle name="Normal 41 18 4 3 2 2 3" xfId="23430" xr:uid="{00000000-0005-0000-0000-000079570000}"/>
    <cellStyle name="Normal 41 18 4 3 2 2 3 2" xfId="45067" xr:uid="{00000000-0005-0000-0000-00007A570000}"/>
    <cellStyle name="Normal 41 18 4 3 2 2 4" xfId="39083" xr:uid="{00000000-0005-0000-0000-00007B570000}"/>
    <cellStyle name="Normal 41 18 4 3 2 3" xfId="26415" xr:uid="{00000000-0005-0000-0000-00007C570000}"/>
    <cellStyle name="Normal 41 18 4 3 2 3 2" xfId="48029" xr:uid="{00000000-0005-0000-0000-00007D570000}"/>
    <cellStyle name="Normal 41 18 4 3 2 4" xfId="20448" xr:uid="{00000000-0005-0000-0000-00007E570000}"/>
    <cellStyle name="Normal 41 18 4 3 2 4 2" xfId="42090" xr:uid="{00000000-0005-0000-0000-00007F570000}"/>
    <cellStyle name="Normal 41 18 4 3 2 5" xfId="36080" xr:uid="{00000000-0005-0000-0000-000080570000}"/>
    <cellStyle name="Normal 41 18 4 3 3" xfId="15318" xr:uid="{00000000-0005-0000-0000-000081570000}"/>
    <cellStyle name="Normal 41 18 4 3 3 2" xfId="18403" xr:uid="{00000000-0005-0000-0000-000082570000}"/>
    <cellStyle name="Normal 41 18 4 3 3 2 2" xfId="30369" xr:uid="{00000000-0005-0000-0000-000083570000}"/>
    <cellStyle name="Normal 41 18 4 3 3 2 2 2" xfId="51975" xr:uid="{00000000-0005-0000-0000-000084570000}"/>
    <cellStyle name="Normal 41 18 4 3 3 2 3" xfId="24402" xr:uid="{00000000-0005-0000-0000-000085570000}"/>
    <cellStyle name="Normal 41 18 4 3 3 2 3 2" xfId="46039" xr:uid="{00000000-0005-0000-0000-000086570000}"/>
    <cellStyle name="Normal 41 18 4 3 3 2 4" xfId="40057" xr:uid="{00000000-0005-0000-0000-000087570000}"/>
    <cellStyle name="Normal 41 18 4 3 3 3" xfId="27387" xr:uid="{00000000-0005-0000-0000-000088570000}"/>
    <cellStyle name="Normal 41 18 4 3 3 3 2" xfId="49001" xr:uid="{00000000-0005-0000-0000-000089570000}"/>
    <cellStyle name="Normal 41 18 4 3 3 4" xfId="21420" xr:uid="{00000000-0005-0000-0000-00008A570000}"/>
    <cellStyle name="Normal 41 18 4 3 3 4 2" xfId="43062" xr:uid="{00000000-0005-0000-0000-00008B570000}"/>
    <cellStyle name="Normal 41 18 4 3 3 5" xfId="37054" xr:uid="{00000000-0005-0000-0000-00008C570000}"/>
    <cellStyle name="Normal 41 18 4 3 4" xfId="16452" xr:uid="{00000000-0005-0000-0000-00008D570000}"/>
    <cellStyle name="Normal 41 18 4 3 4 2" xfId="28421" xr:uid="{00000000-0005-0000-0000-00008E570000}"/>
    <cellStyle name="Normal 41 18 4 3 4 2 2" xfId="50027" xr:uid="{00000000-0005-0000-0000-00008F570000}"/>
    <cellStyle name="Normal 41 18 4 3 4 3" xfId="22454" xr:uid="{00000000-0005-0000-0000-000090570000}"/>
    <cellStyle name="Normal 41 18 4 3 4 3 2" xfId="44091" xr:uid="{00000000-0005-0000-0000-000091570000}"/>
    <cellStyle name="Normal 41 18 4 3 4 4" xfId="38106" xr:uid="{00000000-0005-0000-0000-000092570000}"/>
    <cellStyle name="Normal 41 18 4 3 5" xfId="25439" xr:uid="{00000000-0005-0000-0000-000093570000}"/>
    <cellStyle name="Normal 41 18 4 3 5 2" xfId="47056" xr:uid="{00000000-0005-0000-0000-000094570000}"/>
    <cellStyle name="Normal 41 18 4 3 6" xfId="19472" xr:uid="{00000000-0005-0000-0000-000095570000}"/>
    <cellStyle name="Normal 41 18 4 3 6 2" xfId="41114" xr:uid="{00000000-0005-0000-0000-000096570000}"/>
    <cellStyle name="Normal 41 18 4 3 7" xfId="35100" xr:uid="{00000000-0005-0000-0000-000097570000}"/>
    <cellStyle name="Normal 41 18 4 4" xfId="13703" xr:uid="{00000000-0005-0000-0000-000098570000}"/>
    <cellStyle name="Normal 41 18 4 4 2" xfId="16789" xr:uid="{00000000-0005-0000-0000-000099570000}"/>
    <cellStyle name="Normal 41 18 4 4 2 2" xfId="28757" xr:uid="{00000000-0005-0000-0000-00009A570000}"/>
    <cellStyle name="Normal 41 18 4 4 2 2 2" xfId="50363" xr:uid="{00000000-0005-0000-0000-00009B570000}"/>
    <cellStyle name="Normal 41 18 4 4 2 3" xfId="22790" xr:uid="{00000000-0005-0000-0000-00009C570000}"/>
    <cellStyle name="Normal 41 18 4 4 2 3 2" xfId="44427" xr:uid="{00000000-0005-0000-0000-00009D570000}"/>
    <cellStyle name="Normal 41 18 4 4 2 4" xfId="38443" xr:uid="{00000000-0005-0000-0000-00009E570000}"/>
    <cellStyle name="Normal 41 18 4 4 3" xfId="25775" xr:uid="{00000000-0005-0000-0000-00009F570000}"/>
    <cellStyle name="Normal 41 18 4 4 3 2" xfId="47389" xr:uid="{00000000-0005-0000-0000-0000A0570000}"/>
    <cellStyle name="Normal 41 18 4 4 4" xfId="19808" xr:uid="{00000000-0005-0000-0000-0000A1570000}"/>
    <cellStyle name="Normal 41 18 4 4 4 2" xfId="41450" xr:uid="{00000000-0005-0000-0000-0000A2570000}"/>
    <cellStyle name="Normal 41 18 4 4 5" xfId="35439" xr:uid="{00000000-0005-0000-0000-0000A3570000}"/>
    <cellStyle name="Normal 41 18 4 5" xfId="14677" xr:uid="{00000000-0005-0000-0000-0000A4570000}"/>
    <cellStyle name="Normal 41 18 4 5 2" xfId="17762" xr:uid="{00000000-0005-0000-0000-0000A5570000}"/>
    <cellStyle name="Normal 41 18 4 5 2 2" xfId="29729" xr:uid="{00000000-0005-0000-0000-0000A6570000}"/>
    <cellStyle name="Normal 41 18 4 5 2 2 2" xfId="51335" xr:uid="{00000000-0005-0000-0000-0000A7570000}"/>
    <cellStyle name="Normal 41 18 4 5 2 3" xfId="23762" xr:uid="{00000000-0005-0000-0000-0000A8570000}"/>
    <cellStyle name="Normal 41 18 4 5 2 3 2" xfId="45399" xr:uid="{00000000-0005-0000-0000-0000A9570000}"/>
    <cellStyle name="Normal 41 18 4 5 2 4" xfId="39416" xr:uid="{00000000-0005-0000-0000-0000AA570000}"/>
    <cellStyle name="Normal 41 18 4 5 3" xfId="26747" xr:uid="{00000000-0005-0000-0000-0000AB570000}"/>
    <cellStyle name="Normal 41 18 4 5 3 2" xfId="48361" xr:uid="{00000000-0005-0000-0000-0000AC570000}"/>
    <cellStyle name="Normal 41 18 4 5 4" xfId="20780" xr:uid="{00000000-0005-0000-0000-0000AD570000}"/>
    <cellStyle name="Normal 41 18 4 5 4 2" xfId="42422" xr:uid="{00000000-0005-0000-0000-0000AE570000}"/>
    <cellStyle name="Normal 41 18 4 5 5" xfId="36413" xr:uid="{00000000-0005-0000-0000-0000AF570000}"/>
    <cellStyle name="Normal 41 18 4 6" xfId="15790" xr:uid="{00000000-0005-0000-0000-0000B0570000}"/>
    <cellStyle name="Normal 41 18 4 6 2" xfId="27761" xr:uid="{00000000-0005-0000-0000-0000B1570000}"/>
    <cellStyle name="Normal 41 18 4 6 2 2" xfId="49367" xr:uid="{00000000-0005-0000-0000-0000B2570000}"/>
    <cellStyle name="Normal 41 18 4 6 3" xfId="21794" xr:uid="{00000000-0005-0000-0000-0000B3570000}"/>
    <cellStyle name="Normal 41 18 4 6 3 2" xfId="43431" xr:uid="{00000000-0005-0000-0000-0000B4570000}"/>
    <cellStyle name="Normal 41 18 4 6 4" xfId="37444" xr:uid="{00000000-0005-0000-0000-0000B5570000}"/>
    <cellStyle name="Normal 41 18 4 7" xfId="24776" xr:uid="{00000000-0005-0000-0000-0000B6570000}"/>
    <cellStyle name="Normal 41 18 4 7 2" xfId="46396" xr:uid="{00000000-0005-0000-0000-0000B7570000}"/>
    <cellStyle name="Normal 41 18 4 8" xfId="18809" xr:uid="{00000000-0005-0000-0000-0000B8570000}"/>
    <cellStyle name="Normal 41 18 4 8 2" xfId="40451" xr:uid="{00000000-0005-0000-0000-0000B9570000}"/>
    <cellStyle name="Normal 41 18 4 9" xfId="31691"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1" xr:uid="{00000000-0005-0000-0000-0000BF570000}"/>
    <cellStyle name="Normal 41 18 5 2 2 2 2 2" xfId="50767" xr:uid="{00000000-0005-0000-0000-0000C0570000}"/>
    <cellStyle name="Normal 41 18 5 2 2 2 3" xfId="23194" xr:uid="{00000000-0005-0000-0000-0000C1570000}"/>
    <cellStyle name="Normal 41 18 5 2 2 2 3 2" xfId="44831" xr:uid="{00000000-0005-0000-0000-0000C2570000}"/>
    <cellStyle name="Normal 41 18 5 2 2 2 4" xfId="38847" xr:uid="{00000000-0005-0000-0000-0000C3570000}"/>
    <cellStyle name="Normal 41 18 5 2 2 3" xfId="26179" xr:uid="{00000000-0005-0000-0000-0000C4570000}"/>
    <cellStyle name="Normal 41 18 5 2 2 3 2" xfId="47793" xr:uid="{00000000-0005-0000-0000-0000C5570000}"/>
    <cellStyle name="Normal 41 18 5 2 2 4" xfId="20212" xr:uid="{00000000-0005-0000-0000-0000C6570000}"/>
    <cellStyle name="Normal 41 18 5 2 2 4 2" xfId="41854" xr:uid="{00000000-0005-0000-0000-0000C7570000}"/>
    <cellStyle name="Normal 41 18 5 2 2 5" xfId="35844" xr:uid="{00000000-0005-0000-0000-0000C8570000}"/>
    <cellStyle name="Normal 41 18 5 2 3" xfId="15082" xr:uid="{00000000-0005-0000-0000-0000C9570000}"/>
    <cellStyle name="Normal 41 18 5 2 3 2" xfId="18167" xr:uid="{00000000-0005-0000-0000-0000CA570000}"/>
    <cellStyle name="Normal 41 18 5 2 3 2 2" xfId="30133" xr:uid="{00000000-0005-0000-0000-0000CB570000}"/>
    <cellStyle name="Normal 41 18 5 2 3 2 2 2" xfId="51739" xr:uid="{00000000-0005-0000-0000-0000CC570000}"/>
    <cellStyle name="Normal 41 18 5 2 3 2 3" xfId="24166" xr:uid="{00000000-0005-0000-0000-0000CD570000}"/>
    <cellStyle name="Normal 41 18 5 2 3 2 3 2" xfId="45803" xr:uid="{00000000-0005-0000-0000-0000CE570000}"/>
    <cellStyle name="Normal 41 18 5 2 3 2 4" xfId="39821" xr:uid="{00000000-0005-0000-0000-0000CF570000}"/>
    <cellStyle name="Normal 41 18 5 2 3 3" xfId="27151" xr:uid="{00000000-0005-0000-0000-0000D0570000}"/>
    <cellStyle name="Normal 41 18 5 2 3 3 2" xfId="48765" xr:uid="{00000000-0005-0000-0000-0000D1570000}"/>
    <cellStyle name="Normal 41 18 5 2 3 4" xfId="21184" xr:uid="{00000000-0005-0000-0000-0000D2570000}"/>
    <cellStyle name="Normal 41 18 5 2 3 4 2" xfId="42826" xr:uid="{00000000-0005-0000-0000-0000D3570000}"/>
    <cellStyle name="Normal 41 18 5 2 3 5" xfId="36818" xr:uid="{00000000-0005-0000-0000-0000D4570000}"/>
    <cellStyle name="Normal 41 18 5 2 4" xfId="16216" xr:uid="{00000000-0005-0000-0000-0000D5570000}"/>
    <cellStyle name="Normal 41 18 5 2 4 2" xfId="28185" xr:uid="{00000000-0005-0000-0000-0000D6570000}"/>
    <cellStyle name="Normal 41 18 5 2 4 2 2" xfId="49791" xr:uid="{00000000-0005-0000-0000-0000D7570000}"/>
    <cellStyle name="Normal 41 18 5 2 4 3" xfId="22218" xr:uid="{00000000-0005-0000-0000-0000D8570000}"/>
    <cellStyle name="Normal 41 18 5 2 4 3 2" xfId="43855" xr:uid="{00000000-0005-0000-0000-0000D9570000}"/>
    <cellStyle name="Normal 41 18 5 2 4 4" xfId="37870" xr:uid="{00000000-0005-0000-0000-0000DA570000}"/>
    <cellStyle name="Normal 41 18 5 2 5" xfId="25203" xr:uid="{00000000-0005-0000-0000-0000DB570000}"/>
    <cellStyle name="Normal 41 18 5 2 5 2" xfId="46820" xr:uid="{00000000-0005-0000-0000-0000DC570000}"/>
    <cellStyle name="Normal 41 18 5 2 6" xfId="19236" xr:uid="{00000000-0005-0000-0000-0000DD570000}"/>
    <cellStyle name="Normal 41 18 5 2 6 2" xfId="40878" xr:uid="{00000000-0005-0000-0000-0000DE570000}"/>
    <cellStyle name="Normal 41 18 5 2 7" xfId="34864"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1" xr:uid="{00000000-0005-0000-0000-0000E3570000}"/>
    <cellStyle name="Normal 41 18 5 3 2 2 2 2" xfId="51087" xr:uid="{00000000-0005-0000-0000-0000E4570000}"/>
    <cellStyle name="Normal 41 18 5 3 2 2 3" xfId="23514" xr:uid="{00000000-0005-0000-0000-0000E5570000}"/>
    <cellStyle name="Normal 41 18 5 3 2 2 3 2" xfId="45151" xr:uid="{00000000-0005-0000-0000-0000E6570000}"/>
    <cellStyle name="Normal 41 18 5 3 2 2 4" xfId="39167" xr:uid="{00000000-0005-0000-0000-0000E7570000}"/>
    <cellStyle name="Normal 41 18 5 3 2 3" xfId="26499" xr:uid="{00000000-0005-0000-0000-0000E8570000}"/>
    <cellStyle name="Normal 41 18 5 3 2 3 2" xfId="48113" xr:uid="{00000000-0005-0000-0000-0000E9570000}"/>
    <cellStyle name="Normal 41 18 5 3 2 4" xfId="20532" xr:uid="{00000000-0005-0000-0000-0000EA570000}"/>
    <cellStyle name="Normal 41 18 5 3 2 4 2" xfId="42174" xr:uid="{00000000-0005-0000-0000-0000EB570000}"/>
    <cellStyle name="Normal 41 18 5 3 2 5" xfId="36164" xr:uid="{00000000-0005-0000-0000-0000EC570000}"/>
    <cellStyle name="Normal 41 18 5 3 3" xfId="15402" xr:uid="{00000000-0005-0000-0000-0000ED570000}"/>
    <cellStyle name="Normal 41 18 5 3 3 2" xfId="18487" xr:uid="{00000000-0005-0000-0000-0000EE570000}"/>
    <cellStyle name="Normal 41 18 5 3 3 2 2" xfId="30453" xr:uid="{00000000-0005-0000-0000-0000EF570000}"/>
    <cellStyle name="Normal 41 18 5 3 3 2 2 2" xfId="52059" xr:uid="{00000000-0005-0000-0000-0000F0570000}"/>
    <cellStyle name="Normal 41 18 5 3 3 2 3" xfId="24486" xr:uid="{00000000-0005-0000-0000-0000F1570000}"/>
    <cellStyle name="Normal 41 18 5 3 3 2 3 2" xfId="46123" xr:uid="{00000000-0005-0000-0000-0000F2570000}"/>
    <cellStyle name="Normal 41 18 5 3 3 2 4" xfId="40141" xr:uid="{00000000-0005-0000-0000-0000F3570000}"/>
    <cellStyle name="Normal 41 18 5 3 3 3" xfId="27471" xr:uid="{00000000-0005-0000-0000-0000F4570000}"/>
    <cellStyle name="Normal 41 18 5 3 3 3 2" xfId="49085" xr:uid="{00000000-0005-0000-0000-0000F5570000}"/>
    <cellStyle name="Normal 41 18 5 3 3 4" xfId="21504" xr:uid="{00000000-0005-0000-0000-0000F6570000}"/>
    <cellStyle name="Normal 41 18 5 3 3 4 2" xfId="43146" xr:uid="{00000000-0005-0000-0000-0000F7570000}"/>
    <cellStyle name="Normal 41 18 5 3 3 5" xfId="37138" xr:uid="{00000000-0005-0000-0000-0000F8570000}"/>
    <cellStyle name="Normal 41 18 5 3 4" xfId="16536" xr:uid="{00000000-0005-0000-0000-0000F9570000}"/>
    <cellStyle name="Normal 41 18 5 3 4 2" xfId="28505" xr:uid="{00000000-0005-0000-0000-0000FA570000}"/>
    <cellStyle name="Normal 41 18 5 3 4 2 2" xfId="50111" xr:uid="{00000000-0005-0000-0000-0000FB570000}"/>
    <cellStyle name="Normal 41 18 5 3 4 3" xfId="22538" xr:uid="{00000000-0005-0000-0000-0000FC570000}"/>
    <cellStyle name="Normal 41 18 5 3 4 3 2" xfId="44175" xr:uid="{00000000-0005-0000-0000-0000FD570000}"/>
    <cellStyle name="Normal 41 18 5 3 4 4" xfId="38190" xr:uid="{00000000-0005-0000-0000-0000FE570000}"/>
    <cellStyle name="Normal 41 18 5 3 5" xfId="25523" xr:uid="{00000000-0005-0000-0000-0000FF570000}"/>
    <cellStyle name="Normal 41 18 5 3 5 2" xfId="47140" xr:uid="{00000000-0005-0000-0000-000000580000}"/>
    <cellStyle name="Normal 41 18 5 3 6" xfId="19556" xr:uid="{00000000-0005-0000-0000-000001580000}"/>
    <cellStyle name="Normal 41 18 5 3 6 2" xfId="41198" xr:uid="{00000000-0005-0000-0000-000002580000}"/>
    <cellStyle name="Normal 41 18 5 3 7" xfId="35184" xr:uid="{00000000-0005-0000-0000-000003580000}"/>
    <cellStyle name="Normal 41 18 5 4" xfId="13787" xr:uid="{00000000-0005-0000-0000-000004580000}"/>
    <cellStyle name="Normal 41 18 5 4 2" xfId="16873" xr:uid="{00000000-0005-0000-0000-000005580000}"/>
    <cellStyle name="Normal 41 18 5 4 2 2" xfId="28841" xr:uid="{00000000-0005-0000-0000-000006580000}"/>
    <cellStyle name="Normal 41 18 5 4 2 2 2" xfId="50447" xr:uid="{00000000-0005-0000-0000-000007580000}"/>
    <cellStyle name="Normal 41 18 5 4 2 3" xfId="22874" xr:uid="{00000000-0005-0000-0000-000008580000}"/>
    <cellStyle name="Normal 41 18 5 4 2 3 2" xfId="44511" xr:uid="{00000000-0005-0000-0000-000009580000}"/>
    <cellStyle name="Normal 41 18 5 4 2 4" xfId="38527" xr:uid="{00000000-0005-0000-0000-00000A580000}"/>
    <cellStyle name="Normal 41 18 5 4 3" xfId="25859" xr:uid="{00000000-0005-0000-0000-00000B580000}"/>
    <cellStyle name="Normal 41 18 5 4 3 2" xfId="47473" xr:uid="{00000000-0005-0000-0000-00000C580000}"/>
    <cellStyle name="Normal 41 18 5 4 4" xfId="19892" xr:uid="{00000000-0005-0000-0000-00000D580000}"/>
    <cellStyle name="Normal 41 18 5 4 4 2" xfId="41534" xr:uid="{00000000-0005-0000-0000-00000E580000}"/>
    <cellStyle name="Normal 41 18 5 4 5" xfId="35523" xr:uid="{00000000-0005-0000-0000-00000F580000}"/>
    <cellStyle name="Normal 41 18 5 5" xfId="14761" xr:uid="{00000000-0005-0000-0000-000010580000}"/>
    <cellStyle name="Normal 41 18 5 5 2" xfId="17846" xr:uid="{00000000-0005-0000-0000-000011580000}"/>
    <cellStyle name="Normal 41 18 5 5 2 2" xfId="29813" xr:uid="{00000000-0005-0000-0000-000012580000}"/>
    <cellStyle name="Normal 41 18 5 5 2 2 2" xfId="51419" xr:uid="{00000000-0005-0000-0000-000013580000}"/>
    <cellStyle name="Normal 41 18 5 5 2 3" xfId="23846" xr:uid="{00000000-0005-0000-0000-000014580000}"/>
    <cellStyle name="Normal 41 18 5 5 2 3 2" xfId="45483" xr:uid="{00000000-0005-0000-0000-000015580000}"/>
    <cellStyle name="Normal 41 18 5 5 2 4" xfId="39500" xr:uid="{00000000-0005-0000-0000-000016580000}"/>
    <cellStyle name="Normal 41 18 5 5 3" xfId="26831" xr:uid="{00000000-0005-0000-0000-000017580000}"/>
    <cellStyle name="Normal 41 18 5 5 3 2" xfId="48445" xr:uid="{00000000-0005-0000-0000-000018580000}"/>
    <cellStyle name="Normal 41 18 5 5 4" xfId="20864" xr:uid="{00000000-0005-0000-0000-000019580000}"/>
    <cellStyle name="Normal 41 18 5 5 4 2" xfId="42506" xr:uid="{00000000-0005-0000-0000-00001A580000}"/>
    <cellStyle name="Normal 41 18 5 5 5" xfId="36497" xr:uid="{00000000-0005-0000-0000-00001B580000}"/>
    <cellStyle name="Normal 41 18 5 6" xfId="15874" xr:uid="{00000000-0005-0000-0000-00001C580000}"/>
    <cellStyle name="Normal 41 18 5 6 2" xfId="27845" xr:uid="{00000000-0005-0000-0000-00001D580000}"/>
    <cellStyle name="Normal 41 18 5 6 2 2" xfId="49451" xr:uid="{00000000-0005-0000-0000-00001E580000}"/>
    <cellStyle name="Normal 41 18 5 6 3" xfId="21878" xr:uid="{00000000-0005-0000-0000-00001F580000}"/>
    <cellStyle name="Normal 41 18 5 6 3 2" xfId="43515" xr:uid="{00000000-0005-0000-0000-000020580000}"/>
    <cellStyle name="Normal 41 18 5 6 4" xfId="37528" xr:uid="{00000000-0005-0000-0000-000021580000}"/>
    <cellStyle name="Normal 41 18 5 7" xfId="24860" xr:uid="{00000000-0005-0000-0000-000022580000}"/>
    <cellStyle name="Normal 41 18 5 7 2" xfId="46480" xr:uid="{00000000-0005-0000-0000-000023580000}"/>
    <cellStyle name="Normal 41 18 5 8" xfId="18893" xr:uid="{00000000-0005-0000-0000-000024580000}"/>
    <cellStyle name="Normal 41 18 5 8 2" xfId="40535" xr:uid="{00000000-0005-0000-0000-000025580000}"/>
    <cellStyle name="Normal 41 18 5 9" xfId="31863"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4" xr:uid="{00000000-0005-0000-0000-00002B580000}"/>
    <cellStyle name="Normal 41 18 6 2 2 2 2 2" xfId="50750" xr:uid="{00000000-0005-0000-0000-00002C580000}"/>
    <cellStyle name="Normal 41 18 6 2 2 2 3" xfId="23177" xr:uid="{00000000-0005-0000-0000-00002D580000}"/>
    <cellStyle name="Normal 41 18 6 2 2 2 3 2" xfId="44814" xr:uid="{00000000-0005-0000-0000-00002E580000}"/>
    <cellStyle name="Normal 41 18 6 2 2 2 4" xfId="38830" xr:uid="{00000000-0005-0000-0000-00002F580000}"/>
    <cellStyle name="Normal 41 18 6 2 2 3" xfId="26162" xr:uid="{00000000-0005-0000-0000-000030580000}"/>
    <cellStyle name="Normal 41 18 6 2 2 3 2" xfId="47776" xr:uid="{00000000-0005-0000-0000-000031580000}"/>
    <cellStyle name="Normal 41 18 6 2 2 4" xfId="20195" xr:uid="{00000000-0005-0000-0000-000032580000}"/>
    <cellStyle name="Normal 41 18 6 2 2 4 2" xfId="41837" xr:uid="{00000000-0005-0000-0000-000033580000}"/>
    <cellStyle name="Normal 41 18 6 2 2 5" xfId="35827" xr:uid="{00000000-0005-0000-0000-000034580000}"/>
    <cellStyle name="Normal 41 18 6 2 3" xfId="15065" xr:uid="{00000000-0005-0000-0000-000035580000}"/>
    <cellStyle name="Normal 41 18 6 2 3 2" xfId="18150" xr:uid="{00000000-0005-0000-0000-000036580000}"/>
    <cellStyle name="Normal 41 18 6 2 3 2 2" xfId="30116" xr:uid="{00000000-0005-0000-0000-000037580000}"/>
    <cellStyle name="Normal 41 18 6 2 3 2 2 2" xfId="51722" xr:uid="{00000000-0005-0000-0000-000038580000}"/>
    <cellStyle name="Normal 41 18 6 2 3 2 3" xfId="24149" xr:uid="{00000000-0005-0000-0000-000039580000}"/>
    <cellStyle name="Normal 41 18 6 2 3 2 3 2" xfId="45786" xr:uid="{00000000-0005-0000-0000-00003A580000}"/>
    <cellStyle name="Normal 41 18 6 2 3 2 4" xfId="39804" xr:uid="{00000000-0005-0000-0000-00003B580000}"/>
    <cellStyle name="Normal 41 18 6 2 3 3" xfId="27134" xr:uid="{00000000-0005-0000-0000-00003C580000}"/>
    <cellStyle name="Normal 41 18 6 2 3 3 2" xfId="48748" xr:uid="{00000000-0005-0000-0000-00003D580000}"/>
    <cellStyle name="Normal 41 18 6 2 3 4" xfId="21167" xr:uid="{00000000-0005-0000-0000-00003E580000}"/>
    <cellStyle name="Normal 41 18 6 2 3 4 2" xfId="42809" xr:uid="{00000000-0005-0000-0000-00003F580000}"/>
    <cellStyle name="Normal 41 18 6 2 3 5" xfId="36801" xr:uid="{00000000-0005-0000-0000-000040580000}"/>
    <cellStyle name="Normal 41 18 6 2 4" xfId="16199" xr:uid="{00000000-0005-0000-0000-000041580000}"/>
    <cellStyle name="Normal 41 18 6 2 4 2" xfId="28168" xr:uid="{00000000-0005-0000-0000-000042580000}"/>
    <cellStyle name="Normal 41 18 6 2 4 2 2" xfId="49774" xr:uid="{00000000-0005-0000-0000-000043580000}"/>
    <cellStyle name="Normal 41 18 6 2 4 3" xfId="22201" xr:uid="{00000000-0005-0000-0000-000044580000}"/>
    <cellStyle name="Normal 41 18 6 2 4 3 2" xfId="43838" xr:uid="{00000000-0005-0000-0000-000045580000}"/>
    <cellStyle name="Normal 41 18 6 2 4 4" xfId="37853" xr:uid="{00000000-0005-0000-0000-000046580000}"/>
    <cellStyle name="Normal 41 18 6 2 5" xfId="25186" xr:uid="{00000000-0005-0000-0000-000047580000}"/>
    <cellStyle name="Normal 41 18 6 2 5 2" xfId="46803" xr:uid="{00000000-0005-0000-0000-000048580000}"/>
    <cellStyle name="Normal 41 18 6 2 6" xfId="19219" xr:uid="{00000000-0005-0000-0000-000049580000}"/>
    <cellStyle name="Normal 41 18 6 2 6 2" xfId="40861" xr:uid="{00000000-0005-0000-0000-00004A580000}"/>
    <cellStyle name="Normal 41 18 6 2 7" xfId="34847"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4" xr:uid="{00000000-0005-0000-0000-00004F580000}"/>
    <cellStyle name="Normal 41 18 6 3 2 2 2 2" xfId="51070" xr:uid="{00000000-0005-0000-0000-000050580000}"/>
    <cellStyle name="Normal 41 18 6 3 2 2 3" xfId="23497" xr:uid="{00000000-0005-0000-0000-000051580000}"/>
    <cellStyle name="Normal 41 18 6 3 2 2 3 2" xfId="45134" xr:uid="{00000000-0005-0000-0000-000052580000}"/>
    <cellStyle name="Normal 41 18 6 3 2 2 4" xfId="39150" xr:uid="{00000000-0005-0000-0000-000053580000}"/>
    <cellStyle name="Normal 41 18 6 3 2 3" xfId="26482" xr:uid="{00000000-0005-0000-0000-000054580000}"/>
    <cellStyle name="Normal 41 18 6 3 2 3 2" xfId="48096" xr:uid="{00000000-0005-0000-0000-000055580000}"/>
    <cellStyle name="Normal 41 18 6 3 2 4" xfId="20515" xr:uid="{00000000-0005-0000-0000-000056580000}"/>
    <cellStyle name="Normal 41 18 6 3 2 4 2" xfId="42157" xr:uid="{00000000-0005-0000-0000-000057580000}"/>
    <cellStyle name="Normal 41 18 6 3 2 5" xfId="36147" xr:uid="{00000000-0005-0000-0000-000058580000}"/>
    <cellStyle name="Normal 41 18 6 3 3" xfId="15385" xr:uid="{00000000-0005-0000-0000-000059580000}"/>
    <cellStyle name="Normal 41 18 6 3 3 2" xfId="18470" xr:uid="{00000000-0005-0000-0000-00005A580000}"/>
    <cellStyle name="Normal 41 18 6 3 3 2 2" xfId="30436" xr:uid="{00000000-0005-0000-0000-00005B580000}"/>
    <cellStyle name="Normal 41 18 6 3 3 2 2 2" xfId="52042" xr:uid="{00000000-0005-0000-0000-00005C580000}"/>
    <cellStyle name="Normal 41 18 6 3 3 2 3" xfId="24469" xr:uid="{00000000-0005-0000-0000-00005D580000}"/>
    <cellStyle name="Normal 41 18 6 3 3 2 3 2" xfId="46106" xr:uid="{00000000-0005-0000-0000-00005E580000}"/>
    <cellStyle name="Normal 41 18 6 3 3 2 4" xfId="40124" xr:uid="{00000000-0005-0000-0000-00005F580000}"/>
    <cellStyle name="Normal 41 18 6 3 3 3" xfId="27454" xr:uid="{00000000-0005-0000-0000-000060580000}"/>
    <cellStyle name="Normal 41 18 6 3 3 3 2" xfId="49068" xr:uid="{00000000-0005-0000-0000-000061580000}"/>
    <cellStyle name="Normal 41 18 6 3 3 4" xfId="21487" xr:uid="{00000000-0005-0000-0000-000062580000}"/>
    <cellStyle name="Normal 41 18 6 3 3 4 2" xfId="43129" xr:uid="{00000000-0005-0000-0000-000063580000}"/>
    <cellStyle name="Normal 41 18 6 3 3 5" xfId="37121" xr:uid="{00000000-0005-0000-0000-000064580000}"/>
    <cellStyle name="Normal 41 18 6 3 4" xfId="16519" xr:uid="{00000000-0005-0000-0000-000065580000}"/>
    <cellStyle name="Normal 41 18 6 3 4 2" xfId="28488" xr:uid="{00000000-0005-0000-0000-000066580000}"/>
    <cellStyle name="Normal 41 18 6 3 4 2 2" xfId="50094" xr:uid="{00000000-0005-0000-0000-000067580000}"/>
    <cellStyle name="Normal 41 18 6 3 4 3" xfId="22521" xr:uid="{00000000-0005-0000-0000-000068580000}"/>
    <cellStyle name="Normal 41 18 6 3 4 3 2" xfId="44158" xr:uid="{00000000-0005-0000-0000-000069580000}"/>
    <cellStyle name="Normal 41 18 6 3 4 4" xfId="38173" xr:uid="{00000000-0005-0000-0000-00006A580000}"/>
    <cellStyle name="Normal 41 18 6 3 5" xfId="25506" xr:uid="{00000000-0005-0000-0000-00006B580000}"/>
    <cellStyle name="Normal 41 18 6 3 5 2" xfId="47123" xr:uid="{00000000-0005-0000-0000-00006C580000}"/>
    <cellStyle name="Normal 41 18 6 3 6" xfId="19539" xr:uid="{00000000-0005-0000-0000-00006D580000}"/>
    <cellStyle name="Normal 41 18 6 3 6 2" xfId="41181" xr:uid="{00000000-0005-0000-0000-00006E580000}"/>
    <cellStyle name="Normal 41 18 6 3 7" xfId="35167" xr:uid="{00000000-0005-0000-0000-00006F580000}"/>
    <cellStyle name="Normal 41 18 6 4" xfId="13770" xr:uid="{00000000-0005-0000-0000-000070580000}"/>
    <cellStyle name="Normal 41 18 6 4 2" xfId="16856" xr:uid="{00000000-0005-0000-0000-000071580000}"/>
    <cellStyle name="Normal 41 18 6 4 2 2" xfId="28824" xr:uid="{00000000-0005-0000-0000-000072580000}"/>
    <cellStyle name="Normal 41 18 6 4 2 2 2" xfId="50430" xr:uid="{00000000-0005-0000-0000-000073580000}"/>
    <cellStyle name="Normal 41 18 6 4 2 3" xfId="22857" xr:uid="{00000000-0005-0000-0000-000074580000}"/>
    <cellStyle name="Normal 41 18 6 4 2 3 2" xfId="44494" xr:uid="{00000000-0005-0000-0000-000075580000}"/>
    <cellStyle name="Normal 41 18 6 4 2 4" xfId="38510" xr:uid="{00000000-0005-0000-0000-000076580000}"/>
    <cellStyle name="Normal 41 18 6 4 3" xfId="25842" xr:uid="{00000000-0005-0000-0000-000077580000}"/>
    <cellStyle name="Normal 41 18 6 4 3 2" xfId="47456" xr:uid="{00000000-0005-0000-0000-000078580000}"/>
    <cellStyle name="Normal 41 18 6 4 4" xfId="19875" xr:uid="{00000000-0005-0000-0000-000079580000}"/>
    <cellStyle name="Normal 41 18 6 4 4 2" xfId="41517" xr:uid="{00000000-0005-0000-0000-00007A580000}"/>
    <cellStyle name="Normal 41 18 6 4 5" xfId="35506" xr:uid="{00000000-0005-0000-0000-00007B580000}"/>
    <cellStyle name="Normal 41 18 6 5" xfId="14744" xr:uid="{00000000-0005-0000-0000-00007C580000}"/>
    <cellStyle name="Normal 41 18 6 5 2" xfId="17829" xr:uid="{00000000-0005-0000-0000-00007D580000}"/>
    <cellStyle name="Normal 41 18 6 5 2 2" xfId="29796" xr:uid="{00000000-0005-0000-0000-00007E580000}"/>
    <cellStyle name="Normal 41 18 6 5 2 2 2" xfId="51402" xr:uid="{00000000-0005-0000-0000-00007F580000}"/>
    <cellStyle name="Normal 41 18 6 5 2 3" xfId="23829" xr:uid="{00000000-0005-0000-0000-000080580000}"/>
    <cellStyle name="Normal 41 18 6 5 2 3 2" xfId="45466" xr:uid="{00000000-0005-0000-0000-000081580000}"/>
    <cellStyle name="Normal 41 18 6 5 2 4" xfId="39483" xr:uid="{00000000-0005-0000-0000-000082580000}"/>
    <cellStyle name="Normal 41 18 6 5 3" xfId="26814" xr:uid="{00000000-0005-0000-0000-000083580000}"/>
    <cellStyle name="Normal 41 18 6 5 3 2" xfId="48428" xr:uid="{00000000-0005-0000-0000-000084580000}"/>
    <cellStyle name="Normal 41 18 6 5 4" xfId="20847" xr:uid="{00000000-0005-0000-0000-000085580000}"/>
    <cellStyle name="Normal 41 18 6 5 4 2" xfId="42489" xr:uid="{00000000-0005-0000-0000-000086580000}"/>
    <cellStyle name="Normal 41 18 6 5 5" xfId="36480" xr:uid="{00000000-0005-0000-0000-000087580000}"/>
    <cellStyle name="Normal 41 18 6 6" xfId="15857" xr:uid="{00000000-0005-0000-0000-000088580000}"/>
    <cellStyle name="Normal 41 18 6 6 2" xfId="27828" xr:uid="{00000000-0005-0000-0000-000089580000}"/>
    <cellStyle name="Normal 41 18 6 6 2 2" xfId="49434" xr:uid="{00000000-0005-0000-0000-00008A580000}"/>
    <cellStyle name="Normal 41 18 6 6 3" xfId="21861" xr:uid="{00000000-0005-0000-0000-00008B580000}"/>
    <cellStyle name="Normal 41 18 6 6 3 2" xfId="43498" xr:uid="{00000000-0005-0000-0000-00008C580000}"/>
    <cellStyle name="Normal 41 18 6 6 4" xfId="37511" xr:uid="{00000000-0005-0000-0000-00008D580000}"/>
    <cellStyle name="Normal 41 18 6 7" xfId="24843" xr:uid="{00000000-0005-0000-0000-00008E580000}"/>
    <cellStyle name="Normal 41 18 6 7 2" xfId="46463" xr:uid="{00000000-0005-0000-0000-00008F580000}"/>
    <cellStyle name="Normal 41 18 6 8" xfId="18876" xr:uid="{00000000-0005-0000-0000-000090580000}"/>
    <cellStyle name="Normal 41 18 6 8 2" xfId="40518" xr:uid="{00000000-0005-0000-0000-000091580000}"/>
    <cellStyle name="Normal 41 18 6 9" xfId="31834"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4" xr:uid="{00000000-0005-0000-0000-000097580000}"/>
    <cellStyle name="Normal 41 18 7 2 2 2 2 2" xfId="50810" xr:uid="{00000000-0005-0000-0000-000098580000}"/>
    <cellStyle name="Normal 41 18 7 2 2 2 3" xfId="23237" xr:uid="{00000000-0005-0000-0000-000099580000}"/>
    <cellStyle name="Normal 41 18 7 2 2 2 3 2" xfId="44874" xr:uid="{00000000-0005-0000-0000-00009A580000}"/>
    <cellStyle name="Normal 41 18 7 2 2 2 4" xfId="38890" xr:uid="{00000000-0005-0000-0000-00009B580000}"/>
    <cellStyle name="Normal 41 18 7 2 2 3" xfId="26222" xr:uid="{00000000-0005-0000-0000-00009C580000}"/>
    <cellStyle name="Normal 41 18 7 2 2 3 2" xfId="47836" xr:uid="{00000000-0005-0000-0000-00009D580000}"/>
    <cellStyle name="Normal 41 18 7 2 2 4" xfId="20255" xr:uid="{00000000-0005-0000-0000-00009E580000}"/>
    <cellStyle name="Normal 41 18 7 2 2 4 2" xfId="41897" xr:uid="{00000000-0005-0000-0000-00009F580000}"/>
    <cellStyle name="Normal 41 18 7 2 2 5" xfId="35887" xr:uid="{00000000-0005-0000-0000-0000A0580000}"/>
    <cellStyle name="Normal 41 18 7 2 3" xfId="15125" xr:uid="{00000000-0005-0000-0000-0000A1580000}"/>
    <cellStyle name="Normal 41 18 7 2 3 2" xfId="18210" xr:uid="{00000000-0005-0000-0000-0000A2580000}"/>
    <cellStyle name="Normal 41 18 7 2 3 2 2" xfId="30176" xr:uid="{00000000-0005-0000-0000-0000A3580000}"/>
    <cellStyle name="Normal 41 18 7 2 3 2 2 2" xfId="51782" xr:uid="{00000000-0005-0000-0000-0000A4580000}"/>
    <cellStyle name="Normal 41 18 7 2 3 2 3" xfId="24209" xr:uid="{00000000-0005-0000-0000-0000A5580000}"/>
    <cellStyle name="Normal 41 18 7 2 3 2 3 2" xfId="45846" xr:uid="{00000000-0005-0000-0000-0000A6580000}"/>
    <cellStyle name="Normal 41 18 7 2 3 2 4" xfId="39864" xr:uid="{00000000-0005-0000-0000-0000A7580000}"/>
    <cellStyle name="Normal 41 18 7 2 3 3" xfId="27194" xr:uid="{00000000-0005-0000-0000-0000A8580000}"/>
    <cellStyle name="Normal 41 18 7 2 3 3 2" xfId="48808" xr:uid="{00000000-0005-0000-0000-0000A9580000}"/>
    <cellStyle name="Normal 41 18 7 2 3 4" xfId="21227" xr:uid="{00000000-0005-0000-0000-0000AA580000}"/>
    <cellStyle name="Normal 41 18 7 2 3 4 2" xfId="42869" xr:uid="{00000000-0005-0000-0000-0000AB580000}"/>
    <cellStyle name="Normal 41 18 7 2 3 5" xfId="36861" xr:uid="{00000000-0005-0000-0000-0000AC580000}"/>
    <cellStyle name="Normal 41 18 7 2 4" xfId="16259" xr:uid="{00000000-0005-0000-0000-0000AD580000}"/>
    <cellStyle name="Normal 41 18 7 2 4 2" xfId="28228" xr:uid="{00000000-0005-0000-0000-0000AE580000}"/>
    <cellStyle name="Normal 41 18 7 2 4 2 2" xfId="49834" xr:uid="{00000000-0005-0000-0000-0000AF580000}"/>
    <cellStyle name="Normal 41 18 7 2 4 3" xfId="22261" xr:uid="{00000000-0005-0000-0000-0000B0580000}"/>
    <cellStyle name="Normal 41 18 7 2 4 3 2" xfId="43898" xr:uid="{00000000-0005-0000-0000-0000B1580000}"/>
    <cellStyle name="Normal 41 18 7 2 4 4" xfId="37913" xr:uid="{00000000-0005-0000-0000-0000B2580000}"/>
    <cellStyle name="Normal 41 18 7 2 5" xfId="25246" xr:uid="{00000000-0005-0000-0000-0000B3580000}"/>
    <cellStyle name="Normal 41 18 7 2 5 2" xfId="46863" xr:uid="{00000000-0005-0000-0000-0000B4580000}"/>
    <cellStyle name="Normal 41 18 7 2 6" xfId="19279" xr:uid="{00000000-0005-0000-0000-0000B5580000}"/>
    <cellStyle name="Normal 41 18 7 2 6 2" xfId="40921" xr:uid="{00000000-0005-0000-0000-0000B6580000}"/>
    <cellStyle name="Normal 41 18 7 2 7" xfId="34907"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4" xr:uid="{00000000-0005-0000-0000-0000BB580000}"/>
    <cellStyle name="Normal 41 18 7 3 2 2 2 2" xfId="51130" xr:uid="{00000000-0005-0000-0000-0000BC580000}"/>
    <cellStyle name="Normal 41 18 7 3 2 2 3" xfId="23557" xr:uid="{00000000-0005-0000-0000-0000BD580000}"/>
    <cellStyle name="Normal 41 18 7 3 2 2 3 2" xfId="45194" xr:uid="{00000000-0005-0000-0000-0000BE580000}"/>
    <cellStyle name="Normal 41 18 7 3 2 2 4" xfId="39210" xr:uid="{00000000-0005-0000-0000-0000BF580000}"/>
    <cellStyle name="Normal 41 18 7 3 2 3" xfId="26542" xr:uid="{00000000-0005-0000-0000-0000C0580000}"/>
    <cellStyle name="Normal 41 18 7 3 2 3 2" xfId="48156" xr:uid="{00000000-0005-0000-0000-0000C1580000}"/>
    <cellStyle name="Normal 41 18 7 3 2 4" xfId="20575" xr:uid="{00000000-0005-0000-0000-0000C2580000}"/>
    <cellStyle name="Normal 41 18 7 3 2 4 2" xfId="42217" xr:uid="{00000000-0005-0000-0000-0000C3580000}"/>
    <cellStyle name="Normal 41 18 7 3 2 5" xfId="36207" xr:uid="{00000000-0005-0000-0000-0000C4580000}"/>
    <cellStyle name="Normal 41 18 7 3 3" xfId="15445" xr:uid="{00000000-0005-0000-0000-0000C5580000}"/>
    <cellStyle name="Normal 41 18 7 3 3 2" xfId="18530" xr:uid="{00000000-0005-0000-0000-0000C6580000}"/>
    <cellStyle name="Normal 41 18 7 3 3 2 2" xfId="30496" xr:uid="{00000000-0005-0000-0000-0000C7580000}"/>
    <cellStyle name="Normal 41 18 7 3 3 2 2 2" xfId="52102" xr:uid="{00000000-0005-0000-0000-0000C8580000}"/>
    <cellStyle name="Normal 41 18 7 3 3 2 3" xfId="24529" xr:uid="{00000000-0005-0000-0000-0000C9580000}"/>
    <cellStyle name="Normal 41 18 7 3 3 2 3 2" xfId="46166" xr:uid="{00000000-0005-0000-0000-0000CA580000}"/>
    <cellStyle name="Normal 41 18 7 3 3 2 4" xfId="40184" xr:uid="{00000000-0005-0000-0000-0000CB580000}"/>
    <cellStyle name="Normal 41 18 7 3 3 3" xfId="27514" xr:uid="{00000000-0005-0000-0000-0000CC580000}"/>
    <cellStyle name="Normal 41 18 7 3 3 3 2" xfId="49128" xr:uid="{00000000-0005-0000-0000-0000CD580000}"/>
    <cellStyle name="Normal 41 18 7 3 3 4" xfId="21547" xr:uid="{00000000-0005-0000-0000-0000CE580000}"/>
    <cellStyle name="Normal 41 18 7 3 3 4 2" xfId="43189" xr:uid="{00000000-0005-0000-0000-0000CF580000}"/>
    <cellStyle name="Normal 41 18 7 3 3 5" xfId="37181" xr:uid="{00000000-0005-0000-0000-0000D0580000}"/>
    <cellStyle name="Normal 41 18 7 3 4" xfId="16579" xr:uid="{00000000-0005-0000-0000-0000D1580000}"/>
    <cellStyle name="Normal 41 18 7 3 4 2" xfId="28548" xr:uid="{00000000-0005-0000-0000-0000D2580000}"/>
    <cellStyle name="Normal 41 18 7 3 4 2 2" xfId="50154" xr:uid="{00000000-0005-0000-0000-0000D3580000}"/>
    <cellStyle name="Normal 41 18 7 3 4 3" xfId="22581" xr:uid="{00000000-0005-0000-0000-0000D4580000}"/>
    <cellStyle name="Normal 41 18 7 3 4 3 2" xfId="44218" xr:uid="{00000000-0005-0000-0000-0000D5580000}"/>
    <cellStyle name="Normal 41 18 7 3 4 4" xfId="38233" xr:uid="{00000000-0005-0000-0000-0000D6580000}"/>
    <cellStyle name="Normal 41 18 7 3 5" xfId="25566" xr:uid="{00000000-0005-0000-0000-0000D7580000}"/>
    <cellStyle name="Normal 41 18 7 3 5 2" xfId="47183" xr:uid="{00000000-0005-0000-0000-0000D8580000}"/>
    <cellStyle name="Normal 41 18 7 3 6" xfId="19599" xr:uid="{00000000-0005-0000-0000-0000D9580000}"/>
    <cellStyle name="Normal 41 18 7 3 6 2" xfId="41241" xr:uid="{00000000-0005-0000-0000-0000DA580000}"/>
    <cellStyle name="Normal 41 18 7 3 7" xfId="35227" xr:uid="{00000000-0005-0000-0000-0000DB580000}"/>
    <cellStyle name="Normal 41 18 7 4" xfId="13830" xr:uid="{00000000-0005-0000-0000-0000DC580000}"/>
    <cellStyle name="Normal 41 18 7 4 2" xfId="16916" xr:uid="{00000000-0005-0000-0000-0000DD580000}"/>
    <cellStyle name="Normal 41 18 7 4 2 2" xfId="28884" xr:uid="{00000000-0005-0000-0000-0000DE580000}"/>
    <cellStyle name="Normal 41 18 7 4 2 2 2" xfId="50490" xr:uid="{00000000-0005-0000-0000-0000DF580000}"/>
    <cellStyle name="Normal 41 18 7 4 2 3" xfId="22917" xr:uid="{00000000-0005-0000-0000-0000E0580000}"/>
    <cellStyle name="Normal 41 18 7 4 2 3 2" xfId="44554" xr:uid="{00000000-0005-0000-0000-0000E1580000}"/>
    <cellStyle name="Normal 41 18 7 4 2 4" xfId="38570" xr:uid="{00000000-0005-0000-0000-0000E2580000}"/>
    <cellStyle name="Normal 41 18 7 4 3" xfId="25902" xr:uid="{00000000-0005-0000-0000-0000E3580000}"/>
    <cellStyle name="Normal 41 18 7 4 3 2" xfId="47516" xr:uid="{00000000-0005-0000-0000-0000E4580000}"/>
    <cellStyle name="Normal 41 18 7 4 4" xfId="19935" xr:uid="{00000000-0005-0000-0000-0000E5580000}"/>
    <cellStyle name="Normal 41 18 7 4 4 2" xfId="41577" xr:uid="{00000000-0005-0000-0000-0000E6580000}"/>
    <cellStyle name="Normal 41 18 7 4 5" xfId="35566" xr:uid="{00000000-0005-0000-0000-0000E7580000}"/>
    <cellStyle name="Normal 41 18 7 5" xfId="14804" xr:uid="{00000000-0005-0000-0000-0000E8580000}"/>
    <cellStyle name="Normal 41 18 7 5 2" xfId="17889" xr:uid="{00000000-0005-0000-0000-0000E9580000}"/>
    <cellStyle name="Normal 41 18 7 5 2 2" xfId="29856" xr:uid="{00000000-0005-0000-0000-0000EA580000}"/>
    <cellStyle name="Normal 41 18 7 5 2 2 2" xfId="51462" xr:uid="{00000000-0005-0000-0000-0000EB580000}"/>
    <cellStyle name="Normal 41 18 7 5 2 3" xfId="23889" xr:uid="{00000000-0005-0000-0000-0000EC580000}"/>
    <cellStyle name="Normal 41 18 7 5 2 3 2" xfId="45526" xr:uid="{00000000-0005-0000-0000-0000ED580000}"/>
    <cellStyle name="Normal 41 18 7 5 2 4" xfId="39543" xr:uid="{00000000-0005-0000-0000-0000EE580000}"/>
    <cellStyle name="Normal 41 18 7 5 3" xfId="26874" xr:uid="{00000000-0005-0000-0000-0000EF580000}"/>
    <cellStyle name="Normal 41 18 7 5 3 2" xfId="48488" xr:uid="{00000000-0005-0000-0000-0000F0580000}"/>
    <cellStyle name="Normal 41 18 7 5 4" xfId="20907" xr:uid="{00000000-0005-0000-0000-0000F1580000}"/>
    <cellStyle name="Normal 41 18 7 5 4 2" xfId="42549" xr:uid="{00000000-0005-0000-0000-0000F2580000}"/>
    <cellStyle name="Normal 41 18 7 5 5" xfId="36540" xr:uid="{00000000-0005-0000-0000-0000F3580000}"/>
    <cellStyle name="Normal 41 18 7 6" xfId="15917" xr:uid="{00000000-0005-0000-0000-0000F4580000}"/>
    <cellStyle name="Normal 41 18 7 6 2" xfId="27888" xr:uid="{00000000-0005-0000-0000-0000F5580000}"/>
    <cellStyle name="Normal 41 18 7 6 2 2" xfId="49494" xr:uid="{00000000-0005-0000-0000-0000F6580000}"/>
    <cellStyle name="Normal 41 18 7 6 3" xfId="21921" xr:uid="{00000000-0005-0000-0000-0000F7580000}"/>
    <cellStyle name="Normal 41 18 7 6 3 2" xfId="43558" xr:uid="{00000000-0005-0000-0000-0000F8580000}"/>
    <cellStyle name="Normal 41 18 7 6 4" xfId="37571" xr:uid="{00000000-0005-0000-0000-0000F9580000}"/>
    <cellStyle name="Normal 41 18 7 7" xfId="24903" xr:uid="{00000000-0005-0000-0000-0000FA580000}"/>
    <cellStyle name="Normal 41 18 7 7 2" xfId="46523" xr:uid="{00000000-0005-0000-0000-0000FB580000}"/>
    <cellStyle name="Normal 41 18 7 8" xfId="18936" xr:uid="{00000000-0005-0000-0000-0000FC580000}"/>
    <cellStyle name="Normal 41 18 7 8 2" xfId="40578" xr:uid="{00000000-0005-0000-0000-0000FD580000}"/>
    <cellStyle name="Normal 41 18 7 9" xfId="31977"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6" xr:uid="{00000000-0005-0000-0000-000002590000}"/>
    <cellStyle name="Normal 41 18 8 2 2 2 2" xfId="50552" xr:uid="{00000000-0005-0000-0000-000003590000}"/>
    <cellStyle name="Normal 41 18 8 2 2 3" xfId="22979" xr:uid="{00000000-0005-0000-0000-000004590000}"/>
    <cellStyle name="Normal 41 18 8 2 2 3 2" xfId="44616" xr:uid="{00000000-0005-0000-0000-000005590000}"/>
    <cellStyle name="Normal 41 18 8 2 2 4" xfId="38632" xr:uid="{00000000-0005-0000-0000-000006590000}"/>
    <cellStyle name="Normal 41 18 8 2 3" xfId="25964" xr:uid="{00000000-0005-0000-0000-000007590000}"/>
    <cellStyle name="Normal 41 18 8 2 3 2" xfId="47578" xr:uid="{00000000-0005-0000-0000-000008590000}"/>
    <cellStyle name="Normal 41 18 8 2 4" xfId="19997" xr:uid="{00000000-0005-0000-0000-000009590000}"/>
    <cellStyle name="Normal 41 18 8 2 4 2" xfId="41639" xr:uid="{00000000-0005-0000-0000-00000A590000}"/>
    <cellStyle name="Normal 41 18 8 2 5" xfId="35629" xr:uid="{00000000-0005-0000-0000-00000B590000}"/>
    <cellStyle name="Normal 41 18 8 3" xfId="14867" xr:uid="{00000000-0005-0000-0000-00000C590000}"/>
    <cellStyle name="Normal 41 18 8 3 2" xfId="17952" xr:uid="{00000000-0005-0000-0000-00000D590000}"/>
    <cellStyle name="Normal 41 18 8 3 2 2" xfId="29918" xr:uid="{00000000-0005-0000-0000-00000E590000}"/>
    <cellStyle name="Normal 41 18 8 3 2 2 2" xfId="51524" xr:uid="{00000000-0005-0000-0000-00000F590000}"/>
    <cellStyle name="Normal 41 18 8 3 2 3" xfId="23951" xr:uid="{00000000-0005-0000-0000-000010590000}"/>
    <cellStyle name="Normal 41 18 8 3 2 3 2" xfId="45588" xr:uid="{00000000-0005-0000-0000-000011590000}"/>
    <cellStyle name="Normal 41 18 8 3 2 4" xfId="39606" xr:uid="{00000000-0005-0000-0000-000012590000}"/>
    <cellStyle name="Normal 41 18 8 3 3" xfId="26936" xr:uid="{00000000-0005-0000-0000-000013590000}"/>
    <cellStyle name="Normal 41 18 8 3 3 2" xfId="48550" xr:uid="{00000000-0005-0000-0000-000014590000}"/>
    <cellStyle name="Normal 41 18 8 3 4" xfId="20969" xr:uid="{00000000-0005-0000-0000-000015590000}"/>
    <cellStyle name="Normal 41 18 8 3 4 2" xfId="42611" xr:uid="{00000000-0005-0000-0000-000016590000}"/>
    <cellStyle name="Normal 41 18 8 3 5" xfId="36603" xr:uid="{00000000-0005-0000-0000-000017590000}"/>
    <cellStyle name="Normal 41 18 8 4" xfId="16001" xr:uid="{00000000-0005-0000-0000-000018590000}"/>
    <cellStyle name="Normal 41 18 8 4 2" xfId="27970" xr:uid="{00000000-0005-0000-0000-000019590000}"/>
    <cellStyle name="Normal 41 18 8 4 2 2" xfId="49576" xr:uid="{00000000-0005-0000-0000-00001A590000}"/>
    <cellStyle name="Normal 41 18 8 4 3" xfId="22003" xr:uid="{00000000-0005-0000-0000-00001B590000}"/>
    <cellStyle name="Normal 41 18 8 4 3 2" xfId="43640" xr:uid="{00000000-0005-0000-0000-00001C590000}"/>
    <cellStyle name="Normal 41 18 8 4 4" xfId="37655" xr:uid="{00000000-0005-0000-0000-00001D590000}"/>
    <cellStyle name="Normal 41 18 8 5" xfId="24988" xr:uid="{00000000-0005-0000-0000-00001E590000}"/>
    <cellStyle name="Normal 41 18 8 5 2" xfId="46605" xr:uid="{00000000-0005-0000-0000-00001F590000}"/>
    <cellStyle name="Normal 41 18 8 6" xfId="19021" xr:uid="{00000000-0005-0000-0000-000020590000}"/>
    <cellStyle name="Normal 41 18 8 6 2" xfId="40663" xr:uid="{00000000-0005-0000-0000-000021590000}"/>
    <cellStyle name="Normal 41 18 8 7" xfId="34649"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6" xr:uid="{00000000-0005-0000-0000-000026590000}"/>
    <cellStyle name="Normal 41 18 9 2 2 2 2" xfId="50872" xr:uid="{00000000-0005-0000-0000-000027590000}"/>
    <cellStyle name="Normal 41 18 9 2 2 3" xfId="23299" xr:uid="{00000000-0005-0000-0000-000028590000}"/>
    <cellStyle name="Normal 41 18 9 2 2 3 2" xfId="44936" xr:uid="{00000000-0005-0000-0000-000029590000}"/>
    <cellStyle name="Normal 41 18 9 2 2 4" xfId="38952" xr:uid="{00000000-0005-0000-0000-00002A590000}"/>
    <cellStyle name="Normal 41 18 9 2 3" xfId="26284" xr:uid="{00000000-0005-0000-0000-00002B590000}"/>
    <cellStyle name="Normal 41 18 9 2 3 2" xfId="47898" xr:uid="{00000000-0005-0000-0000-00002C590000}"/>
    <cellStyle name="Normal 41 18 9 2 4" xfId="20317" xr:uid="{00000000-0005-0000-0000-00002D590000}"/>
    <cellStyle name="Normal 41 18 9 2 4 2" xfId="41959" xr:uid="{00000000-0005-0000-0000-00002E590000}"/>
    <cellStyle name="Normal 41 18 9 2 5" xfId="35949" xr:uid="{00000000-0005-0000-0000-00002F590000}"/>
    <cellStyle name="Normal 41 18 9 3" xfId="15187" xr:uid="{00000000-0005-0000-0000-000030590000}"/>
    <cellStyle name="Normal 41 18 9 3 2" xfId="18272" xr:uid="{00000000-0005-0000-0000-000031590000}"/>
    <cellStyle name="Normal 41 18 9 3 2 2" xfId="30238" xr:uid="{00000000-0005-0000-0000-000032590000}"/>
    <cellStyle name="Normal 41 18 9 3 2 2 2" xfId="51844" xr:uid="{00000000-0005-0000-0000-000033590000}"/>
    <cellStyle name="Normal 41 18 9 3 2 3" xfId="24271" xr:uid="{00000000-0005-0000-0000-000034590000}"/>
    <cellStyle name="Normal 41 18 9 3 2 3 2" xfId="45908" xr:uid="{00000000-0005-0000-0000-000035590000}"/>
    <cellStyle name="Normal 41 18 9 3 2 4" xfId="39926" xr:uid="{00000000-0005-0000-0000-000036590000}"/>
    <cellStyle name="Normal 41 18 9 3 3" xfId="27256" xr:uid="{00000000-0005-0000-0000-000037590000}"/>
    <cellStyle name="Normal 41 18 9 3 3 2" xfId="48870" xr:uid="{00000000-0005-0000-0000-000038590000}"/>
    <cellStyle name="Normal 41 18 9 3 4" xfId="21289" xr:uid="{00000000-0005-0000-0000-000039590000}"/>
    <cellStyle name="Normal 41 18 9 3 4 2" xfId="42931" xr:uid="{00000000-0005-0000-0000-00003A590000}"/>
    <cellStyle name="Normal 41 18 9 3 5" xfId="36923" xr:uid="{00000000-0005-0000-0000-00003B590000}"/>
    <cellStyle name="Normal 41 18 9 4" xfId="16321" xr:uid="{00000000-0005-0000-0000-00003C590000}"/>
    <cellStyle name="Normal 41 18 9 4 2" xfId="28290" xr:uid="{00000000-0005-0000-0000-00003D590000}"/>
    <cellStyle name="Normal 41 18 9 4 2 2" xfId="49896" xr:uid="{00000000-0005-0000-0000-00003E590000}"/>
    <cellStyle name="Normal 41 18 9 4 3" xfId="22323" xr:uid="{00000000-0005-0000-0000-00003F590000}"/>
    <cellStyle name="Normal 41 18 9 4 3 2" xfId="43960" xr:uid="{00000000-0005-0000-0000-000040590000}"/>
    <cellStyle name="Normal 41 18 9 4 4" xfId="37975" xr:uid="{00000000-0005-0000-0000-000041590000}"/>
    <cellStyle name="Normal 41 18 9 5" xfId="25308" xr:uid="{00000000-0005-0000-0000-000042590000}"/>
    <cellStyle name="Normal 41 18 9 5 2" xfId="46925" xr:uid="{00000000-0005-0000-0000-000043590000}"/>
    <cellStyle name="Normal 41 18 9 6" xfId="19341" xr:uid="{00000000-0005-0000-0000-000044590000}"/>
    <cellStyle name="Normal 41 18 9 6 2" xfId="40983" xr:uid="{00000000-0005-0000-0000-000045590000}"/>
    <cellStyle name="Normal 41 18 9 7" xfId="34969"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7" xr:uid="{00000000-0005-0000-0000-00004A590000}"/>
    <cellStyle name="Normal 41 19 10 2 2 2" xfId="50233" xr:uid="{00000000-0005-0000-0000-00004B590000}"/>
    <cellStyle name="Normal 41 19 10 2 3" xfId="22660" xr:uid="{00000000-0005-0000-0000-00004C590000}"/>
    <cellStyle name="Normal 41 19 10 2 3 2" xfId="44297" xr:uid="{00000000-0005-0000-0000-00004D590000}"/>
    <cellStyle name="Normal 41 19 10 2 4" xfId="38312" xr:uid="{00000000-0005-0000-0000-00004E590000}"/>
    <cellStyle name="Normal 41 19 10 3" xfId="25645" xr:uid="{00000000-0005-0000-0000-00004F590000}"/>
    <cellStyle name="Normal 41 19 10 3 2" xfId="47259" xr:uid="{00000000-0005-0000-0000-000050590000}"/>
    <cellStyle name="Normal 41 19 10 4" xfId="19678" xr:uid="{00000000-0005-0000-0000-000051590000}"/>
    <cellStyle name="Normal 41 19 10 4 2" xfId="41320" xr:uid="{00000000-0005-0000-0000-000052590000}"/>
    <cellStyle name="Normal 41 19 10 5" xfId="35308" xr:uid="{00000000-0005-0000-0000-000053590000}"/>
    <cellStyle name="Normal 41 19 11" xfId="14547" xr:uid="{00000000-0005-0000-0000-000054590000}"/>
    <cellStyle name="Normal 41 19 11 2" xfId="17632" xr:uid="{00000000-0005-0000-0000-000055590000}"/>
    <cellStyle name="Normal 41 19 11 2 2" xfId="29599" xr:uid="{00000000-0005-0000-0000-000056590000}"/>
    <cellStyle name="Normal 41 19 11 2 2 2" xfId="51205" xr:uid="{00000000-0005-0000-0000-000057590000}"/>
    <cellStyle name="Normal 41 19 11 2 3" xfId="23632" xr:uid="{00000000-0005-0000-0000-000058590000}"/>
    <cellStyle name="Normal 41 19 11 2 3 2" xfId="45269" xr:uid="{00000000-0005-0000-0000-000059590000}"/>
    <cellStyle name="Normal 41 19 11 2 4" xfId="39286" xr:uid="{00000000-0005-0000-0000-00005A590000}"/>
    <cellStyle name="Normal 41 19 11 3" xfId="26617" xr:uid="{00000000-0005-0000-0000-00005B590000}"/>
    <cellStyle name="Normal 41 19 11 3 2" xfId="48231" xr:uid="{00000000-0005-0000-0000-00005C590000}"/>
    <cellStyle name="Normal 41 19 11 4" xfId="20650" xr:uid="{00000000-0005-0000-0000-00005D590000}"/>
    <cellStyle name="Normal 41 19 11 4 2" xfId="42292" xr:uid="{00000000-0005-0000-0000-00005E590000}"/>
    <cellStyle name="Normal 41 19 11 5" xfId="36283" xr:uid="{00000000-0005-0000-0000-00005F590000}"/>
    <cellStyle name="Normal 41 19 12" xfId="15660" xr:uid="{00000000-0005-0000-0000-000060590000}"/>
    <cellStyle name="Normal 41 19 12 2" xfId="27631" xr:uid="{00000000-0005-0000-0000-000061590000}"/>
    <cellStyle name="Normal 41 19 12 2 2" xfId="49237" xr:uid="{00000000-0005-0000-0000-000062590000}"/>
    <cellStyle name="Normal 41 19 12 3" xfId="21664" xr:uid="{00000000-0005-0000-0000-000063590000}"/>
    <cellStyle name="Normal 41 19 12 3 2" xfId="43301" xr:uid="{00000000-0005-0000-0000-000064590000}"/>
    <cellStyle name="Normal 41 19 12 4" xfId="37314" xr:uid="{00000000-0005-0000-0000-000065590000}"/>
    <cellStyle name="Normal 41 19 13" xfId="24646" xr:uid="{00000000-0005-0000-0000-000066590000}"/>
    <cellStyle name="Normal 41 19 13 2" xfId="46266" xr:uid="{00000000-0005-0000-0000-000067590000}"/>
    <cellStyle name="Normal 41 19 14" xfId="18679" xr:uid="{00000000-0005-0000-0000-000068590000}"/>
    <cellStyle name="Normal 41 19 14 2" xfId="40321" xr:uid="{00000000-0005-0000-0000-000069590000}"/>
    <cellStyle name="Normal 41 19 15" xfId="31244"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6" xr:uid="{00000000-0005-0000-0000-00006F590000}"/>
    <cellStyle name="Normal 41 19 2 2 2 2 2 2" xfId="50642" xr:uid="{00000000-0005-0000-0000-000070590000}"/>
    <cellStyle name="Normal 41 19 2 2 2 2 3" xfId="23069" xr:uid="{00000000-0005-0000-0000-000071590000}"/>
    <cellStyle name="Normal 41 19 2 2 2 2 3 2" xfId="44706" xr:uid="{00000000-0005-0000-0000-000072590000}"/>
    <cellStyle name="Normal 41 19 2 2 2 2 4" xfId="38722" xr:uid="{00000000-0005-0000-0000-000073590000}"/>
    <cellStyle name="Normal 41 19 2 2 2 3" xfId="26054" xr:uid="{00000000-0005-0000-0000-000074590000}"/>
    <cellStyle name="Normal 41 19 2 2 2 3 2" xfId="47668" xr:uid="{00000000-0005-0000-0000-000075590000}"/>
    <cellStyle name="Normal 41 19 2 2 2 4" xfId="20087" xr:uid="{00000000-0005-0000-0000-000076590000}"/>
    <cellStyle name="Normal 41 19 2 2 2 4 2" xfId="41729" xr:uid="{00000000-0005-0000-0000-000077590000}"/>
    <cellStyle name="Normal 41 19 2 2 2 5" xfId="35719" xr:uid="{00000000-0005-0000-0000-000078590000}"/>
    <cellStyle name="Normal 41 19 2 2 3" xfId="14957" xr:uid="{00000000-0005-0000-0000-000079590000}"/>
    <cellStyle name="Normal 41 19 2 2 3 2" xfId="18042" xr:uid="{00000000-0005-0000-0000-00007A590000}"/>
    <cellStyle name="Normal 41 19 2 2 3 2 2" xfId="30008" xr:uid="{00000000-0005-0000-0000-00007B590000}"/>
    <cellStyle name="Normal 41 19 2 2 3 2 2 2" xfId="51614" xr:uid="{00000000-0005-0000-0000-00007C590000}"/>
    <cellStyle name="Normal 41 19 2 2 3 2 3" xfId="24041" xr:uid="{00000000-0005-0000-0000-00007D590000}"/>
    <cellStyle name="Normal 41 19 2 2 3 2 3 2" xfId="45678" xr:uid="{00000000-0005-0000-0000-00007E590000}"/>
    <cellStyle name="Normal 41 19 2 2 3 2 4" xfId="39696" xr:uid="{00000000-0005-0000-0000-00007F590000}"/>
    <cellStyle name="Normal 41 19 2 2 3 3" xfId="27026" xr:uid="{00000000-0005-0000-0000-000080590000}"/>
    <cellStyle name="Normal 41 19 2 2 3 3 2" xfId="48640" xr:uid="{00000000-0005-0000-0000-000081590000}"/>
    <cellStyle name="Normal 41 19 2 2 3 4" xfId="21059" xr:uid="{00000000-0005-0000-0000-000082590000}"/>
    <cellStyle name="Normal 41 19 2 2 3 4 2" xfId="42701" xr:uid="{00000000-0005-0000-0000-000083590000}"/>
    <cellStyle name="Normal 41 19 2 2 3 5" xfId="36693" xr:uid="{00000000-0005-0000-0000-000084590000}"/>
    <cellStyle name="Normal 41 19 2 2 4" xfId="16091" xr:uid="{00000000-0005-0000-0000-000085590000}"/>
    <cellStyle name="Normal 41 19 2 2 4 2" xfId="28060" xr:uid="{00000000-0005-0000-0000-000086590000}"/>
    <cellStyle name="Normal 41 19 2 2 4 2 2" xfId="49666" xr:uid="{00000000-0005-0000-0000-000087590000}"/>
    <cellStyle name="Normal 41 19 2 2 4 3" xfId="22093" xr:uid="{00000000-0005-0000-0000-000088590000}"/>
    <cellStyle name="Normal 41 19 2 2 4 3 2" xfId="43730" xr:uid="{00000000-0005-0000-0000-000089590000}"/>
    <cellStyle name="Normal 41 19 2 2 4 4" xfId="37745" xr:uid="{00000000-0005-0000-0000-00008A590000}"/>
    <cellStyle name="Normal 41 19 2 2 5" xfId="25078" xr:uid="{00000000-0005-0000-0000-00008B590000}"/>
    <cellStyle name="Normal 41 19 2 2 5 2" xfId="46695" xr:uid="{00000000-0005-0000-0000-00008C590000}"/>
    <cellStyle name="Normal 41 19 2 2 6" xfId="19111" xr:uid="{00000000-0005-0000-0000-00008D590000}"/>
    <cellStyle name="Normal 41 19 2 2 6 2" xfId="40753" xr:uid="{00000000-0005-0000-0000-00008E590000}"/>
    <cellStyle name="Normal 41 19 2 2 7" xfId="34739"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6" xr:uid="{00000000-0005-0000-0000-000093590000}"/>
    <cellStyle name="Normal 41 19 2 3 2 2 2 2" xfId="50962" xr:uid="{00000000-0005-0000-0000-000094590000}"/>
    <cellStyle name="Normal 41 19 2 3 2 2 3" xfId="23389" xr:uid="{00000000-0005-0000-0000-000095590000}"/>
    <cellStyle name="Normal 41 19 2 3 2 2 3 2" xfId="45026" xr:uid="{00000000-0005-0000-0000-000096590000}"/>
    <cellStyle name="Normal 41 19 2 3 2 2 4" xfId="39042" xr:uid="{00000000-0005-0000-0000-000097590000}"/>
    <cellStyle name="Normal 41 19 2 3 2 3" xfId="26374" xr:uid="{00000000-0005-0000-0000-000098590000}"/>
    <cellStyle name="Normal 41 19 2 3 2 3 2" xfId="47988" xr:uid="{00000000-0005-0000-0000-000099590000}"/>
    <cellStyle name="Normal 41 19 2 3 2 4" xfId="20407" xr:uid="{00000000-0005-0000-0000-00009A590000}"/>
    <cellStyle name="Normal 41 19 2 3 2 4 2" xfId="42049" xr:uid="{00000000-0005-0000-0000-00009B590000}"/>
    <cellStyle name="Normal 41 19 2 3 2 5" xfId="36039" xr:uid="{00000000-0005-0000-0000-00009C590000}"/>
    <cellStyle name="Normal 41 19 2 3 3" xfId="15277" xr:uid="{00000000-0005-0000-0000-00009D590000}"/>
    <cellStyle name="Normal 41 19 2 3 3 2" xfId="18362" xr:uid="{00000000-0005-0000-0000-00009E590000}"/>
    <cellStyle name="Normal 41 19 2 3 3 2 2" xfId="30328" xr:uid="{00000000-0005-0000-0000-00009F590000}"/>
    <cellStyle name="Normal 41 19 2 3 3 2 2 2" xfId="51934" xr:uid="{00000000-0005-0000-0000-0000A0590000}"/>
    <cellStyle name="Normal 41 19 2 3 3 2 3" xfId="24361" xr:uid="{00000000-0005-0000-0000-0000A1590000}"/>
    <cellStyle name="Normal 41 19 2 3 3 2 3 2" xfId="45998" xr:uid="{00000000-0005-0000-0000-0000A2590000}"/>
    <cellStyle name="Normal 41 19 2 3 3 2 4" xfId="40016" xr:uid="{00000000-0005-0000-0000-0000A3590000}"/>
    <cellStyle name="Normal 41 19 2 3 3 3" xfId="27346" xr:uid="{00000000-0005-0000-0000-0000A4590000}"/>
    <cellStyle name="Normal 41 19 2 3 3 3 2" xfId="48960" xr:uid="{00000000-0005-0000-0000-0000A5590000}"/>
    <cellStyle name="Normal 41 19 2 3 3 4" xfId="21379" xr:uid="{00000000-0005-0000-0000-0000A6590000}"/>
    <cellStyle name="Normal 41 19 2 3 3 4 2" xfId="43021" xr:uid="{00000000-0005-0000-0000-0000A7590000}"/>
    <cellStyle name="Normal 41 19 2 3 3 5" xfId="37013" xr:uid="{00000000-0005-0000-0000-0000A8590000}"/>
    <cellStyle name="Normal 41 19 2 3 4" xfId="16411" xr:uid="{00000000-0005-0000-0000-0000A9590000}"/>
    <cellStyle name="Normal 41 19 2 3 4 2" xfId="28380" xr:uid="{00000000-0005-0000-0000-0000AA590000}"/>
    <cellStyle name="Normal 41 19 2 3 4 2 2" xfId="49986" xr:uid="{00000000-0005-0000-0000-0000AB590000}"/>
    <cellStyle name="Normal 41 19 2 3 4 3" xfId="22413" xr:uid="{00000000-0005-0000-0000-0000AC590000}"/>
    <cellStyle name="Normal 41 19 2 3 4 3 2" xfId="44050" xr:uid="{00000000-0005-0000-0000-0000AD590000}"/>
    <cellStyle name="Normal 41 19 2 3 4 4" xfId="38065" xr:uid="{00000000-0005-0000-0000-0000AE590000}"/>
    <cellStyle name="Normal 41 19 2 3 5" xfId="25398" xr:uid="{00000000-0005-0000-0000-0000AF590000}"/>
    <cellStyle name="Normal 41 19 2 3 5 2" xfId="47015" xr:uid="{00000000-0005-0000-0000-0000B0590000}"/>
    <cellStyle name="Normal 41 19 2 3 6" xfId="19431" xr:uid="{00000000-0005-0000-0000-0000B1590000}"/>
    <cellStyle name="Normal 41 19 2 3 6 2" xfId="41073" xr:uid="{00000000-0005-0000-0000-0000B2590000}"/>
    <cellStyle name="Normal 41 19 2 3 7" xfId="35059" xr:uid="{00000000-0005-0000-0000-0000B3590000}"/>
    <cellStyle name="Normal 41 19 2 4" xfId="13662" xr:uid="{00000000-0005-0000-0000-0000B4590000}"/>
    <cellStyle name="Normal 41 19 2 4 2" xfId="16748" xr:uid="{00000000-0005-0000-0000-0000B5590000}"/>
    <cellStyle name="Normal 41 19 2 4 2 2" xfId="28716" xr:uid="{00000000-0005-0000-0000-0000B6590000}"/>
    <cellStyle name="Normal 41 19 2 4 2 2 2" xfId="50322" xr:uid="{00000000-0005-0000-0000-0000B7590000}"/>
    <cellStyle name="Normal 41 19 2 4 2 3" xfId="22749" xr:uid="{00000000-0005-0000-0000-0000B8590000}"/>
    <cellStyle name="Normal 41 19 2 4 2 3 2" xfId="44386" xr:uid="{00000000-0005-0000-0000-0000B9590000}"/>
    <cellStyle name="Normal 41 19 2 4 2 4" xfId="38402" xr:uid="{00000000-0005-0000-0000-0000BA590000}"/>
    <cellStyle name="Normal 41 19 2 4 3" xfId="25734" xr:uid="{00000000-0005-0000-0000-0000BB590000}"/>
    <cellStyle name="Normal 41 19 2 4 3 2" xfId="47348" xr:uid="{00000000-0005-0000-0000-0000BC590000}"/>
    <cellStyle name="Normal 41 19 2 4 4" xfId="19767" xr:uid="{00000000-0005-0000-0000-0000BD590000}"/>
    <cellStyle name="Normal 41 19 2 4 4 2" xfId="41409" xr:uid="{00000000-0005-0000-0000-0000BE590000}"/>
    <cellStyle name="Normal 41 19 2 4 5" xfId="35398" xr:uid="{00000000-0005-0000-0000-0000BF590000}"/>
    <cellStyle name="Normal 41 19 2 5" xfId="14636" xr:uid="{00000000-0005-0000-0000-0000C0590000}"/>
    <cellStyle name="Normal 41 19 2 5 2" xfId="17721" xr:uid="{00000000-0005-0000-0000-0000C1590000}"/>
    <cellStyle name="Normal 41 19 2 5 2 2" xfId="29688" xr:uid="{00000000-0005-0000-0000-0000C2590000}"/>
    <cellStyle name="Normal 41 19 2 5 2 2 2" xfId="51294" xr:uid="{00000000-0005-0000-0000-0000C3590000}"/>
    <cellStyle name="Normal 41 19 2 5 2 3" xfId="23721" xr:uid="{00000000-0005-0000-0000-0000C4590000}"/>
    <cellStyle name="Normal 41 19 2 5 2 3 2" xfId="45358" xr:uid="{00000000-0005-0000-0000-0000C5590000}"/>
    <cellStyle name="Normal 41 19 2 5 2 4" xfId="39375" xr:uid="{00000000-0005-0000-0000-0000C6590000}"/>
    <cellStyle name="Normal 41 19 2 5 3" xfId="26706" xr:uid="{00000000-0005-0000-0000-0000C7590000}"/>
    <cellStyle name="Normal 41 19 2 5 3 2" xfId="48320" xr:uid="{00000000-0005-0000-0000-0000C8590000}"/>
    <cellStyle name="Normal 41 19 2 5 4" xfId="20739" xr:uid="{00000000-0005-0000-0000-0000C9590000}"/>
    <cellStyle name="Normal 41 19 2 5 4 2" xfId="42381" xr:uid="{00000000-0005-0000-0000-0000CA590000}"/>
    <cellStyle name="Normal 41 19 2 5 5" xfId="36372" xr:uid="{00000000-0005-0000-0000-0000CB590000}"/>
    <cellStyle name="Normal 41 19 2 6" xfId="15749" xr:uid="{00000000-0005-0000-0000-0000CC590000}"/>
    <cellStyle name="Normal 41 19 2 6 2" xfId="27720" xr:uid="{00000000-0005-0000-0000-0000CD590000}"/>
    <cellStyle name="Normal 41 19 2 6 2 2" xfId="49326" xr:uid="{00000000-0005-0000-0000-0000CE590000}"/>
    <cellStyle name="Normal 41 19 2 6 3" xfId="21753" xr:uid="{00000000-0005-0000-0000-0000CF590000}"/>
    <cellStyle name="Normal 41 19 2 6 3 2" xfId="43390" xr:uid="{00000000-0005-0000-0000-0000D0590000}"/>
    <cellStyle name="Normal 41 19 2 6 4" xfId="37403" xr:uid="{00000000-0005-0000-0000-0000D1590000}"/>
    <cellStyle name="Normal 41 19 2 7" xfId="24735" xr:uid="{00000000-0005-0000-0000-0000D2590000}"/>
    <cellStyle name="Normal 41 19 2 7 2" xfId="46355" xr:uid="{00000000-0005-0000-0000-0000D3590000}"/>
    <cellStyle name="Normal 41 19 2 8" xfId="18768" xr:uid="{00000000-0005-0000-0000-0000D4590000}"/>
    <cellStyle name="Normal 41 19 2 8 2" xfId="40410" xr:uid="{00000000-0005-0000-0000-0000D5590000}"/>
    <cellStyle name="Normal 41 19 2 9" xfId="31581"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2" xr:uid="{00000000-0005-0000-0000-0000DB590000}"/>
    <cellStyle name="Normal 41 19 3 2 2 2 2 2" xfId="50598" xr:uid="{00000000-0005-0000-0000-0000DC590000}"/>
    <cellStyle name="Normal 41 19 3 2 2 2 3" xfId="23025" xr:uid="{00000000-0005-0000-0000-0000DD590000}"/>
    <cellStyle name="Normal 41 19 3 2 2 2 3 2" xfId="44662" xr:uid="{00000000-0005-0000-0000-0000DE590000}"/>
    <cellStyle name="Normal 41 19 3 2 2 2 4" xfId="38678" xr:uid="{00000000-0005-0000-0000-0000DF590000}"/>
    <cellStyle name="Normal 41 19 3 2 2 3" xfId="26010" xr:uid="{00000000-0005-0000-0000-0000E0590000}"/>
    <cellStyle name="Normal 41 19 3 2 2 3 2" xfId="47624" xr:uid="{00000000-0005-0000-0000-0000E1590000}"/>
    <cellStyle name="Normal 41 19 3 2 2 4" xfId="20043" xr:uid="{00000000-0005-0000-0000-0000E2590000}"/>
    <cellStyle name="Normal 41 19 3 2 2 4 2" xfId="41685" xr:uid="{00000000-0005-0000-0000-0000E3590000}"/>
    <cellStyle name="Normal 41 19 3 2 2 5" xfId="35675" xr:uid="{00000000-0005-0000-0000-0000E4590000}"/>
    <cellStyle name="Normal 41 19 3 2 3" xfId="14913" xr:uid="{00000000-0005-0000-0000-0000E5590000}"/>
    <cellStyle name="Normal 41 19 3 2 3 2" xfId="17998" xr:uid="{00000000-0005-0000-0000-0000E6590000}"/>
    <cellStyle name="Normal 41 19 3 2 3 2 2" xfId="29964" xr:uid="{00000000-0005-0000-0000-0000E7590000}"/>
    <cellStyle name="Normal 41 19 3 2 3 2 2 2" xfId="51570" xr:uid="{00000000-0005-0000-0000-0000E8590000}"/>
    <cellStyle name="Normal 41 19 3 2 3 2 3" xfId="23997" xr:uid="{00000000-0005-0000-0000-0000E9590000}"/>
    <cellStyle name="Normal 41 19 3 2 3 2 3 2" xfId="45634" xr:uid="{00000000-0005-0000-0000-0000EA590000}"/>
    <cellStyle name="Normal 41 19 3 2 3 2 4" xfId="39652" xr:uid="{00000000-0005-0000-0000-0000EB590000}"/>
    <cellStyle name="Normal 41 19 3 2 3 3" xfId="26982" xr:uid="{00000000-0005-0000-0000-0000EC590000}"/>
    <cellStyle name="Normal 41 19 3 2 3 3 2" xfId="48596" xr:uid="{00000000-0005-0000-0000-0000ED590000}"/>
    <cellStyle name="Normal 41 19 3 2 3 4" xfId="21015" xr:uid="{00000000-0005-0000-0000-0000EE590000}"/>
    <cellStyle name="Normal 41 19 3 2 3 4 2" xfId="42657" xr:uid="{00000000-0005-0000-0000-0000EF590000}"/>
    <cellStyle name="Normal 41 19 3 2 3 5" xfId="36649" xr:uid="{00000000-0005-0000-0000-0000F0590000}"/>
    <cellStyle name="Normal 41 19 3 2 4" xfId="16047" xr:uid="{00000000-0005-0000-0000-0000F1590000}"/>
    <cellStyle name="Normal 41 19 3 2 4 2" xfId="28016" xr:uid="{00000000-0005-0000-0000-0000F2590000}"/>
    <cellStyle name="Normal 41 19 3 2 4 2 2" xfId="49622" xr:uid="{00000000-0005-0000-0000-0000F3590000}"/>
    <cellStyle name="Normal 41 19 3 2 4 3" xfId="22049" xr:uid="{00000000-0005-0000-0000-0000F4590000}"/>
    <cellStyle name="Normal 41 19 3 2 4 3 2" xfId="43686" xr:uid="{00000000-0005-0000-0000-0000F5590000}"/>
    <cellStyle name="Normal 41 19 3 2 4 4" xfId="37701" xr:uid="{00000000-0005-0000-0000-0000F6590000}"/>
    <cellStyle name="Normal 41 19 3 2 5" xfId="25034" xr:uid="{00000000-0005-0000-0000-0000F7590000}"/>
    <cellStyle name="Normal 41 19 3 2 5 2" xfId="46651" xr:uid="{00000000-0005-0000-0000-0000F8590000}"/>
    <cellStyle name="Normal 41 19 3 2 6" xfId="19067" xr:uid="{00000000-0005-0000-0000-0000F9590000}"/>
    <cellStyle name="Normal 41 19 3 2 6 2" xfId="40709" xr:uid="{00000000-0005-0000-0000-0000FA590000}"/>
    <cellStyle name="Normal 41 19 3 2 7" xfId="34695"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2" xr:uid="{00000000-0005-0000-0000-0000FF590000}"/>
    <cellStyle name="Normal 41 19 3 3 2 2 2 2" xfId="50918" xr:uid="{00000000-0005-0000-0000-0000005A0000}"/>
    <cellStyle name="Normal 41 19 3 3 2 2 3" xfId="23345" xr:uid="{00000000-0005-0000-0000-0000015A0000}"/>
    <cellStyle name="Normal 41 19 3 3 2 2 3 2" xfId="44982" xr:uid="{00000000-0005-0000-0000-0000025A0000}"/>
    <cellStyle name="Normal 41 19 3 3 2 2 4" xfId="38998" xr:uid="{00000000-0005-0000-0000-0000035A0000}"/>
    <cellStyle name="Normal 41 19 3 3 2 3" xfId="26330" xr:uid="{00000000-0005-0000-0000-0000045A0000}"/>
    <cellStyle name="Normal 41 19 3 3 2 3 2" xfId="47944" xr:uid="{00000000-0005-0000-0000-0000055A0000}"/>
    <cellStyle name="Normal 41 19 3 3 2 4" xfId="20363" xr:uid="{00000000-0005-0000-0000-0000065A0000}"/>
    <cellStyle name="Normal 41 19 3 3 2 4 2" xfId="42005" xr:uid="{00000000-0005-0000-0000-0000075A0000}"/>
    <cellStyle name="Normal 41 19 3 3 2 5" xfId="35995" xr:uid="{00000000-0005-0000-0000-0000085A0000}"/>
    <cellStyle name="Normal 41 19 3 3 3" xfId="15233" xr:uid="{00000000-0005-0000-0000-0000095A0000}"/>
    <cellStyle name="Normal 41 19 3 3 3 2" xfId="18318" xr:uid="{00000000-0005-0000-0000-00000A5A0000}"/>
    <cellStyle name="Normal 41 19 3 3 3 2 2" xfId="30284" xr:uid="{00000000-0005-0000-0000-00000B5A0000}"/>
    <cellStyle name="Normal 41 19 3 3 3 2 2 2" xfId="51890" xr:uid="{00000000-0005-0000-0000-00000C5A0000}"/>
    <cellStyle name="Normal 41 19 3 3 3 2 3" xfId="24317" xr:uid="{00000000-0005-0000-0000-00000D5A0000}"/>
    <cellStyle name="Normal 41 19 3 3 3 2 3 2" xfId="45954" xr:uid="{00000000-0005-0000-0000-00000E5A0000}"/>
    <cellStyle name="Normal 41 19 3 3 3 2 4" xfId="39972" xr:uid="{00000000-0005-0000-0000-00000F5A0000}"/>
    <cellStyle name="Normal 41 19 3 3 3 3" xfId="27302" xr:uid="{00000000-0005-0000-0000-0000105A0000}"/>
    <cellStyle name="Normal 41 19 3 3 3 3 2" xfId="48916" xr:uid="{00000000-0005-0000-0000-0000115A0000}"/>
    <cellStyle name="Normal 41 19 3 3 3 4" xfId="21335" xr:uid="{00000000-0005-0000-0000-0000125A0000}"/>
    <cellStyle name="Normal 41 19 3 3 3 4 2" xfId="42977" xr:uid="{00000000-0005-0000-0000-0000135A0000}"/>
    <cellStyle name="Normal 41 19 3 3 3 5" xfId="36969" xr:uid="{00000000-0005-0000-0000-0000145A0000}"/>
    <cellStyle name="Normal 41 19 3 3 4" xfId="16367" xr:uid="{00000000-0005-0000-0000-0000155A0000}"/>
    <cellStyle name="Normal 41 19 3 3 4 2" xfId="28336" xr:uid="{00000000-0005-0000-0000-0000165A0000}"/>
    <cellStyle name="Normal 41 19 3 3 4 2 2" xfId="49942" xr:uid="{00000000-0005-0000-0000-0000175A0000}"/>
    <cellStyle name="Normal 41 19 3 3 4 3" xfId="22369" xr:uid="{00000000-0005-0000-0000-0000185A0000}"/>
    <cellStyle name="Normal 41 19 3 3 4 3 2" xfId="44006" xr:uid="{00000000-0005-0000-0000-0000195A0000}"/>
    <cellStyle name="Normal 41 19 3 3 4 4" xfId="38021" xr:uid="{00000000-0005-0000-0000-00001A5A0000}"/>
    <cellStyle name="Normal 41 19 3 3 5" xfId="25354" xr:uid="{00000000-0005-0000-0000-00001B5A0000}"/>
    <cellStyle name="Normal 41 19 3 3 5 2" xfId="46971" xr:uid="{00000000-0005-0000-0000-00001C5A0000}"/>
    <cellStyle name="Normal 41 19 3 3 6" xfId="19387" xr:uid="{00000000-0005-0000-0000-00001D5A0000}"/>
    <cellStyle name="Normal 41 19 3 3 6 2" xfId="41029" xr:uid="{00000000-0005-0000-0000-00001E5A0000}"/>
    <cellStyle name="Normal 41 19 3 3 7" xfId="35015" xr:uid="{00000000-0005-0000-0000-00001F5A0000}"/>
    <cellStyle name="Normal 41 19 3 4" xfId="13618" xr:uid="{00000000-0005-0000-0000-0000205A0000}"/>
    <cellStyle name="Normal 41 19 3 4 2" xfId="16704" xr:uid="{00000000-0005-0000-0000-0000215A0000}"/>
    <cellStyle name="Normal 41 19 3 4 2 2" xfId="28672" xr:uid="{00000000-0005-0000-0000-0000225A0000}"/>
    <cellStyle name="Normal 41 19 3 4 2 2 2" xfId="50278" xr:uid="{00000000-0005-0000-0000-0000235A0000}"/>
    <cellStyle name="Normal 41 19 3 4 2 3" xfId="22705" xr:uid="{00000000-0005-0000-0000-0000245A0000}"/>
    <cellStyle name="Normal 41 19 3 4 2 3 2" xfId="44342" xr:uid="{00000000-0005-0000-0000-0000255A0000}"/>
    <cellStyle name="Normal 41 19 3 4 2 4" xfId="38358" xr:uid="{00000000-0005-0000-0000-0000265A0000}"/>
    <cellStyle name="Normal 41 19 3 4 3" xfId="25690" xr:uid="{00000000-0005-0000-0000-0000275A0000}"/>
    <cellStyle name="Normal 41 19 3 4 3 2" xfId="47304" xr:uid="{00000000-0005-0000-0000-0000285A0000}"/>
    <cellStyle name="Normal 41 19 3 4 4" xfId="19723" xr:uid="{00000000-0005-0000-0000-0000295A0000}"/>
    <cellStyle name="Normal 41 19 3 4 4 2" xfId="41365" xr:uid="{00000000-0005-0000-0000-00002A5A0000}"/>
    <cellStyle name="Normal 41 19 3 4 5" xfId="35354" xr:uid="{00000000-0005-0000-0000-00002B5A0000}"/>
    <cellStyle name="Normal 41 19 3 5" xfId="14592" xr:uid="{00000000-0005-0000-0000-00002C5A0000}"/>
    <cellStyle name="Normal 41 19 3 5 2" xfId="17677" xr:uid="{00000000-0005-0000-0000-00002D5A0000}"/>
    <cellStyle name="Normal 41 19 3 5 2 2" xfId="29644" xr:uid="{00000000-0005-0000-0000-00002E5A0000}"/>
    <cellStyle name="Normal 41 19 3 5 2 2 2" xfId="51250" xr:uid="{00000000-0005-0000-0000-00002F5A0000}"/>
    <cellStyle name="Normal 41 19 3 5 2 3" xfId="23677" xr:uid="{00000000-0005-0000-0000-0000305A0000}"/>
    <cellStyle name="Normal 41 19 3 5 2 3 2" xfId="45314" xr:uid="{00000000-0005-0000-0000-0000315A0000}"/>
    <cellStyle name="Normal 41 19 3 5 2 4" xfId="39331" xr:uid="{00000000-0005-0000-0000-0000325A0000}"/>
    <cellStyle name="Normal 41 19 3 5 3" xfId="26662" xr:uid="{00000000-0005-0000-0000-0000335A0000}"/>
    <cellStyle name="Normal 41 19 3 5 3 2" xfId="48276" xr:uid="{00000000-0005-0000-0000-0000345A0000}"/>
    <cellStyle name="Normal 41 19 3 5 4" xfId="20695" xr:uid="{00000000-0005-0000-0000-0000355A0000}"/>
    <cellStyle name="Normal 41 19 3 5 4 2" xfId="42337" xr:uid="{00000000-0005-0000-0000-0000365A0000}"/>
    <cellStyle name="Normal 41 19 3 5 5" xfId="36328" xr:uid="{00000000-0005-0000-0000-0000375A0000}"/>
    <cellStyle name="Normal 41 19 3 6" xfId="15705" xr:uid="{00000000-0005-0000-0000-0000385A0000}"/>
    <cellStyle name="Normal 41 19 3 6 2" xfId="27676" xr:uid="{00000000-0005-0000-0000-0000395A0000}"/>
    <cellStyle name="Normal 41 19 3 6 2 2" xfId="49282" xr:uid="{00000000-0005-0000-0000-00003A5A0000}"/>
    <cellStyle name="Normal 41 19 3 6 3" xfId="21709" xr:uid="{00000000-0005-0000-0000-00003B5A0000}"/>
    <cellStyle name="Normal 41 19 3 6 3 2" xfId="43346" xr:uid="{00000000-0005-0000-0000-00003C5A0000}"/>
    <cellStyle name="Normal 41 19 3 6 4" xfId="37359" xr:uid="{00000000-0005-0000-0000-00003D5A0000}"/>
    <cellStyle name="Normal 41 19 3 7" xfId="24691" xr:uid="{00000000-0005-0000-0000-00003E5A0000}"/>
    <cellStyle name="Normal 41 19 3 7 2" xfId="46311" xr:uid="{00000000-0005-0000-0000-00003F5A0000}"/>
    <cellStyle name="Normal 41 19 3 8" xfId="18724" xr:uid="{00000000-0005-0000-0000-0000405A0000}"/>
    <cellStyle name="Normal 41 19 3 8 2" xfId="40366" xr:uid="{00000000-0005-0000-0000-0000415A0000}"/>
    <cellStyle name="Normal 41 19 3 9" xfId="31424"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8" xr:uid="{00000000-0005-0000-0000-0000475A0000}"/>
    <cellStyle name="Normal 41 19 4 2 2 2 2 2" xfId="50684" xr:uid="{00000000-0005-0000-0000-0000485A0000}"/>
    <cellStyle name="Normal 41 19 4 2 2 2 3" xfId="23111" xr:uid="{00000000-0005-0000-0000-0000495A0000}"/>
    <cellStyle name="Normal 41 19 4 2 2 2 3 2" xfId="44748" xr:uid="{00000000-0005-0000-0000-00004A5A0000}"/>
    <cellStyle name="Normal 41 19 4 2 2 2 4" xfId="38764" xr:uid="{00000000-0005-0000-0000-00004B5A0000}"/>
    <cellStyle name="Normal 41 19 4 2 2 3" xfId="26096" xr:uid="{00000000-0005-0000-0000-00004C5A0000}"/>
    <cellStyle name="Normal 41 19 4 2 2 3 2" xfId="47710" xr:uid="{00000000-0005-0000-0000-00004D5A0000}"/>
    <cellStyle name="Normal 41 19 4 2 2 4" xfId="20129" xr:uid="{00000000-0005-0000-0000-00004E5A0000}"/>
    <cellStyle name="Normal 41 19 4 2 2 4 2" xfId="41771" xr:uid="{00000000-0005-0000-0000-00004F5A0000}"/>
    <cellStyle name="Normal 41 19 4 2 2 5" xfId="35761" xr:uid="{00000000-0005-0000-0000-0000505A0000}"/>
    <cellStyle name="Normal 41 19 4 2 3" xfId="14999" xr:uid="{00000000-0005-0000-0000-0000515A0000}"/>
    <cellStyle name="Normal 41 19 4 2 3 2" xfId="18084" xr:uid="{00000000-0005-0000-0000-0000525A0000}"/>
    <cellStyle name="Normal 41 19 4 2 3 2 2" xfId="30050" xr:uid="{00000000-0005-0000-0000-0000535A0000}"/>
    <cellStyle name="Normal 41 19 4 2 3 2 2 2" xfId="51656" xr:uid="{00000000-0005-0000-0000-0000545A0000}"/>
    <cellStyle name="Normal 41 19 4 2 3 2 3" xfId="24083" xr:uid="{00000000-0005-0000-0000-0000555A0000}"/>
    <cellStyle name="Normal 41 19 4 2 3 2 3 2" xfId="45720" xr:uid="{00000000-0005-0000-0000-0000565A0000}"/>
    <cellStyle name="Normal 41 19 4 2 3 2 4" xfId="39738" xr:uid="{00000000-0005-0000-0000-0000575A0000}"/>
    <cellStyle name="Normal 41 19 4 2 3 3" xfId="27068" xr:uid="{00000000-0005-0000-0000-0000585A0000}"/>
    <cellStyle name="Normal 41 19 4 2 3 3 2" xfId="48682" xr:uid="{00000000-0005-0000-0000-0000595A0000}"/>
    <cellStyle name="Normal 41 19 4 2 3 4" xfId="21101" xr:uid="{00000000-0005-0000-0000-00005A5A0000}"/>
    <cellStyle name="Normal 41 19 4 2 3 4 2" xfId="42743" xr:uid="{00000000-0005-0000-0000-00005B5A0000}"/>
    <cellStyle name="Normal 41 19 4 2 3 5" xfId="36735" xr:uid="{00000000-0005-0000-0000-00005C5A0000}"/>
    <cellStyle name="Normal 41 19 4 2 4" xfId="16133" xr:uid="{00000000-0005-0000-0000-00005D5A0000}"/>
    <cellStyle name="Normal 41 19 4 2 4 2" xfId="28102" xr:uid="{00000000-0005-0000-0000-00005E5A0000}"/>
    <cellStyle name="Normal 41 19 4 2 4 2 2" xfId="49708" xr:uid="{00000000-0005-0000-0000-00005F5A0000}"/>
    <cellStyle name="Normal 41 19 4 2 4 3" xfId="22135" xr:uid="{00000000-0005-0000-0000-0000605A0000}"/>
    <cellStyle name="Normal 41 19 4 2 4 3 2" xfId="43772" xr:uid="{00000000-0005-0000-0000-0000615A0000}"/>
    <cellStyle name="Normal 41 19 4 2 4 4" xfId="37787" xr:uid="{00000000-0005-0000-0000-0000625A0000}"/>
    <cellStyle name="Normal 41 19 4 2 5" xfId="25120" xr:uid="{00000000-0005-0000-0000-0000635A0000}"/>
    <cellStyle name="Normal 41 19 4 2 5 2" xfId="46737" xr:uid="{00000000-0005-0000-0000-0000645A0000}"/>
    <cellStyle name="Normal 41 19 4 2 6" xfId="19153" xr:uid="{00000000-0005-0000-0000-0000655A0000}"/>
    <cellStyle name="Normal 41 19 4 2 6 2" xfId="40795" xr:uid="{00000000-0005-0000-0000-0000665A0000}"/>
    <cellStyle name="Normal 41 19 4 2 7" xfId="34781"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8" xr:uid="{00000000-0005-0000-0000-00006B5A0000}"/>
    <cellStyle name="Normal 41 19 4 3 2 2 2 2" xfId="51004" xr:uid="{00000000-0005-0000-0000-00006C5A0000}"/>
    <cellStyle name="Normal 41 19 4 3 2 2 3" xfId="23431" xr:uid="{00000000-0005-0000-0000-00006D5A0000}"/>
    <cellStyle name="Normal 41 19 4 3 2 2 3 2" xfId="45068" xr:uid="{00000000-0005-0000-0000-00006E5A0000}"/>
    <cellStyle name="Normal 41 19 4 3 2 2 4" xfId="39084" xr:uid="{00000000-0005-0000-0000-00006F5A0000}"/>
    <cellStyle name="Normal 41 19 4 3 2 3" xfId="26416" xr:uid="{00000000-0005-0000-0000-0000705A0000}"/>
    <cellStyle name="Normal 41 19 4 3 2 3 2" xfId="48030" xr:uid="{00000000-0005-0000-0000-0000715A0000}"/>
    <cellStyle name="Normal 41 19 4 3 2 4" xfId="20449" xr:uid="{00000000-0005-0000-0000-0000725A0000}"/>
    <cellStyle name="Normal 41 19 4 3 2 4 2" xfId="42091" xr:uid="{00000000-0005-0000-0000-0000735A0000}"/>
    <cellStyle name="Normal 41 19 4 3 2 5" xfId="36081" xr:uid="{00000000-0005-0000-0000-0000745A0000}"/>
    <cellStyle name="Normal 41 19 4 3 3" xfId="15319" xr:uid="{00000000-0005-0000-0000-0000755A0000}"/>
    <cellStyle name="Normal 41 19 4 3 3 2" xfId="18404" xr:uid="{00000000-0005-0000-0000-0000765A0000}"/>
    <cellStyle name="Normal 41 19 4 3 3 2 2" xfId="30370" xr:uid="{00000000-0005-0000-0000-0000775A0000}"/>
    <cellStyle name="Normal 41 19 4 3 3 2 2 2" xfId="51976" xr:uid="{00000000-0005-0000-0000-0000785A0000}"/>
    <cellStyle name="Normal 41 19 4 3 3 2 3" xfId="24403" xr:uid="{00000000-0005-0000-0000-0000795A0000}"/>
    <cellStyle name="Normal 41 19 4 3 3 2 3 2" xfId="46040" xr:uid="{00000000-0005-0000-0000-00007A5A0000}"/>
    <cellStyle name="Normal 41 19 4 3 3 2 4" xfId="40058" xr:uid="{00000000-0005-0000-0000-00007B5A0000}"/>
    <cellStyle name="Normal 41 19 4 3 3 3" xfId="27388" xr:uid="{00000000-0005-0000-0000-00007C5A0000}"/>
    <cellStyle name="Normal 41 19 4 3 3 3 2" xfId="49002" xr:uid="{00000000-0005-0000-0000-00007D5A0000}"/>
    <cellStyle name="Normal 41 19 4 3 3 4" xfId="21421" xr:uid="{00000000-0005-0000-0000-00007E5A0000}"/>
    <cellStyle name="Normal 41 19 4 3 3 4 2" xfId="43063" xr:uid="{00000000-0005-0000-0000-00007F5A0000}"/>
    <cellStyle name="Normal 41 19 4 3 3 5" xfId="37055" xr:uid="{00000000-0005-0000-0000-0000805A0000}"/>
    <cellStyle name="Normal 41 19 4 3 4" xfId="16453" xr:uid="{00000000-0005-0000-0000-0000815A0000}"/>
    <cellStyle name="Normal 41 19 4 3 4 2" xfId="28422" xr:uid="{00000000-0005-0000-0000-0000825A0000}"/>
    <cellStyle name="Normal 41 19 4 3 4 2 2" xfId="50028" xr:uid="{00000000-0005-0000-0000-0000835A0000}"/>
    <cellStyle name="Normal 41 19 4 3 4 3" xfId="22455" xr:uid="{00000000-0005-0000-0000-0000845A0000}"/>
    <cellStyle name="Normal 41 19 4 3 4 3 2" xfId="44092" xr:uid="{00000000-0005-0000-0000-0000855A0000}"/>
    <cellStyle name="Normal 41 19 4 3 4 4" xfId="38107" xr:uid="{00000000-0005-0000-0000-0000865A0000}"/>
    <cellStyle name="Normal 41 19 4 3 5" xfId="25440" xr:uid="{00000000-0005-0000-0000-0000875A0000}"/>
    <cellStyle name="Normal 41 19 4 3 5 2" xfId="47057" xr:uid="{00000000-0005-0000-0000-0000885A0000}"/>
    <cellStyle name="Normal 41 19 4 3 6" xfId="19473" xr:uid="{00000000-0005-0000-0000-0000895A0000}"/>
    <cellStyle name="Normal 41 19 4 3 6 2" xfId="41115" xr:uid="{00000000-0005-0000-0000-00008A5A0000}"/>
    <cellStyle name="Normal 41 19 4 3 7" xfId="35101" xr:uid="{00000000-0005-0000-0000-00008B5A0000}"/>
    <cellStyle name="Normal 41 19 4 4" xfId="13704" xr:uid="{00000000-0005-0000-0000-00008C5A0000}"/>
    <cellStyle name="Normal 41 19 4 4 2" xfId="16790" xr:uid="{00000000-0005-0000-0000-00008D5A0000}"/>
    <cellStyle name="Normal 41 19 4 4 2 2" xfId="28758" xr:uid="{00000000-0005-0000-0000-00008E5A0000}"/>
    <cellStyle name="Normal 41 19 4 4 2 2 2" xfId="50364" xr:uid="{00000000-0005-0000-0000-00008F5A0000}"/>
    <cellStyle name="Normal 41 19 4 4 2 3" xfId="22791" xr:uid="{00000000-0005-0000-0000-0000905A0000}"/>
    <cellStyle name="Normal 41 19 4 4 2 3 2" xfId="44428" xr:uid="{00000000-0005-0000-0000-0000915A0000}"/>
    <cellStyle name="Normal 41 19 4 4 2 4" xfId="38444" xr:uid="{00000000-0005-0000-0000-0000925A0000}"/>
    <cellStyle name="Normal 41 19 4 4 3" xfId="25776" xr:uid="{00000000-0005-0000-0000-0000935A0000}"/>
    <cellStyle name="Normal 41 19 4 4 3 2" xfId="47390" xr:uid="{00000000-0005-0000-0000-0000945A0000}"/>
    <cellStyle name="Normal 41 19 4 4 4" xfId="19809" xr:uid="{00000000-0005-0000-0000-0000955A0000}"/>
    <cellStyle name="Normal 41 19 4 4 4 2" xfId="41451" xr:uid="{00000000-0005-0000-0000-0000965A0000}"/>
    <cellStyle name="Normal 41 19 4 4 5" xfId="35440" xr:uid="{00000000-0005-0000-0000-0000975A0000}"/>
    <cellStyle name="Normal 41 19 4 5" xfId="14678" xr:uid="{00000000-0005-0000-0000-0000985A0000}"/>
    <cellStyle name="Normal 41 19 4 5 2" xfId="17763" xr:uid="{00000000-0005-0000-0000-0000995A0000}"/>
    <cellStyle name="Normal 41 19 4 5 2 2" xfId="29730" xr:uid="{00000000-0005-0000-0000-00009A5A0000}"/>
    <cellStyle name="Normal 41 19 4 5 2 2 2" xfId="51336" xr:uid="{00000000-0005-0000-0000-00009B5A0000}"/>
    <cellStyle name="Normal 41 19 4 5 2 3" xfId="23763" xr:uid="{00000000-0005-0000-0000-00009C5A0000}"/>
    <cellStyle name="Normal 41 19 4 5 2 3 2" xfId="45400" xr:uid="{00000000-0005-0000-0000-00009D5A0000}"/>
    <cellStyle name="Normal 41 19 4 5 2 4" xfId="39417" xr:uid="{00000000-0005-0000-0000-00009E5A0000}"/>
    <cellStyle name="Normal 41 19 4 5 3" xfId="26748" xr:uid="{00000000-0005-0000-0000-00009F5A0000}"/>
    <cellStyle name="Normal 41 19 4 5 3 2" xfId="48362" xr:uid="{00000000-0005-0000-0000-0000A05A0000}"/>
    <cellStyle name="Normal 41 19 4 5 4" xfId="20781" xr:uid="{00000000-0005-0000-0000-0000A15A0000}"/>
    <cellStyle name="Normal 41 19 4 5 4 2" xfId="42423" xr:uid="{00000000-0005-0000-0000-0000A25A0000}"/>
    <cellStyle name="Normal 41 19 4 5 5" xfId="36414" xr:uid="{00000000-0005-0000-0000-0000A35A0000}"/>
    <cellStyle name="Normal 41 19 4 6" xfId="15791" xr:uid="{00000000-0005-0000-0000-0000A45A0000}"/>
    <cellStyle name="Normal 41 19 4 6 2" xfId="27762" xr:uid="{00000000-0005-0000-0000-0000A55A0000}"/>
    <cellStyle name="Normal 41 19 4 6 2 2" xfId="49368" xr:uid="{00000000-0005-0000-0000-0000A65A0000}"/>
    <cellStyle name="Normal 41 19 4 6 3" xfId="21795" xr:uid="{00000000-0005-0000-0000-0000A75A0000}"/>
    <cellStyle name="Normal 41 19 4 6 3 2" xfId="43432" xr:uid="{00000000-0005-0000-0000-0000A85A0000}"/>
    <cellStyle name="Normal 41 19 4 6 4" xfId="37445" xr:uid="{00000000-0005-0000-0000-0000A95A0000}"/>
    <cellStyle name="Normal 41 19 4 7" xfId="24777" xr:uid="{00000000-0005-0000-0000-0000AA5A0000}"/>
    <cellStyle name="Normal 41 19 4 7 2" xfId="46397" xr:uid="{00000000-0005-0000-0000-0000AB5A0000}"/>
    <cellStyle name="Normal 41 19 4 8" xfId="18810" xr:uid="{00000000-0005-0000-0000-0000AC5A0000}"/>
    <cellStyle name="Normal 41 19 4 8 2" xfId="40452" xr:uid="{00000000-0005-0000-0000-0000AD5A0000}"/>
    <cellStyle name="Normal 41 19 4 9" xfId="31692"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2" xr:uid="{00000000-0005-0000-0000-0000B35A0000}"/>
    <cellStyle name="Normal 41 19 5 2 2 2 2 2" xfId="50768" xr:uid="{00000000-0005-0000-0000-0000B45A0000}"/>
    <cellStyle name="Normal 41 19 5 2 2 2 3" xfId="23195" xr:uid="{00000000-0005-0000-0000-0000B55A0000}"/>
    <cellStyle name="Normal 41 19 5 2 2 2 3 2" xfId="44832" xr:uid="{00000000-0005-0000-0000-0000B65A0000}"/>
    <cellStyle name="Normal 41 19 5 2 2 2 4" xfId="38848" xr:uid="{00000000-0005-0000-0000-0000B75A0000}"/>
    <cellStyle name="Normal 41 19 5 2 2 3" xfId="26180" xr:uid="{00000000-0005-0000-0000-0000B85A0000}"/>
    <cellStyle name="Normal 41 19 5 2 2 3 2" xfId="47794" xr:uid="{00000000-0005-0000-0000-0000B95A0000}"/>
    <cellStyle name="Normal 41 19 5 2 2 4" xfId="20213" xr:uid="{00000000-0005-0000-0000-0000BA5A0000}"/>
    <cellStyle name="Normal 41 19 5 2 2 4 2" xfId="41855" xr:uid="{00000000-0005-0000-0000-0000BB5A0000}"/>
    <cellStyle name="Normal 41 19 5 2 2 5" xfId="35845" xr:uid="{00000000-0005-0000-0000-0000BC5A0000}"/>
    <cellStyle name="Normal 41 19 5 2 3" xfId="15083" xr:uid="{00000000-0005-0000-0000-0000BD5A0000}"/>
    <cellStyle name="Normal 41 19 5 2 3 2" xfId="18168" xr:uid="{00000000-0005-0000-0000-0000BE5A0000}"/>
    <cellStyle name="Normal 41 19 5 2 3 2 2" xfId="30134" xr:uid="{00000000-0005-0000-0000-0000BF5A0000}"/>
    <cellStyle name="Normal 41 19 5 2 3 2 2 2" xfId="51740" xr:uid="{00000000-0005-0000-0000-0000C05A0000}"/>
    <cellStyle name="Normal 41 19 5 2 3 2 3" xfId="24167" xr:uid="{00000000-0005-0000-0000-0000C15A0000}"/>
    <cellStyle name="Normal 41 19 5 2 3 2 3 2" xfId="45804" xr:uid="{00000000-0005-0000-0000-0000C25A0000}"/>
    <cellStyle name="Normal 41 19 5 2 3 2 4" xfId="39822" xr:uid="{00000000-0005-0000-0000-0000C35A0000}"/>
    <cellStyle name="Normal 41 19 5 2 3 3" xfId="27152" xr:uid="{00000000-0005-0000-0000-0000C45A0000}"/>
    <cellStyle name="Normal 41 19 5 2 3 3 2" xfId="48766" xr:uid="{00000000-0005-0000-0000-0000C55A0000}"/>
    <cellStyle name="Normal 41 19 5 2 3 4" xfId="21185" xr:uid="{00000000-0005-0000-0000-0000C65A0000}"/>
    <cellStyle name="Normal 41 19 5 2 3 4 2" xfId="42827" xr:uid="{00000000-0005-0000-0000-0000C75A0000}"/>
    <cellStyle name="Normal 41 19 5 2 3 5" xfId="36819" xr:uid="{00000000-0005-0000-0000-0000C85A0000}"/>
    <cellStyle name="Normal 41 19 5 2 4" xfId="16217" xr:uid="{00000000-0005-0000-0000-0000C95A0000}"/>
    <cellStyle name="Normal 41 19 5 2 4 2" xfId="28186" xr:uid="{00000000-0005-0000-0000-0000CA5A0000}"/>
    <cellStyle name="Normal 41 19 5 2 4 2 2" xfId="49792" xr:uid="{00000000-0005-0000-0000-0000CB5A0000}"/>
    <cellStyle name="Normal 41 19 5 2 4 3" xfId="22219" xr:uid="{00000000-0005-0000-0000-0000CC5A0000}"/>
    <cellStyle name="Normal 41 19 5 2 4 3 2" xfId="43856" xr:uid="{00000000-0005-0000-0000-0000CD5A0000}"/>
    <cellStyle name="Normal 41 19 5 2 4 4" xfId="37871" xr:uid="{00000000-0005-0000-0000-0000CE5A0000}"/>
    <cellStyle name="Normal 41 19 5 2 5" xfId="25204" xr:uid="{00000000-0005-0000-0000-0000CF5A0000}"/>
    <cellStyle name="Normal 41 19 5 2 5 2" xfId="46821" xr:uid="{00000000-0005-0000-0000-0000D05A0000}"/>
    <cellStyle name="Normal 41 19 5 2 6" xfId="19237" xr:uid="{00000000-0005-0000-0000-0000D15A0000}"/>
    <cellStyle name="Normal 41 19 5 2 6 2" xfId="40879" xr:uid="{00000000-0005-0000-0000-0000D25A0000}"/>
    <cellStyle name="Normal 41 19 5 2 7" xfId="34865"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2" xr:uid="{00000000-0005-0000-0000-0000D75A0000}"/>
    <cellStyle name="Normal 41 19 5 3 2 2 2 2" xfId="51088" xr:uid="{00000000-0005-0000-0000-0000D85A0000}"/>
    <cellStyle name="Normal 41 19 5 3 2 2 3" xfId="23515" xr:uid="{00000000-0005-0000-0000-0000D95A0000}"/>
    <cellStyle name="Normal 41 19 5 3 2 2 3 2" xfId="45152" xr:uid="{00000000-0005-0000-0000-0000DA5A0000}"/>
    <cellStyle name="Normal 41 19 5 3 2 2 4" xfId="39168" xr:uid="{00000000-0005-0000-0000-0000DB5A0000}"/>
    <cellStyle name="Normal 41 19 5 3 2 3" xfId="26500" xr:uid="{00000000-0005-0000-0000-0000DC5A0000}"/>
    <cellStyle name="Normal 41 19 5 3 2 3 2" xfId="48114" xr:uid="{00000000-0005-0000-0000-0000DD5A0000}"/>
    <cellStyle name="Normal 41 19 5 3 2 4" xfId="20533" xr:uid="{00000000-0005-0000-0000-0000DE5A0000}"/>
    <cellStyle name="Normal 41 19 5 3 2 4 2" xfId="42175" xr:uid="{00000000-0005-0000-0000-0000DF5A0000}"/>
    <cellStyle name="Normal 41 19 5 3 2 5" xfId="36165" xr:uid="{00000000-0005-0000-0000-0000E05A0000}"/>
    <cellStyle name="Normal 41 19 5 3 3" xfId="15403" xr:uid="{00000000-0005-0000-0000-0000E15A0000}"/>
    <cellStyle name="Normal 41 19 5 3 3 2" xfId="18488" xr:uid="{00000000-0005-0000-0000-0000E25A0000}"/>
    <cellStyle name="Normal 41 19 5 3 3 2 2" xfId="30454" xr:uid="{00000000-0005-0000-0000-0000E35A0000}"/>
    <cellStyle name="Normal 41 19 5 3 3 2 2 2" xfId="52060" xr:uid="{00000000-0005-0000-0000-0000E45A0000}"/>
    <cellStyle name="Normal 41 19 5 3 3 2 3" xfId="24487" xr:uid="{00000000-0005-0000-0000-0000E55A0000}"/>
    <cellStyle name="Normal 41 19 5 3 3 2 3 2" xfId="46124" xr:uid="{00000000-0005-0000-0000-0000E65A0000}"/>
    <cellStyle name="Normal 41 19 5 3 3 2 4" xfId="40142" xr:uid="{00000000-0005-0000-0000-0000E75A0000}"/>
    <cellStyle name="Normal 41 19 5 3 3 3" xfId="27472" xr:uid="{00000000-0005-0000-0000-0000E85A0000}"/>
    <cellStyle name="Normal 41 19 5 3 3 3 2" xfId="49086" xr:uid="{00000000-0005-0000-0000-0000E95A0000}"/>
    <cellStyle name="Normal 41 19 5 3 3 4" xfId="21505" xr:uid="{00000000-0005-0000-0000-0000EA5A0000}"/>
    <cellStyle name="Normal 41 19 5 3 3 4 2" xfId="43147" xr:uid="{00000000-0005-0000-0000-0000EB5A0000}"/>
    <cellStyle name="Normal 41 19 5 3 3 5" xfId="37139" xr:uid="{00000000-0005-0000-0000-0000EC5A0000}"/>
    <cellStyle name="Normal 41 19 5 3 4" xfId="16537" xr:uid="{00000000-0005-0000-0000-0000ED5A0000}"/>
    <cellStyle name="Normal 41 19 5 3 4 2" xfId="28506" xr:uid="{00000000-0005-0000-0000-0000EE5A0000}"/>
    <cellStyle name="Normal 41 19 5 3 4 2 2" xfId="50112" xr:uid="{00000000-0005-0000-0000-0000EF5A0000}"/>
    <cellStyle name="Normal 41 19 5 3 4 3" xfId="22539" xr:uid="{00000000-0005-0000-0000-0000F05A0000}"/>
    <cellStyle name="Normal 41 19 5 3 4 3 2" xfId="44176" xr:uid="{00000000-0005-0000-0000-0000F15A0000}"/>
    <cellStyle name="Normal 41 19 5 3 4 4" xfId="38191" xr:uid="{00000000-0005-0000-0000-0000F25A0000}"/>
    <cellStyle name="Normal 41 19 5 3 5" xfId="25524" xr:uid="{00000000-0005-0000-0000-0000F35A0000}"/>
    <cellStyle name="Normal 41 19 5 3 5 2" xfId="47141" xr:uid="{00000000-0005-0000-0000-0000F45A0000}"/>
    <cellStyle name="Normal 41 19 5 3 6" xfId="19557" xr:uid="{00000000-0005-0000-0000-0000F55A0000}"/>
    <cellStyle name="Normal 41 19 5 3 6 2" xfId="41199" xr:uid="{00000000-0005-0000-0000-0000F65A0000}"/>
    <cellStyle name="Normal 41 19 5 3 7" xfId="35185" xr:uid="{00000000-0005-0000-0000-0000F75A0000}"/>
    <cellStyle name="Normal 41 19 5 4" xfId="13788" xr:uid="{00000000-0005-0000-0000-0000F85A0000}"/>
    <cellStyle name="Normal 41 19 5 4 2" xfId="16874" xr:uid="{00000000-0005-0000-0000-0000F95A0000}"/>
    <cellStyle name="Normal 41 19 5 4 2 2" xfId="28842" xr:uid="{00000000-0005-0000-0000-0000FA5A0000}"/>
    <cellStyle name="Normal 41 19 5 4 2 2 2" xfId="50448" xr:uid="{00000000-0005-0000-0000-0000FB5A0000}"/>
    <cellStyle name="Normal 41 19 5 4 2 3" xfId="22875" xr:uid="{00000000-0005-0000-0000-0000FC5A0000}"/>
    <cellStyle name="Normal 41 19 5 4 2 3 2" xfId="44512" xr:uid="{00000000-0005-0000-0000-0000FD5A0000}"/>
    <cellStyle name="Normal 41 19 5 4 2 4" xfId="38528" xr:uid="{00000000-0005-0000-0000-0000FE5A0000}"/>
    <cellStyle name="Normal 41 19 5 4 3" xfId="25860" xr:uid="{00000000-0005-0000-0000-0000FF5A0000}"/>
    <cellStyle name="Normal 41 19 5 4 3 2" xfId="47474" xr:uid="{00000000-0005-0000-0000-0000005B0000}"/>
    <cellStyle name="Normal 41 19 5 4 4" xfId="19893" xr:uid="{00000000-0005-0000-0000-0000015B0000}"/>
    <cellStyle name="Normal 41 19 5 4 4 2" xfId="41535" xr:uid="{00000000-0005-0000-0000-0000025B0000}"/>
    <cellStyle name="Normal 41 19 5 4 5" xfId="35524" xr:uid="{00000000-0005-0000-0000-0000035B0000}"/>
    <cellStyle name="Normal 41 19 5 5" xfId="14762" xr:uid="{00000000-0005-0000-0000-0000045B0000}"/>
    <cellStyle name="Normal 41 19 5 5 2" xfId="17847" xr:uid="{00000000-0005-0000-0000-0000055B0000}"/>
    <cellStyle name="Normal 41 19 5 5 2 2" xfId="29814" xr:uid="{00000000-0005-0000-0000-0000065B0000}"/>
    <cellStyle name="Normal 41 19 5 5 2 2 2" xfId="51420" xr:uid="{00000000-0005-0000-0000-0000075B0000}"/>
    <cellStyle name="Normal 41 19 5 5 2 3" xfId="23847" xr:uid="{00000000-0005-0000-0000-0000085B0000}"/>
    <cellStyle name="Normal 41 19 5 5 2 3 2" xfId="45484" xr:uid="{00000000-0005-0000-0000-0000095B0000}"/>
    <cellStyle name="Normal 41 19 5 5 2 4" xfId="39501" xr:uid="{00000000-0005-0000-0000-00000A5B0000}"/>
    <cellStyle name="Normal 41 19 5 5 3" xfId="26832" xr:uid="{00000000-0005-0000-0000-00000B5B0000}"/>
    <cellStyle name="Normal 41 19 5 5 3 2" xfId="48446" xr:uid="{00000000-0005-0000-0000-00000C5B0000}"/>
    <cellStyle name="Normal 41 19 5 5 4" xfId="20865" xr:uid="{00000000-0005-0000-0000-00000D5B0000}"/>
    <cellStyle name="Normal 41 19 5 5 4 2" xfId="42507" xr:uid="{00000000-0005-0000-0000-00000E5B0000}"/>
    <cellStyle name="Normal 41 19 5 5 5" xfId="36498" xr:uid="{00000000-0005-0000-0000-00000F5B0000}"/>
    <cellStyle name="Normal 41 19 5 6" xfId="15875" xr:uid="{00000000-0005-0000-0000-0000105B0000}"/>
    <cellStyle name="Normal 41 19 5 6 2" xfId="27846" xr:uid="{00000000-0005-0000-0000-0000115B0000}"/>
    <cellStyle name="Normal 41 19 5 6 2 2" xfId="49452" xr:uid="{00000000-0005-0000-0000-0000125B0000}"/>
    <cellStyle name="Normal 41 19 5 6 3" xfId="21879" xr:uid="{00000000-0005-0000-0000-0000135B0000}"/>
    <cellStyle name="Normal 41 19 5 6 3 2" xfId="43516" xr:uid="{00000000-0005-0000-0000-0000145B0000}"/>
    <cellStyle name="Normal 41 19 5 6 4" xfId="37529" xr:uid="{00000000-0005-0000-0000-0000155B0000}"/>
    <cellStyle name="Normal 41 19 5 7" xfId="24861" xr:uid="{00000000-0005-0000-0000-0000165B0000}"/>
    <cellStyle name="Normal 41 19 5 7 2" xfId="46481" xr:uid="{00000000-0005-0000-0000-0000175B0000}"/>
    <cellStyle name="Normal 41 19 5 8" xfId="18894" xr:uid="{00000000-0005-0000-0000-0000185B0000}"/>
    <cellStyle name="Normal 41 19 5 8 2" xfId="40536" xr:uid="{00000000-0005-0000-0000-0000195B0000}"/>
    <cellStyle name="Normal 41 19 5 9" xfId="31864"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3" xr:uid="{00000000-0005-0000-0000-00001F5B0000}"/>
    <cellStyle name="Normal 41 19 6 2 2 2 2 2" xfId="50749" xr:uid="{00000000-0005-0000-0000-0000205B0000}"/>
    <cellStyle name="Normal 41 19 6 2 2 2 3" xfId="23176" xr:uid="{00000000-0005-0000-0000-0000215B0000}"/>
    <cellStyle name="Normal 41 19 6 2 2 2 3 2" xfId="44813" xr:uid="{00000000-0005-0000-0000-0000225B0000}"/>
    <cellStyle name="Normal 41 19 6 2 2 2 4" xfId="38829" xr:uid="{00000000-0005-0000-0000-0000235B0000}"/>
    <cellStyle name="Normal 41 19 6 2 2 3" xfId="26161" xr:uid="{00000000-0005-0000-0000-0000245B0000}"/>
    <cellStyle name="Normal 41 19 6 2 2 3 2" xfId="47775" xr:uid="{00000000-0005-0000-0000-0000255B0000}"/>
    <cellStyle name="Normal 41 19 6 2 2 4" xfId="20194" xr:uid="{00000000-0005-0000-0000-0000265B0000}"/>
    <cellStyle name="Normal 41 19 6 2 2 4 2" xfId="41836" xr:uid="{00000000-0005-0000-0000-0000275B0000}"/>
    <cellStyle name="Normal 41 19 6 2 2 5" xfId="35826" xr:uid="{00000000-0005-0000-0000-0000285B0000}"/>
    <cellStyle name="Normal 41 19 6 2 3" xfId="15064" xr:uid="{00000000-0005-0000-0000-0000295B0000}"/>
    <cellStyle name="Normal 41 19 6 2 3 2" xfId="18149" xr:uid="{00000000-0005-0000-0000-00002A5B0000}"/>
    <cellStyle name="Normal 41 19 6 2 3 2 2" xfId="30115" xr:uid="{00000000-0005-0000-0000-00002B5B0000}"/>
    <cellStyle name="Normal 41 19 6 2 3 2 2 2" xfId="51721" xr:uid="{00000000-0005-0000-0000-00002C5B0000}"/>
    <cellStyle name="Normal 41 19 6 2 3 2 3" xfId="24148" xr:uid="{00000000-0005-0000-0000-00002D5B0000}"/>
    <cellStyle name="Normal 41 19 6 2 3 2 3 2" xfId="45785" xr:uid="{00000000-0005-0000-0000-00002E5B0000}"/>
    <cellStyle name="Normal 41 19 6 2 3 2 4" xfId="39803" xr:uid="{00000000-0005-0000-0000-00002F5B0000}"/>
    <cellStyle name="Normal 41 19 6 2 3 3" xfId="27133" xr:uid="{00000000-0005-0000-0000-0000305B0000}"/>
    <cellStyle name="Normal 41 19 6 2 3 3 2" xfId="48747" xr:uid="{00000000-0005-0000-0000-0000315B0000}"/>
    <cellStyle name="Normal 41 19 6 2 3 4" xfId="21166" xr:uid="{00000000-0005-0000-0000-0000325B0000}"/>
    <cellStyle name="Normal 41 19 6 2 3 4 2" xfId="42808" xr:uid="{00000000-0005-0000-0000-0000335B0000}"/>
    <cellStyle name="Normal 41 19 6 2 3 5" xfId="36800" xr:uid="{00000000-0005-0000-0000-0000345B0000}"/>
    <cellStyle name="Normal 41 19 6 2 4" xfId="16198" xr:uid="{00000000-0005-0000-0000-0000355B0000}"/>
    <cellStyle name="Normal 41 19 6 2 4 2" xfId="28167" xr:uid="{00000000-0005-0000-0000-0000365B0000}"/>
    <cellStyle name="Normal 41 19 6 2 4 2 2" xfId="49773" xr:uid="{00000000-0005-0000-0000-0000375B0000}"/>
    <cellStyle name="Normal 41 19 6 2 4 3" xfId="22200" xr:uid="{00000000-0005-0000-0000-0000385B0000}"/>
    <cellStyle name="Normal 41 19 6 2 4 3 2" xfId="43837" xr:uid="{00000000-0005-0000-0000-0000395B0000}"/>
    <cellStyle name="Normal 41 19 6 2 4 4" xfId="37852" xr:uid="{00000000-0005-0000-0000-00003A5B0000}"/>
    <cellStyle name="Normal 41 19 6 2 5" xfId="25185" xr:uid="{00000000-0005-0000-0000-00003B5B0000}"/>
    <cellStyle name="Normal 41 19 6 2 5 2" xfId="46802" xr:uid="{00000000-0005-0000-0000-00003C5B0000}"/>
    <cellStyle name="Normal 41 19 6 2 6" xfId="19218" xr:uid="{00000000-0005-0000-0000-00003D5B0000}"/>
    <cellStyle name="Normal 41 19 6 2 6 2" xfId="40860" xr:uid="{00000000-0005-0000-0000-00003E5B0000}"/>
    <cellStyle name="Normal 41 19 6 2 7" xfId="34846"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3" xr:uid="{00000000-0005-0000-0000-0000435B0000}"/>
    <cellStyle name="Normal 41 19 6 3 2 2 2 2" xfId="51069" xr:uid="{00000000-0005-0000-0000-0000445B0000}"/>
    <cellStyle name="Normal 41 19 6 3 2 2 3" xfId="23496" xr:uid="{00000000-0005-0000-0000-0000455B0000}"/>
    <cellStyle name="Normal 41 19 6 3 2 2 3 2" xfId="45133" xr:uid="{00000000-0005-0000-0000-0000465B0000}"/>
    <cellStyle name="Normal 41 19 6 3 2 2 4" xfId="39149" xr:uid="{00000000-0005-0000-0000-0000475B0000}"/>
    <cellStyle name="Normal 41 19 6 3 2 3" xfId="26481" xr:uid="{00000000-0005-0000-0000-0000485B0000}"/>
    <cellStyle name="Normal 41 19 6 3 2 3 2" xfId="48095" xr:uid="{00000000-0005-0000-0000-0000495B0000}"/>
    <cellStyle name="Normal 41 19 6 3 2 4" xfId="20514" xr:uid="{00000000-0005-0000-0000-00004A5B0000}"/>
    <cellStyle name="Normal 41 19 6 3 2 4 2" xfId="42156" xr:uid="{00000000-0005-0000-0000-00004B5B0000}"/>
    <cellStyle name="Normal 41 19 6 3 2 5" xfId="36146" xr:uid="{00000000-0005-0000-0000-00004C5B0000}"/>
    <cellStyle name="Normal 41 19 6 3 3" xfId="15384" xr:uid="{00000000-0005-0000-0000-00004D5B0000}"/>
    <cellStyle name="Normal 41 19 6 3 3 2" xfId="18469" xr:uid="{00000000-0005-0000-0000-00004E5B0000}"/>
    <cellStyle name="Normal 41 19 6 3 3 2 2" xfId="30435" xr:uid="{00000000-0005-0000-0000-00004F5B0000}"/>
    <cellStyle name="Normal 41 19 6 3 3 2 2 2" xfId="52041" xr:uid="{00000000-0005-0000-0000-0000505B0000}"/>
    <cellStyle name="Normal 41 19 6 3 3 2 3" xfId="24468" xr:uid="{00000000-0005-0000-0000-0000515B0000}"/>
    <cellStyle name="Normal 41 19 6 3 3 2 3 2" xfId="46105" xr:uid="{00000000-0005-0000-0000-0000525B0000}"/>
    <cellStyle name="Normal 41 19 6 3 3 2 4" xfId="40123" xr:uid="{00000000-0005-0000-0000-0000535B0000}"/>
    <cellStyle name="Normal 41 19 6 3 3 3" xfId="27453" xr:uid="{00000000-0005-0000-0000-0000545B0000}"/>
    <cellStyle name="Normal 41 19 6 3 3 3 2" xfId="49067" xr:uid="{00000000-0005-0000-0000-0000555B0000}"/>
    <cellStyle name="Normal 41 19 6 3 3 4" xfId="21486" xr:uid="{00000000-0005-0000-0000-0000565B0000}"/>
    <cellStyle name="Normal 41 19 6 3 3 4 2" xfId="43128" xr:uid="{00000000-0005-0000-0000-0000575B0000}"/>
    <cellStyle name="Normal 41 19 6 3 3 5" xfId="37120" xr:uid="{00000000-0005-0000-0000-0000585B0000}"/>
    <cellStyle name="Normal 41 19 6 3 4" xfId="16518" xr:uid="{00000000-0005-0000-0000-0000595B0000}"/>
    <cellStyle name="Normal 41 19 6 3 4 2" xfId="28487" xr:uid="{00000000-0005-0000-0000-00005A5B0000}"/>
    <cellStyle name="Normal 41 19 6 3 4 2 2" xfId="50093" xr:uid="{00000000-0005-0000-0000-00005B5B0000}"/>
    <cellStyle name="Normal 41 19 6 3 4 3" xfId="22520" xr:uid="{00000000-0005-0000-0000-00005C5B0000}"/>
    <cellStyle name="Normal 41 19 6 3 4 3 2" xfId="44157" xr:uid="{00000000-0005-0000-0000-00005D5B0000}"/>
    <cellStyle name="Normal 41 19 6 3 4 4" xfId="38172" xr:uid="{00000000-0005-0000-0000-00005E5B0000}"/>
    <cellStyle name="Normal 41 19 6 3 5" xfId="25505" xr:uid="{00000000-0005-0000-0000-00005F5B0000}"/>
    <cellStyle name="Normal 41 19 6 3 5 2" xfId="47122" xr:uid="{00000000-0005-0000-0000-0000605B0000}"/>
    <cellStyle name="Normal 41 19 6 3 6" xfId="19538" xr:uid="{00000000-0005-0000-0000-0000615B0000}"/>
    <cellStyle name="Normal 41 19 6 3 6 2" xfId="41180" xr:uid="{00000000-0005-0000-0000-0000625B0000}"/>
    <cellStyle name="Normal 41 19 6 3 7" xfId="35166" xr:uid="{00000000-0005-0000-0000-0000635B0000}"/>
    <cellStyle name="Normal 41 19 6 4" xfId="13769" xr:uid="{00000000-0005-0000-0000-0000645B0000}"/>
    <cellStyle name="Normal 41 19 6 4 2" xfId="16855" xr:uid="{00000000-0005-0000-0000-0000655B0000}"/>
    <cellStyle name="Normal 41 19 6 4 2 2" xfId="28823" xr:uid="{00000000-0005-0000-0000-0000665B0000}"/>
    <cellStyle name="Normal 41 19 6 4 2 2 2" xfId="50429" xr:uid="{00000000-0005-0000-0000-0000675B0000}"/>
    <cellStyle name="Normal 41 19 6 4 2 3" xfId="22856" xr:uid="{00000000-0005-0000-0000-0000685B0000}"/>
    <cellStyle name="Normal 41 19 6 4 2 3 2" xfId="44493" xr:uid="{00000000-0005-0000-0000-0000695B0000}"/>
    <cellStyle name="Normal 41 19 6 4 2 4" xfId="38509" xr:uid="{00000000-0005-0000-0000-00006A5B0000}"/>
    <cellStyle name="Normal 41 19 6 4 3" xfId="25841" xr:uid="{00000000-0005-0000-0000-00006B5B0000}"/>
    <cellStyle name="Normal 41 19 6 4 3 2" xfId="47455" xr:uid="{00000000-0005-0000-0000-00006C5B0000}"/>
    <cellStyle name="Normal 41 19 6 4 4" xfId="19874" xr:uid="{00000000-0005-0000-0000-00006D5B0000}"/>
    <cellStyle name="Normal 41 19 6 4 4 2" xfId="41516" xr:uid="{00000000-0005-0000-0000-00006E5B0000}"/>
    <cellStyle name="Normal 41 19 6 4 5" xfId="35505" xr:uid="{00000000-0005-0000-0000-00006F5B0000}"/>
    <cellStyle name="Normal 41 19 6 5" xfId="14743" xr:uid="{00000000-0005-0000-0000-0000705B0000}"/>
    <cellStyle name="Normal 41 19 6 5 2" xfId="17828" xr:uid="{00000000-0005-0000-0000-0000715B0000}"/>
    <cellStyle name="Normal 41 19 6 5 2 2" xfId="29795" xr:uid="{00000000-0005-0000-0000-0000725B0000}"/>
    <cellStyle name="Normal 41 19 6 5 2 2 2" xfId="51401" xr:uid="{00000000-0005-0000-0000-0000735B0000}"/>
    <cellStyle name="Normal 41 19 6 5 2 3" xfId="23828" xr:uid="{00000000-0005-0000-0000-0000745B0000}"/>
    <cellStyle name="Normal 41 19 6 5 2 3 2" xfId="45465" xr:uid="{00000000-0005-0000-0000-0000755B0000}"/>
    <cellStyle name="Normal 41 19 6 5 2 4" xfId="39482" xr:uid="{00000000-0005-0000-0000-0000765B0000}"/>
    <cellStyle name="Normal 41 19 6 5 3" xfId="26813" xr:uid="{00000000-0005-0000-0000-0000775B0000}"/>
    <cellStyle name="Normal 41 19 6 5 3 2" xfId="48427" xr:uid="{00000000-0005-0000-0000-0000785B0000}"/>
    <cellStyle name="Normal 41 19 6 5 4" xfId="20846" xr:uid="{00000000-0005-0000-0000-0000795B0000}"/>
    <cellStyle name="Normal 41 19 6 5 4 2" xfId="42488" xr:uid="{00000000-0005-0000-0000-00007A5B0000}"/>
    <cellStyle name="Normal 41 19 6 5 5" xfId="36479" xr:uid="{00000000-0005-0000-0000-00007B5B0000}"/>
    <cellStyle name="Normal 41 19 6 6" xfId="15856" xr:uid="{00000000-0005-0000-0000-00007C5B0000}"/>
    <cellStyle name="Normal 41 19 6 6 2" xfId="27827" xr:uid="{00000000-0005-0000-0000-00007D5B0000}"/>
    <cellStyle name="Normal 41 19 6 6 2 2" xfId="49433" xr:uid="{00000000-0005-0000-0000-00007E5B0000}"/>
    <cellStyle name="Normal 41 19 6 6 3" xfId="21860" xr:uid="{00000000-0005-0000-0000-00007F5B0000}"/>
    <cellStyle name="Normal 41 19 6 6 3 2" xfId="43497" xr:uid="{00000000-0005-0000-0000-0000805B0000}"/>
    <cellStyle name="Normal 41 19 6 6 4" xfId="37510" xr:uid="{00000000-0005-0000-0000-0000815B0000}"/>
    <cellStyle name="Normal 41 19 6 7" xfId="24842" xr:uid="{00000000-0005-0000-0000-0000825B0000}"/>
    <cellStyle name="Normal 41 19 6 7 2" xfId="46462" xr:uid="{00000000-0005-0000-0000-0000835B0000}"/>
    <cellStyle name="Normal 41 19 6 8" xfId="18875" xr:uid="{00000000-0005-0000-0000-0000845B0000}"/>
    <cellStyle name="Normal 41 19 6 8 2" xfId="40517" xr:uid="{00000000-0005-0000-0000-0000855B0000}"/>
    <cellStyle name="Normal 41 19 6 9" xfId="31833"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5" xr:uid="{00000000-0005-0000-0000-00008B5B0000}"/>
    <cellStyle name="Normal 41 19 7 2 2 2 2 2" xfId="50811" xr:uid="{00000000-0005-0000-0000-00008C5B0000}"/>
    <cellStyle name="Normal 41 19 7 2 2 2 3" xfId="23238" xr:uid="{00000000-0005-0000-0000-00008D5B0000}"/>
    <cellStyle name="Normal 41 19 7 2 2 2 3 2" xfId="44875" xr:uid="{00000000-0005-0000-0000-00008E5B0000}"/>
    <cellStyle name="Normal 41 19 7 2 2 2 4" xfId="38891" xr:uid="{00000000-0005-0000-0000-00008F5B0000}"/>
    <cellStyle name="Normal 41 19 7 2 2 3" xfId="26223" xr:uid="{00000000-0005-0000-0000-0000905B0000}"/>
    <cellStyle name="Normal 41 19 7 2 2 3 2" xfId="47837" xr:uid="{00000000-0005-0000-0000-0000915B0000}"/>
    <cellStyle name="Normal 41 19 7 2 2 4" xfId="20256" xr:uid="{00000000-0005-0000-0000-0000925B0000}"/>
    <cellStyle name="Normal 41 19 7 2 2 4 2" xfId="41898" xr:uid="{00000000-0005-0000-0000-0000935B0000}"/>
    <cellStyle name="Normal 41 19 7 2 2 5" xfId="35888" xr:uid="{00000000-0005-0000-0000-0000945B0000}"/>
    <cellStyle name="Normal 41 19 7 2 3" xfId="15126" xr:uid="{00000000-0005-0000-0000-0000955B0000}"/>
    <cellStyle name="Normal 41 19 7 2 3 2" xfId="18211" xr:uid="{00000000-0005-0000-0000-0000965B0000}"/>
    <cellStyle name="Normal 41 19 7 2 3 2 2" xfId="30177" xr:uid="{00000000-0005-0000-0000-0000975B0000}"/>
    <cellStyle name="Normal 41 19 7 2 3 2 2 2" xfId="51783" xr:uid="{00000000-0005-0000-0000-0000985B0000}"/>
    <cellStyle name="Normal 41 19 7 2 3 2 3" xfId="24210" xr:uid="{00000000-0005-0000-0000-0000995B0000}"/>
    <cellStyle name="Normal 41 19 7 2 3 2 3 2" xfId="45847" xr:uid="{00000000-0005-0000-0000-00009A5B0000}"/>
    <cellStyle name="Normal 41 19 7 2 3 2 4" xfId="39865" xr:uid="{00000000-0005-0000-0000-00009B5B0000}"/>
    <cellStyle name="Normal 41 19 7 2 3 3" xfId="27195" xr:uid="{00000000-0005-0000-0000-00009C5B0000}"/>
    <cellStyle name="Normal 41 19 7 2 3 3 2" xfId="48809" xr:uid="{00000000-0005-0000-0000-00009D5B0000}"/>
    <cellStyle name="Normal 41 19 7 2 3 4" xfId="21228" xr:uid="{00000000-0005-0000-0000-00009E5B0000}"/>
    <cellStyle name="Normal 41 19 7 2 3 4 2" xfId="42870" xr:uid="{00000000-0005-0000-0000-00009F5B0000}"/>
    <cellStyle name="Normal 41 19 7 2 3 5" xfId="36862" xr:uid="{00000000-0005-0000-0000-0000A05B0000}"/>
    <cellStyle name="Normal 41 19 7 2 4" xfId="16260" xr:uid="{00000000-0005-0000-0000-0000A15B0000}"/>
    <cellStyle name="Normal 41 19 7 2 4 2" xfId="28229" xr:uid="{00000000-0005-0000-0000-0000A25B0000}"/>
    <cellStyle name="Normal 41 19 7 2 4 2 2" xfId="49835" xr:uid="{00000000-0005-0000-0000-0000A35B0000}"/>
    <cellStyle name="Normal 41 19 7 2 4 3" xfId="22262" xr:uid="{00000000-0005-0000-0000-0000A45B0000}"/>
    <cellStyle name="Normal 41 19 7 2 4 3 2" xfId="43899" xr:uid="{00000000-0005-0000-0000-0000A55B0000}"/>
    <cellStyle name="Normal 41 19 7 2 4 4" xfId="37914" xr:uid="{00000000-0005-0000-0000-0000A65B0000}"/>
    <cellStyle name="Normal 41 19 7 2 5" xfId="25247" xr:uid="{00000000-0005-0000-0000-0000A75B0000}"/>
    <cellStyle name="Normal 41 19 7 2 5 2" xfId="46864" xr:uid="{00000000-0005-0000-0000-0000A85B0000}"/>
    <cellStyle name="Normal 41 19 7 2 6" xfId="19280" xr:uid="{00000000-0005-0000-0000-0000A95B0000}"/>
    <cellStyle name="Normal 41 19 7 2 6 2" xfId="40922" xr:uid="{00000000-0005-0000-0000-0000AA5B0000}"/>
    <cellStyle name="Normal 41 19 7 2 7" xfId="34908"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5" xr:uid="{00000000-0005-0000-0000-0000AF5B0000}"/>
    <cellStyle name="Normal 41 19 7 3 2 2 2 2" xfId="51131" xr:uid="{00000000-0005-0000-0000-0000B05B0000}"/>
    <cellStyle name="Normal 41 19 7 3 2 2 3" xfId="23558" xr:uid="{00000000-0005-0000-0000-0000B15B0000}"/>
    <cellStyle name="Normal 41 19 7 3 2 2 3 2" xfId="45195" xr:uid="{00000000-0005-0000-0000-0000B25B0000}"/>
    <cellStyle name="Normal 41 19 7 3 2 2 4" xfId="39211" xr:uid="{00000000-0005-0000-0000-0000B35B0000}"/>
    <cellStyle name="Normal 41 19 7 3 2 3" xfId="26543" xr:uid="{00000000-0005-0000-0000-0000B45B0000}"/>
    <cellStyle name="Normal 41 19 7 3 2 3 2" xfId="48157" xr:uid="{00000000-0005-0000-0000-0000B55B0000}"/>
    <cellStyle name="Normal 41 19 7 3 2 4" xfId="20576" xr:uid="{00000000-0005-0000-0000-0000B65B0000}"/>
    <cellStyle name="Normal 41 19 7 3 2 4 2" xfId="42218" xr:uid="{00000000-0005-0000-0000-0000B75B0000}"/>
    <cellStyle name="Normal 41 19 7 3 2 5" xfId="36208" xr:uid="{00000000-0005-0000-0000-0000B85B0000}"/>
    <cellStyle name="Normal 41 19 7 3 3" xfId="15446" xr:uid="{00000000-0005-0000-0000-0000B95B0000}"/>
    <cellStyle name="Normal 41 19 7 3 3 2" xfId="18531" xr:uid="{00000000-0005-0000-0000-0000BA5B0000}"/>
    <cellStyle name="Normal 41 19 7 3 3 2 2" xfId="30497" xr:uid="{00000000-0005-0000-0000-0000BB5B0000}"/>
    <cellStyle name="Normal 41 19 7 3 3 2 2 2" xfId="52103" xr:uid="{00000000-0005-0000-0000-0000BC5B0000}"/>
    <cellStyle name="Normal 41 19 7 3 3 2 3" xfId="24530" xr:uid="{00000000-0005-0000-0000-0000BD5B0000}"/>
    <cellStyle name="Normal 41 19 7 3 3 2 3 2" xfId="46167" xr:uid="{00000000-0005-0000-0000-0000BE5B0000}"/>
    <cellStyle name="Normal 41 19 7 3 3 2 4" xfId="40185" xr:uid="{00000000-0005-0000-0000-0000BF5B0000}"/>
    <cellStyle name="Normal 41 19 7 3 3 3" xfId="27515" xr:uid="{00000000-0005-0000-0000-0000C05B0000}"/>
    <cellStyle name="Normal 41 19 7 3 3 3 2" xfId="49129" xr:uid="{00000000-0005-0000-0000-0000C15B0000}"/>
    <cellStyle name="Normal 41 19 7 3 3 4" xfId="21548" xr:uid="{00000000-0005-0000-0000-0000C25B0000}"/>
    <cellStyle name="Normal 41 19 7 3 3 4 2" xfId="43190" xr:uid="{00000000-0005-0000-0000-0000C35B0000}"/>
    <cellStyle name="Normal 41 19 7 3 3 5" xfId="37182" xr:uid="{00000000-0005-0000-0000-0000C45B0000}"/>
    <cellStyle name="Normal 41 19 7 3 4" xfId="16580" xr:uid="{00000000-0005-0000-0000-0000C55B0000}"/>
    <cellStyle name="Normal 41 19 7 3 4 2" xfId="28549" xr:uid="{00000000-0005-0000-0000-0000C65B0000}"/>
    <cellStyle name="Normal 41 19 7 3 4 2 2" xfId="50155" xr:uid="{00000000-0005-0000-0000-0000C75B0000}"/>
    <cellStyle name="Normal 41 19 7 3 4 3" xfId="22582" xr:uid="{00000000-0005-0000-0000-0000C85B0000}"/>
    <cellStyle name="Normal 41 19 7 3 4 3 2" xfId="44219" xr:uid="{00000000-0005-0000-0000-0000C95B0000}"/>
    <cellStyle name="Normal 41 19 7 3 4 4" xfId="38234" xr:uid="{00000000-0005-0000-0000-0000CA5B0000}"/>
    <cellStyle name="Normal 41 19 7 3 5" xfId="25567" xr:uid="{00000000-0005-0000-0000-0000CB5B0000}"/>
    <cellStyle name="Normal 41 19 7 3 5 2" xfId="47184" xr:uid="{00000000-0005-0000-0000-0000CC5B0000}"/>
    <cellStyle name="Normal 41 19 7 3 6" xfId="19600" xr:uid="{00000000-0005-0000-0000-0000CD5B0000}"/>
    <cellStyle name="Normal 41 19 7 3 6 2" xfId="41242" xr:uid="{00000000-0005-0000-0000-0000CE5B0000}"/>
    <cellStyle name="Normal 41 19 7 3 7" xfId="35228" xr:uid="{00000000-0005-0000-0000-0000CF5B0000}"/>
    <cellStyle name="Normal 41 19 7 4" xfId="13831" xr:uid="{00000000-0005-0000-0000-0000D05B0000}"/>
    <cellStyle name="Normal 41 19 7 4 2" xfId="16917" xr:uid="{00000000-0005-0000-0000-0000D15B0000}"/>
    <cellStyle name="Normal 41 19 7 4 2 2" xfId="28885" xr:uid="{00000000-0005-0000-0000-0000D25B0000}"/>
    <cellStyle name="Normal 41 19 7 4 2 2 2" xfId="50491" xr:uid="{00000000-0005-0000-0000-0000D35B0000}"/>
    <cellStyle name="Normal 41 19 7 4 2 3" xfId="22918" xr:uid="{00000000-0005-0000-0000-0000D45B0000}"/>
    <cellStyle name="Normal 41 19 7 4 2 3 2" xfId="44555" xr:uid="{00000000-0005-0000-0000-0000D55B0000}"/>
    <cellStyle name="Normal 41 19 7 4 2 4" xfId="38571" xr:uid="{00000000-0005-0000-0000-0000D65B0000}"/>
    <cellStyle name="Normal 41 19 7 4 3" xfId="25903" xr:uid="{00000000-0005-0000-0000-0000D75B0000}"/>
    <cellStyle name="Normal 41 19 7 4 3 2" xfId="47517" xr:uid="{00000000-0005-0000-0000-0000D85B0000}"/>
    <cellStyle name="Normal 41 19 7 4 4" xfId="19936" xr:uid="{00000000-0005-0000-0000-0000D95B0000}"/>
    <cellStyle name="Normal 41 19 7 4 4 2" xfId="41578" xr:uid="{00000000-0005-0000-0000-0000DA5B0000}"/>
    <cellStyle name="Normal 41 19 7 4 5" xfId="35567" xr:uid="{00000000-0005-0000-0000-0000DB5B0000}"/>
    <cellStyle name="Normal 41 19 7 5" xfId="14805" xr:uid="{00000000-0005-0000-0000-0000DC5B0000}"/>
    <cellStyle name="Normal 41 19 7 5 2" xfId="17890" xr:uid="{00000000-0005-0000-0000-0000DD5B0000}"/>
    <cellStyle name="Normal 41 19 7 5 2 2" xfId="29857" xr:uid="{00000000-0005-0000-0000-0000DE5B0000}"/>
    <cellStyle name="Normal 41 19 7 5 2 2 2" xfId="51463" xr:uid="{00000000-0005-0000-0000-0000DF5B0000}"/>
    <cellStyle name="Normal 41 19 7 5 2 3" xfId="23890" xr:uid="{00000000-0005-0000-0000-0000E05B0000}"/>
    <cellStyle name="Normal 41 19 7 5 2 3 2" xfId="45527" xr:uid="{00000000-0005-0000-0000-0000E15B0000}"/>
    <cellStyle name="Normal 41 19 7 5 2 4" xfId="39544" xr:uid="{00000000-0005-0000-0000-0000E25B0000}"/>
    <cellStyle name="Normal 41 19 7 5 3" xfId="26875" xr:uid="{00000000-0005-0000-0000-0000E35B0000}"/>
    <cellStyle name="Normal 41 19 7 5 3 2" xfId="48489" xr:uid="{00000000-0005-0000-0000-0000E45B0000}"/>
    <cellStyle name="Normal 41 19 7 5 4" xfId="20908" xr:uid="{00000000-0005-0000-0000-0000E55B0000}"/>
    <cellStyle name="Normal 41 19 7 5 4 2" xfId="42550" xr:uid="{00000000-0005-0000-0000-0000E65B0000}"/>
    <cellStyle name="Normal 41 19 7 5 5" xfId="36541" xr:uid="{00000000-0005-0000-0000-0000E75B0000}"/>
    <cellStyle name="Normal 41 19 7 6" xfId="15918" xr:uid="{00000000-0005-0000-0000-0000E85B0000}"/>
    <cellStyle name="Normal 41 19 7 6 2" xfId="27889" xr:uid="{00000000-0005-0000-0000-0000E95B0000}"/>
    <cellStyle name="Normal 41 19 7 6 2 2" xfId="49495" xr:uid="{00000000-0005-0000-0000-0000EA5B0000}"/>
    <cellStyle name="Normal 41 19 7 6 3" xfId="21922" xr:uid="{00000000-0005-0000-0000-0000EB5B0000}"/>
    <cellStyle name="Normal 41 19 7 6 3 2" xfId="43559" xr:uid="{00000000-0005-0000-0000-0000EC5B0000}"/>
    <cellStyle name="Normal 41 19 7 6 4" xfId="37572" xr:uid="{00000000-0005-0000-0000-0000ED5B0000}"/>
    <cellStyle name="Normal 41 19 7 7" xfId="24904" xr:uid="{00000000-0005-0000-0000-0000EE5B0000}"/>
    <cellStyle name="Normal 41 19 7 7 2" xfId="46524" xr:uid="{00000000-0005-0000-0000-0000EF5B0000}"/>
    <cellStyle name="Normal 41 19 7 8" xfId="18937" xr:uid="{00000000-0005-0000-0000-0000F05B0000}"/>
    <cellStyle name="Normal 41 19 7 8 2" xfId="40579" xr:uid="{00000000-0005-0000-0000-0000F15B0000}"/>
    <cellStyle name="Normal 41 19 7 9" xfId="31978"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7" xr:uid="{00000000-0005-0000-0000-0000F65B0000}"/>
    <cellStyle name="Normal 41 19 8 2 2 2 2" xfId="50553" xr:uid="{00000000-0005-0000-0000-0000F75B0000}"/>
    <cellStyle name="Normal 41 19 8 2 2 3" xfId="22980" xr:uid="{00000000-0005-0000-0000-0000F85B0000}"/>
    <cellStyle name="Normal 41 19 8 2 2 3 2" xfId="44617" xr:uid="{00000000-0005-0000-0000-0000F95B0000}"/>
    <cellStyle name="Normal 41 19 8 2 2 4" xfId="38633" xr:uid="{00000000-0005-0000-0000-0000FA5B0000}"/>
    <cellStyle name="Normal 41 19 8 2 3" xfId="25965" xr:uid="{00000000-0005-0000-0000-0000FB5B0000}"/>
    <cellStyle name="Normal 41 19 8 2 3 2" xfId="47579" xr:uid="{00000000-0005-0000-0000-0000FC5B0000}"/>
    <cellStyle name="Normal 41 19 8 2 4" xfId="19998" xr:uid="{00000000-0005-0000-0000-0000FD5B0000}"/>
    <cellStyle name="Normal 41 19 8 2 4 2" xfId="41640" xr:uid="{00000000-0005-0000-0000-0000FE5B0000}"/>
    <cellStyle name="Normal 41 19 8 2 5" xfId="35630" xr:uid="{00000000-0005-0000-0000-0000FF5B0000}"/>
    <cellStyle name="Normal 41 19 8 3" xfId="14868" xr:uid="{00000000-0005-0000-0000-0000005C0000}"/>
    <cellStyle name="Normal 41 19 8 3 2" xfId="17953" xr:uid="{00000000-0005-0000-0000-0000015C0000}"/>
    <cellStyle name="Normal 41 19 8 3 2 2" xfId="29919" xr:uid="{00000000-0005-0000-0000-0000025C0000}"/>
    <cellStyle name="Normal 41 19 8 3 2 2 2" xfId="51525" xr:uid="{00000000-0005-0000-0000-0000035C0000}"/>
    <cellStyle name="Normal 41 19 8 3 2 3" xfId="23952" xr:uid="{00000000-0005-0000-0000-0000045C0000}"/>
    <cellStyle name="Normal 41 19 8 3 2 3 2" xfId="45589" xr:uid="{00000000-0005-0000-0000-0000055C0000}"/>
    <cellStyle name="Normal 41 19 8 3 2 4" xfId="39607" xr:uid="{00000000-0005-0000-0000-0000065C0000}"/>
    <cellStyle name="Normal 41 19 8 3 3" xfId="26937" xr:uid="{00000000-0005-0000-0000-0000075C0000}"/>
    <cellStyle name="Normal 41 19 8 3 3 2" xfId="48551" xr:uid="{00000000-0005-0000-0000-0000085C0000}"/>
    <cellStyle name="Normal 41 19 8 3 4" xfId="20970" xr:uid="{00000000-0005-0000-0000-0000095C0000}"/>
    <cellStyle name="Normal 41 19 8 3 4 2" xfId="42612" xr:uid="{00000000-0005-0000-0000-00000A5C0000}"/>
    <cellStyle name="Normal 41 19 8 3 5" xfId="36604" xr:uid="{00000000-0005-0000-0000-00000B5C0000}"/>
    <cellStyle name="Normal 41 19 8 4" xfId="16002" xr:uid="{00000000-0005-0000-0000-00000C5C0000}"/>
    <cellStyle name="Normal 41 19 8 4 2" xfId="27971" xr:uid="{00000000-0005-0000-0000-00000D5C0000}"/>
    <cellStyle name="Normal 41 19 8 4 2 2" xfId="49577" xr:uid="{00000000-0005-0000-0000-00000E5C0000}"/>
    <cellStyle name="Normal 41 19 8 4 3" xfId="22004" xr:uid="{00000000-0005-0000-0000-00000F5C0000}"/>
    <cellStyle name="Normal 41 19 8 4 3 2" xfId="43641" xr:uid="{00000000-0005-0000-0000-0000105C0000}"/>
    <cellStyle name="Normal 41 19 8 4 4" xfId="37656" xr:uid="{00000000-0005-0000-0000-0000115C0000}"/>
    <cellStyle name="Normal 41 19 8 5" xfId="24989" xr:uid="{00000000-0005-0000-0000-0000125C0000}"/>
    <cellStyle name="Normal 41 19 8 5 2" xfId="46606" xr:uid="{00000000-0005-0000-0000-0000135C0000}"/>
    <cellStyle name="Normal 41 19 8 6" xfId="19022" xr:uid="{00000000-0005-0000-0000-0000145C0000}"/>
    <cellStyle name="Normal 41 19 8 6 2" xfId="40664" xr:uid="{00000000-0005-0000-0000-0000155C0000}"/>
    <cellStyle name="Normal 41 19 8 7" xfId="34650"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7" xr:uid="{00000000-0005-0000-0000-00001A5C0000}"/>
    <cellStyle name="Normal 41 19 9 2 2 2 2" xfId="50873" xr:uid="{00000000-0005-0000-0000-00001B5C0000}"/>
    <cellStyle name="Normal 41 19 9 2 2 3" xfId="23300" xr:uid="{00000000-0005-0000-0000-00001C5C0000}"/>
    <cellStyle name="Normal 41 19 9 2 2 3 2" xfId="44937" xr:uid="{00000000-0005-0000-0000-00001D5C0000}"/>
    <cellStyle name="Normal 41 19 9 2 2 4" xfId="38953" xr:uid="{00000000-0005-0000-0000-00001E5C0000}"/>
    <cellStyle name="Normal 41 19 9 2 3" xfId="26285" xr:uid="{00000000-0005-0000-0000-00001F5C0000}"/>
    <cellStyle name="Normal 41 19 9 2 3 2" xfId="47899" xr:uid="{00000000-0005-0000-0000-0000205C0000}"/>
    <cellStyle name="Normal 41 19 9 2 4" xfId="20318" xr:uid="{00000000-0005-0000-0000-0000215C0000}"/>
    <cellStyle name="Normal 41 19 9 2 4 2" xfId="41960" xr:uid="{00000000-0005-0000-0000-0000225C0000}"/>
    <cellStyle name="Normal 41 19 9 2 5" xfId="35950" xr:uid="{00000000-0005-0000-0000-0000235C0000}"/>
    <cellStyle name="Normal 41 19 9 3" xfId="15188" xr:uid="{00000000-0005-0000-0000-0000245C0000}"/>
    <cellStyle name="Normal 41 19 9 3 2" xfId="18273" xr:uid="{00000000-0005-0000-0000-0000255C0000}"/>
    <cellStyle name="Normal 41 19 9 3 2 2" xfId="30239" xr:uid="{00000000-0005-0000-0000-0000265C0000}"/>
    <cellStyle name="Normal 41 19 9 3 2 2 2" xfId="51845" xr:uid="{00000000-0005-0000-0000-0000275C0000}"/>
    <cellStyle name="Normal 41 19 9 3 2 3" xfId="24272" xr:uid="{00000000-0005-0000-0000-0000285C0000}"/>
    <cellStyle name="Normal 41 19 9 3 2 3 2" xfId="45909" xr:uid="{00000000-0005-0000-0000-0000295C0000}"/>
    <cellStyle name="Normal 41 19 9 3 2 4" xfId="39927" xr:uid="{00000000-0005-0000-0000-00002A5C0000}"/>
    <cellStyle name="Normal 41 19 9 3 3" xfId="27257" xr:uid="{00000000-0005-0000-0000-00002B5C0000}"/>
    <cellStyle name="Normal 41 19 9 3 3 2" xfId="48871" xr:uid="{00000000-0005-0000-0000-00002C5C0000}"/>
    <cellStyle name="Normal 41 19 9 3 4" xfId="21290" xr:uid="{00000000-0005-0000-0000-00002D5C0000}"/>
    <cellStyle name="Normal 41 19 9 3 4 2" xfId="42932" xr:uid="{00000000-0005-0000-0000-00002E5C0000}"/>
    <cellStyle name="Normal 41 19 9 3 5" xfId="36924" xr:uid="{00000000-0005-0000-0000-00002F5C0000}"/>
    <cellStyle name="Normal 41 19 9 4" xfId="16322" xr:uid="{00000000-0005-0000-0000-0000305C0000}"/>
    <cellStyle name="Normal 41 19 9 4 2" xfId="28291" xr:uid="{00000000-0005-0000-0000-0000315C0000}"/>
    <cellStyle name="Normal 41 19 9 4 2 2" xfId="49897" xr:uid="{00000000-0005-0000-0000-0000325C0000}"/>
    <cellStyle name="Normal 41 19 9 4 3" xfId="22324" xr:uid="{00000000-0005-0000-0000-0000335C0000}"/>
    <cellStyle name="Normal 41 19 9 4 3 2" xfId="43961" xr:uid="{00000000-0005-0000-0000-0000345C0000}"/>
    <cellStyle name="Normal 41 19 9 4 4" xfId="37976" xr:uid="{00000000-0005-0000-0000-0000355C0000}"/>
    <cellStyle name="Normal 41 19 9 5" xfId="25309" xr:uid="{00000000-0005-0000-0000-0000365C0000}"/>
    <cellStyle name="Normal 41 19 9 5 2" xfId="46926" xr:uid="{00000000-0005-0000-0000-0000375C0000}"/>
    <cellStyle name="Normal 41 19 9 6" xfId="19342" xr:uid="{00000000-0005-0000-0000-0000385C0000}"/>
    <cellStyle name="Normal 41 19 9 6 2" xfId="40984" xr:uid="{00000000-0005-0000-0000-0000395C0000}"/>
    <cellStyle name="Normal 41 19 9 7" xfId="34970"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8" xr:uid="{00000000-0005-0000-0000-00003E5C0000}"/>
    <cellStyle name="Normal 41 2 10 2 2 2" xfId="50234" xr:uid="{00000000-0005-0000-0000-00003F5C0000}"/>
    <cellStyle name="Normal 41 2 10 2 3" xfId="22661" xr:uid="{00000000-0005-0000-0000-0000405C0000}"/>
    <cellStyle name="Normal 41 2 10 2 3 2" xfId="44298" xr:uid="{00000000-0005-0000-0000-0000415C0000}"/>
    <cellStyle name="Normal 41 2 10 2 4" xfId="38313" xr:uid="{00000000-0005-0000-0000-0000425C0000}"/>
    <cellStyle name="Normal 41 2 10 3" xfId="25646" xr:uid="{00000000-0005-0000-0000-0000435C0000}"/>
    <cellStyle name="Normal 41 2 10 3 2" xfId="47260" xr:uid="{00000000-0005-0000-0000-0000445C0000}"/>
    <cellStyle name="Normal 41 2 10 4" xfId="19679" xr:uid="{00000000-0005-0000-0000-0000455C0000}"/>
    <cellStyle name="Normal 41 2 10 4 2" xfId="41321" xr:uid="{00000000-0005-0000-0000-0000465C0000}"/>
    <cellStyle name="Normal 41 2 10 5" xfId="35309" xr:uid="{00000000-0005-0000-0000-0000475C0000}"/>
    <cellStyle name="Normal 41 2 11" xfId="14548" xr:uid="{00000000-0005-0000-0000-0000485C0000}"/>
    <cellStyle name="Normal 41 2 11 2" xfId="17633" xr:uid="{00000000-0005-0000-0000-0000495C0000}"/>
    <cellStyle name="Normal 41 2 11 2 2" xfId="29600" xr:uid="{00000000-0005-0000-0000-00004A5C0000}"/>
    <cellStyle name="Normal 41 2 11 2 2 2" xfId="51206" xr:uid="{00000000-0005-0000-0000-00004B5C0000}"/>
    <cellStyle name="Normal 41 2 11 2 3" xfId="23633" xr:uid="{00000000-0005-0000-0000-00004C5C0000}"/>
    <cellStyle name="Normal 41 2 11 2 3 2" xfId="45270" xr:uid="{00000000-0005-0000-0000-00004D5C0000}"/>
    <cellStyle name="Normal 41 2 11 2 4" xfId="39287" xr:uid="{00000000-0005-0000-0000-00004E5C0000}"/>
    <cellStyle name="Normal 41 2 11 3" xfId="26618" xr:uid="{00000000-0005-0000-0000-00004F5C0000}"/>
    <cellStyle name="Normal 41 2 11 3 2" xfId="48232" xr:uid="{00000000-0005-0000-0000-0000505C0000}"/>
    <cellStyle name="Normal 41 2 11 4" xfId="20651" xr:uid="{00000000-0005-0000-0000-0000515C0000}"/>
    <cellStyle name="Normal 41 2 11 4 2" xfId="42293" xr:uid="{00000000-0005-0000-0000-0000525C0000}"/>
    <cellStyle name="Normal 41 2 11 5" xfId="36284" xr:uid="{00000000-0005-0000-0000-0000535C0000}"/>
    <cellStyle name="Normal 41 2 12" xfId="15661" xr:uid="{00000000-0005-0000-0000-0000545C0000}"/>
    <cellStyle name="Normal 41 2 12 2" xfId="27632" xr:uid="{00000000-0005-0000-0000-0000555C0000}"/>
    <cellStyle name="Normal 41 2 12 2 2" xfId="49238" xr:uid="{00000000-0005-0000-0000-0000565C0000}"/>
    <cellStyle name="Normal 41 2 12 3" xfId="21665" xr:uid="{00000000-0005-0000-0000-0000575C0000}"/>
    <cellStyle name="Normal 41 2 12 3 2" xfId="43302" xr:uid="{00000000-0005-0000-0000-0000585C0000}"/>
    <cellStyle name="Normal 41 2 12 4" xfId="37315" xr:uid="{00000000-0005-0000-0000-0000595C0000}"/>
    <cellStyle name="Normal 41 2 13" xfId="24647" xr:uid="{00000000-0005-0000-0000-00005A5C0000}"/>
    <cellStyle name="Normal 41 2 13 2" xfId="46267" xr:uid="{00000000-0005-0000-0000-00005B5C0000}"/>
    <cellStyle name="Normal 41 2 14" xfId="18680" xr:uid="{00000000-0005-0000-0000-00005C5C0000}"/>
    <cellStyle name="Normal 41 2 14 2" xfId="40322" xr:uid="{00000000-0005-0000-0000-00005D5C0000}"/>
    <cellStyle name="Normal 41 2 15" xfId="31245"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7" xr:uid="{00000000-0005-0000-0000-0000635C0000}"/>
    <cellStyle name="Normal 41 2 2 2 2 2 2 2" xfId="50643" xr:uid="{00000000-0005-0000-0000-0000645C0000}"/>
    <cellStyle name="Normal 41 2 2 2 2 2 3" xfId="23070" xr:uid="{00000000-0005-0000-0000-0000655C0000}"/>
    <cellStyle name="Normal 41 2 2 2 2 2 3 2" xfId="44707" xr:uid="{00000000-0005-0000-0000-0000665C0000}"/>
    <cellStyle name="Normal 41 2 2 2 2 2 4" xfId="38723" xr:uid="{00000000-0005-0000-0000-0000675C0000}"/>
    <cellStyle name="Normal 41 2 2 2 2 3" xfId="26055" xr:uid="{00000000-0005-0000-0000-0000685C0000}"/>
    <cellStyle name="Normal 41 2 2 2 2 3 2" xfId="47669" xr:uid="{00000000-0005-0000-0000-0000695C0000}"/>
    <cellStyle name="Normal 41 2 2 2 2 4" xfId="20088" xr:uid="{00000000-0005-0000-0000-00006A5C0000}"/>
    <cellStyle name="Normal 41 2 2 2 2 4 2" xfId="41730" xr:uid="{00000000-0005-0000-0000-00006B5C0000}"/>
    <cellStyle name="Normal 41 2 2 2 2 5" xfId="35720" xr:uid="{00000000-0005-0000-0000-00006C5C0000}"/>
    <cellStyle name="Normal 41 2 2 2 3" xfId="14958" xr:uid="{00000000-0005-0000-0000-00006D5C0000}"/>
    <cellStyle name="Normal 41 2 2 2 3 2" xfId="18043" xr:uid="{00000000-0005-0000-0000-00006E5C0000}"/>
    <cellStyle name="Normal 41 2 2 2 3 2 2" xfId="30009" xr:uid="{00000000-0005-0000-0000-00006F5C0000}"/>
    <cellStyle name="Normal 41 2 2 2 3 2 2 2" xfId="51615" xr:uid="{00000000-0005-0000-0000-0000705C0000}"/>
    <cellStyle name="Normal 41 2 2 2 3 2 3" xfId="24042" xr:uid="{00000000-0005-0000-0000-0000715C0000}"/>
    <cellStyle name="Normal 41 2 2 2 3 2 3 2" xfId="45679" xr:uid="{00000000-0005-0000-0000-0000725C0000}"/>
    <cellStyle name="Normal 41 2 2 2 3 2 4" xfId="39697" xr:uid="{00000000-0005-0000-0000-0000735C0000}"/>
    <cellStyle name="Normal 41 2 2 2 3 3" xfId="27027" xr:uid="{00000000-0005-0000-0000-0000745C0000}"/>
    <cellStyle name="Normal 41 2 2 2 3 3 2" xfId="48641" xr:uid="{00000000-0005-0000-0000-0000755C0000}"/>
    <cellStyle name="Normal 41 2 2 2 3 4" xfId="21060" xr:uid="{00000000-0005-0000-0000-0000765C0000}"/>
    <cellStyle name="Normal 41 2 2 2 3 4 2" xfId="42702" xr:uid="{00000000-0005-0000-0000-0000775C0000}"/>
    <cellStyle name="Normal 41 2 2 2 3 5" xfId="36694" xr:uid="{00000000-0005-0000-0000-0000785C0000}"/>
    <cellStyle name="Normal 41 2 2 2 4" xfId="16092" xr:uid="{00000000-0005-0000-0000-0000795C0000}"/>
    <cellStyle name="Normal 41 2 2 2 4 2" xfId="28061" xr:uid="{00000000-0005-0000-0000-00007A5C0000}"/>
    <cellStyle name="Normal 41 2 2 2 4 2 2" xfId="49667" xr:uid="{00000000-0005-0000-0000-00007B5C0000}"/>
    <cellStyle name="Normal 41 2 2 2 4 3" xfId="22094" xr:uid="{00000000-0005-0000-0000-00007C5C0000}"/>
    <cellStyle name="Normal 41 2 2 2 4 3 2" xfId="43731" xr:uid="{00000000-0005-0000-0000-00007D5C0000}"/>
    <cellStyle name="Normal 41 2 2 2 4 4" xfId="37746" xr:uid="{00000000-0005-0000-0000-00007E5C0000}"/>
    <cellStyle name="Normal 41 2 2 2 5" xfId="25079" xr:uid="{00000000-0005-0000-0000-00007F5C0000}"/>
    <cellStyle name="Normal 41 2 2 2 5 2" xfId="46696" xr:uid="{00000000-0005-0000-0000-0000805C0000}"/>
    <cellStyle name="Normal 41 2 2 2 6" xfId="19112" xr:uid="{00000000-0005-0000-0000-0000815C0000}"/>
    <cellStyle name="Normal 41 2 2 2 6 2" xfId="40754" xr:uid="{00000000-0005-0000-0000-0000825C0000}"/>
    <cellStyle name="Normal 41 2 2 2 7" xfId="34740"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7" xr:uid="{00000000-0005-0000-0000-0000875C0000}"/>
    <cellStyle name="Normal 41 2 2 3 2 2 2 2" xfId="50963" xr:uid="{00000000-0005-0000-0000-0000885C0000}"/>
    <cellStyle name="Normal 41 2 2 3 2 2 3" xfId="23390" xr:uid="{00000000-0005-0000-0000-0000895C0000}"/>
    <cellStyle name="Normal 41 2 2 3 2 2 3 2" xfId="45027" xr:uid="{00000000-0005-0000-0000-00008A5C0000}"/>
    <cellStyle name="Normal 41 2 2 3 2 2 4" xfId="39043" xr:uid="{00000000-0005-0000-0000-00008B5C0000}"/>
    <cellStyle name="Normal 41 2 2 3 2 3" xfId="26375" xr:uid="{00000000-0005-0000-0000-00008C5C0000}"/>
    <cellStyle name="Normal 41 2 2 3 2 3 2" xfId="47989" xr:uid="{00000000-0005-0000-0000-00008D5C0000}"/>
    <cellStyle name="Normal 41 2 2 3 2 4" xfId="20408" xr:uid="{00000000-0005-0000-0000-00008E5C0000}"/>
    <cellStyle name="Normal 41 2 2 3 2 4 2" xfId="42050" xr:uid="{00000000-0005-0000-0000-00008F5C0000}"/>
    <cellStyle name="Normal 41 2 2 3 2 5" xfId="36040" xr:uid="{00000000-0005-0000-0000-0000905C0000}"/>
    <cellStyle name="Normal 41 2 2 3 3" xfId="15278" xr:uid="{00000000-0005-0000-0000-0000915C0000}"/>
    <cellStyle name="Normal 41 2 2 3 3 2" xfId="18363" xr:uid="{00000000-0005-0000-0000-0000925C0000}"/>
    <cellStyle name="Normal 41 2 2 3 3 2 2" xfId="30329" xr:uid="{00000000-0005-0000-0000-0000935C0000}"/>
    <cellStyle name="Normal 41 2 2 3 3 2 2 2" xfId="51935" xr:uid="{00000000-0005-0000-0000-0000945C0000}"/>
    <cellStyle name="Normal 41 2 2 3 3 2 3" xfId="24362" xr:uid="{00000000-0005-0000-0000-0000955C0000}"/>
    <cellStyle name="Normal 41 2 2 3 3 2 3 2" xfId="45999" xr:uid="{00000000-0005-0000-0000-0000965C0000}"/>
    <cellStyle name="Normal 41 2 2 3 3 2 4" xfId="40017" xr:uid="{00000000-0005-0000-0000-0000975C0000}"/>
    <cellStyle name="Normal 41 2 2 3 3 3" xfId="27347" xr:uid="{00000000-0005-0000-0000-0000985C0000}"/>
    <cellStyle name="Normal 41 2 2 3 3 3 2" xfId="48961" xr:uid="{00000000-0005-0000-0000-0000995C0000}"/>
    <cellStyle name="Normal 41 2 2 3 3 4" xfId="21380" xr:uid="{00000000-0005-0000-0000-00009A5C0000}"/>
    <cellStyle name="Normal 41 2 2 3 3 4 2" xfId="43022" xr:uid="{00000000-0005-0000-0000-00009B5C0000}"/>
    <cellStyle name="Normal 41 2 2 3 3 5" xfId="37014" xr:uid="{00000000-0005-0000-0000-00009C5C0000}"/>
    <cellStyle name="Normal 41 2 2 3 4" xfId="16412" xr:uid="{00000000-0005-0000-0000-00009D5C0000}"/>
    <cellStyle name="Normal 41 2 2 3 4 2" xfId="28381" xr:uid="{00000000-0005-0000-0000-00009E5C0000}"/>
    <cellStyle name="Normal 41 2 2 3 4 2 2" xfId="49987" xr:uid="{00000000-0005-0000-0000-00009F5C0000}"/>
    <cellStyle name="Normal 41 2 2 3 4 3" xfId="22414" xr:uid="{00000000-0005-0000-0000-0000A05C0000}"/>
    <cellStyle name="Normal 41 2 2 3 4 3 2" xfId="44051" xr:uid="{00000000-0005-0000-0000-0000A15C0000}"/>
    <cellStyle name="Normal 41 2 2 3 4 4" xfId="38066" xr:uid="{00000000-0005-0000-0000-0000A25C0000}"/>
    <cellStyle name="Normal 41 2 2 3 5" xfId="25399" xr:uid="{00000000-0005-0000-0000-0000A35C0000}"/>
    <cellStyle name="Normal 41 2 2 3 5 2" xfId="47016" xr:uid="{00000000-0005-0000-0000-0000A45C0000}"/>
    <cellStyle name="Normal 41 2 2 3 6" xfId="19432" xr:uid="{00000000-0005-0000-0000-0000A55C0000}"/>
    <cellStyle name="Normal 41 2 2 3 6 2" xfId="41074" xr:uid="{00000000-0005-0000-0000-0000A65C0000}"/>
    <cellStyle name="Normal 41 2 2 3 7" xfId="35060" xr:uid="{00000000-0005-0000-0000-0000A75C0000}"/>
    <cellStyle name="Normal 41 2 2 4" xfId="13663" xr:uid="{00000000-0005-0000-0000-0000A85C0000}"/>
    <cellStyle name="Normal 41 2 2 4 2" xfId="16749" xr:uid="{00000000-0005-0000-0000-0000A95C0000}"/>
    <cellStyle name="Normal 41 2 2 4 2 2" xfId="28717" xr:uid="{00000000-0005-0000-0000-0000AA5C0000}"/>
    <cellStyle name="Normal 41 2 2 4 2 2 2" xfId="50323" xr:uid="{00000000-0005-0000-0000-0000AB5C0000}"/>
    <cellStyle name="Normal 41 2 2 4 2 3" xfId="22750" xr:uid="{00000000-0005-0000-0000-0000AC5C0000}"/>
    <cellStyle name="Normal 41 2 2 4 2 3 2" xfId="44387" xr:uid="{00000000-0005-0000-0000-0000AD5C0000}"/>
    <cellStyle name="Normal 41 2 2 4 2 4" xfId="38403" xr:uid="{00000000-0005-0000-0000-0000AE5C0000}"/>
    <cellStyle name="Normal 41 2 2 4 3" xfId="25735" xr:uid="{00000000-0005-0000-0000-0000AF5C0000}"/>
    <cellStyle name="Normal 41 2 2 4 3 2" xfId="47349" xr:uid="{00000000-0005-0000-0000-0000B05C0000}"/>
    <cellStyle name="Normal 41 2 2 4 4" xfId="19768" xr:uid="{00000000-0005-0000-0000-0000B15C0000}"/>
    <cellStyle name="Normal 41 2 2 4 4 2" xfId="41410" xr:uid="{00000000-0005-0000-0000-0000B25C0000}"/>
    <cellStyle name="Normal 41 2 2 4 5" xfId="35399" xr:uid="{00000000-0005-0000-0000-0000B35C0000}"/>
    <cellStyle name="Normal 41 2 2 5" xfId="14637" xr:uid="{00000000-0005-0000-0000-0000B45C0000}"/>
    <cellStyle name="Normal 41 2 2 5 2" xfId="17722" xr:uid="{00000000-0005-0000-0000-0000B55C0000}"/>
    <cellStyle name="Normal 41 2 2 5 2 2" xfId="29689" xr:uid="{00000000-0005-0000-0000-0000B65C0000}"/>
    <cellStyle name="Normal 41 2 2 5 2 2 2" xfId="51295" xr:uid="{00000000-0005-0000-0000-0000B75C0000}"/>
    <cellStyle name="Normal 41 2 2 5 2 3" xfId="23722" xr:uid="{00000000-0005-0000-0000-0000B85C0000}"/>
    <cellStyle name="Normal 41 2 2 5 2 3 2" xfId="45359" xr:uid="{00000000-0005-0000-0000-0000B95C0000}"/>
    <cellStyle name="Normal 41 2 2 5 2 4" xfId="39376" xr:uid="{00000000-0005-0000-0000-0000BA5C0000}"/>
    <cellStyle name="Normal 41 2 2 5 3" xfId="26707" xr:uid="{00000000-0005-0000-0000-0000BB5C0000}"/>
    <cellStyle name="Normal 41 2 2 5 3 2" xfId="48321" xr:uid="{00000000-0005-0000-0000-0000BC5C0000}"/>
    <cellStyle name="Normal 41 2 2 5 4" xfId="20740" xr:uid="{00000000-0005-0000-0000-0000BD5C0000}"/>
    <cellStyle name="Normal 41 2 2 5 4 2" xfId="42382" xr:uid="{00000000-0005-0000-0000-0000BE5C0000}"/>
    <cellStyle name="Normal 41 2 2 5 5" xfId="36373" xr:uid="{00000000-0005-0000-0000-0000BF5C0000}"/>
    <cellStyle name="Normal 41 2 2 6" xfId="15750" xr:uid="{00000000-0005-0000-0000-0000C05C0000}"/>
    <cellStyle name="Normal 41 2 2 6 2" xfId="27721" xr:uid="{00000000-0005-0000-0000-0000C15C0000}"/>
    <cellStyle name="Normal 41 2 2 6 2 2" xfId="49327" xr:uid="{00000000-0005-0000-0000-0000C25C0000}"/>
    <cellStyle name="Normal 41 2 2 6 3" xfId="21754" xr:uid="{00000000-0005-0000-0000-0000C35C0000}"/>
    <cellStyle name="Normal 41 2 2 6 3 2" xfId="43391" xr:uid="{00000000-0005-0000-0000-0000C45C0000}"/>
    <cellStyle name="Normal 41 2 2 6 4" xfId="37404" xr:uid="{00000000-0005-0000-0000-0000C55C0000}"/>
    <cellStyle name="Normal 41 2 2 7" xfId="24736" xr:uid="{00000000-0005-0000-0000-0000C65C0000}"/>
    <cellStyle name="Normal 41 2 2 7 2" xfId="46356" xr:uid="{00000000-0005-0000-0000-0000C75C0000}"/>
    <cellStyle name="Normal 41 2 2 8" xfId="18769" xr:uid="{00000000-0005-0000-0000-0000C85C0000}"/>
    <cellStyle name="Normal 41 2 2 8 2" xfId="40411" xr:uid="{00000000-0005-0000-0000-0000C95C0000}"/>
    <cellStyle name="Normal 41 2 2 9" xfId="31582"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3" xr:uid="{00000000-0005-0000-0000-0000CF5C0000}"/>
    <cellStyle name="Normal 41 2 3 2 2 2 2 2" xfId="50599" xr:uid="{00000000-0005-0000-0000-0000D05C0000}"/>
    <cellStyle name="Normal 41 2 3 2 2 2 3" xfId="23026" xr:uid="{00000000-0005-0000-0000-0000D15C0000}"/>
    <cellStyle name="Normal 41 2 3 2 2 2 3 2" xfId="44663" xr:uid="{00000000-0005-0000-0000-0000D25C0000}"/>
    <cellStyle name="Normal 41 2 3 2 2 2 4" xfId="38679" xr:uid="{00000000-0005-0000-0000-0000D35C0000}"/>
    <cellStyle name="Normal 41 2 3 2 2 3" xfId="26011" xr:uid="{00000000-0005-0000-0000-0000D45C0000}"/>
    <cellStyle name="Normal 41 2 3 2 2 3 2" xfId="47625" xr:uid="{00000000-0005-0000-0000-0000D55C0000}"/>
    <cellStyle name="Normal 41 2 3 2 2 4" xfId="20044" xr:uid="{00000000-0005-0000-0000-0000D65C0000}"/>
    <cellStyle name="Normal 41 2 3 2 2 4 2" xfId="41686" xr:uid="{00000000-0005-0000-0000-0000D75C0000}"/>
    <cellStyle name="Normal 41 2 3 2 2 5" xfId="35676" xr:uid="{00000000-0005-0000-0000-0000D85C0000}"/>
    <cellStyle name="Normal 41 2 3 2 3" xfId="14914" xr:uid="{00000000-0005-0000-0000-0000D95C0000}"/>
    <cellStyle name="Normal 41 2 3 2 3 2" xfId="17999" xr:uid="{00000000-0005-0000-0000-0000DA5C0000}"/>
    <cellStyle name="Normal 41 2 3 2 3 2 2" xfId="29965" xr:uid="{00000000-0005-0000-0000-0000DB5C0000}"/>
    <cellStyle name="Normal 41 2 3 2 3 2 2 2" xfId="51571" xr:uid="{00000000-0005-0000-0000-0000DC5C0000}"/>
    <cellStyle name="Normal 41 2 3 2 3 2 3" xfId="23998" xr:uid="{00000000-0005-0000-0000-0000DD5C0000}"/>
    <cellStyle name="Normal 41 2 3 2 3 2 3 2" xfId="45635" xr:uid="{00000000-0005-0000-0000-0000DE5C0000}"/>
    <cellStyle name="Normal 41 2 3 2 3 2 4" xfId="39653" xr:uid="{00000000-0005-0000-0000-0000DF5C0000}"/>
    <cellStyle name="Normal 41 2 3 2 3 3" xfId="26983" xr:uid="{00000000-0005-0000-0000-0000E05C0000}"/>
    <cellStyle name="Normal 41 2 3 2 3 3 2" xfId="48597" xr:uid="{00000000-0005-0000-0000-0000E15C0000}"/>
    <cellStyle name="Normal 41 2 3 2 3 4" xfId="21016" xr:uid="{00000000-0005-0000-0000-0000E25C0000}"/>
    <cellStyle name="Normal 41 2 3 2 3 4 2" xfId="42658" xr:uid="{00000000-0005-0000-0000-0000E35C0000}"/>
    <cellStyle name="Normal 41 2 3 2 3 5" xfId="36650" xr:uid="{00000000-0005-0000-0000-0000E45C0000}"/>
    <cellStyle name="Normal 41 2 3 2 4" xfId="16048" xr:uid="{00000000-0005-0000-0000-0000E55C0000}"/>
    <cellStyle name="Normal 41 2 3 2 4 2" xfId="28017" xr:uid="{00000000-0005-0000-0000-0000E65C0000}"/>
    <cellStyle name="Normal 41 2 3 2 4 2 2" xfId="49623" xr:uid="{00000000-0005-0000-0000-0000E75C0000}"/>
    <cellStyle name="Normal 41 2 3 2 4 3" xfId="22050" xr:uid="{00000000-0005-0000-0000-0000E85C0000}"/>
    <cellStyle name="Normal 41 2 3 2 4 3 2" xfId="43687" xr:uid="{00000000-0005-0000-0000-0000E95C0000}"/>
    <cellStyle name="Normal 41 2 3 2 4 4" xfId="37702" xr:uid="{00000000-0005-0000-0000-0000EA5C0000}"/>
    <cellStyle name="Normal 41 2 3 2 5" xfId="25035" xr:uid="{00000000-0005-0000-0000-0000EB5C0000}"/>
    <cellStyle name="Normal 41 2 3 2 5 2" xfId="46652" xr:uid="{00000000-0005-0000-0000-0000EC5C0000}"/>
    <cellStyle name="Normal 41 2 3 2 6" xfId="19068" xr:uid="{00000000-0005-0000-0000-0000ED5C0000}"/>
    <cellStyle name="Normal 41 2 3 2 6 2" xfId="40710" xr:uid="{00000000-0005-0000-0000-0000EE5C0000}"/>
    <cellStyle name="Normal 41 2 3 2 7" xfId="34696"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3" xr:uid="{00000000-0005-0000-0000-0000F35C0000}"/>
    <cellStyle name="Normal 41 2 3 3 2 2 2 2" xfId="50919" xr:uid="{00000000-0005-0000-0000-0000F45C0000}"/>
    <cellStyle name="Normal 41 2 3 3 2 2 3" xfId="23346" xr:uid="{00000000-0005-0000-0000-0000F55C0000}"/>
    <cellStyle name="Normal 41 2 3 3 2 2 3 2" xfId="44983" xr:uid="{00000000-0005-0000-0000-0000F65C0000}"/>
    <cellStyle name="Normal 41 2 3 3 2 2 4" xfId="38999" xr:uid="{00000000-0005-0000-0000-0000F75C0000}"/>
    <cellStyle name="Normal 41 2 3 3 2 3" xfId="26331" xr:uid="{00000000-0005-0000-0000-0000F85C0000}"/>
    <cellStyle name="Normal 41 2 3 3 2 3 2" xfId="47945" xr:uid="{00000000-0005-0000-0000-0000F95C0000}"/>
    <cellStyle name="Normal 41 2 3 3 2 4" xfId="20364" xr:uid="{00000000-0005-0000-0000-0000FA5C0000}"/>
    <cellStyle name="Normal 41 2 3 3 2 4 2" xfId="42006" xr:uid="{00000000-0005-0000-0000-0000FB5C0000}"/>
    <cellStyle name="Normal 41 2 3 3 2 5" xfId="35996" xr:uid="{00000000-0005-0000-0000-0000FC5C0000}"/>
    <cellStyle name="Normal 41 2 3 3 3" xfId="15234" xr:uid="{00000000-0005-0000-0000-0000FD5C0000}"/>
    <cellStyle name="Normal 41 2 3 3 3 2" xfId="18319" xr:uid="{00000000-0005-0000-0000-0000FE5C0000}"/>
    <cellStyle name="Normal 41 2 3 3 3 2 2" xfId="30285" xr:uid="{00000000-0005-0000-0000-0000FF5C0000}"/>
    <cellStyle name="Normal 41 2 3 3 3 2 2 2" xfId="51891" xr:uid="{00000000-0005-0000-0000-0000005D0000}"/>
    <cellStyle name="Normal 41 2 3 3 3 2 3" xfId="24318" xr:uid="{00000000-0005-0000-0000-0000015D0000}"/>
    <cellStyle name="Normal 41 2 3 3 3 2 3 2" xfId="45955" xr:uid="{00000000-0005-0000-0000-0000025D0000}"/>
    <cellStyle name="Normal 41 2 3 3 3 2 4" xfId="39973" xr:uid="{00000000-0005-0000-0000-0000035D0000}"/>
    <cellStyle name="Normal 41 2 3 3 3 3" xfId="27303" xr:uid="{00000000-0005-0000-0000-0000045D0000}"/>
    <cellStyle name="Normal 41 2 3 3 3 3 2" xfId="48917" xr:uid="{00000000-0005-0000-0000-0000055D0000}"/>
    <cellStyle name="Normal 41 2 3 3 3 4" xfId="21336" xr:uid="{00000000-0005-0000-0000-0000065D0000}"/>
    <cellStyle name="Normal 41 2 3 3 3 4 2" xfId="42978" xr:uid="{00000000-0005-0000-0000-0000075D0000}"/>
    <cellStyle name="Normal 41 2 3 3 3 5" xfId="36970" xr:uid="{00000000-0005-0000-0000-0000085D0000}"/>
    <cellStyle name="Normal 41 2 3 3 4" xfId="16368" xr:uid="{00000000-0005-0000-0000-0000095D0000}"/>
    <cellStyle name="Normal 41 2 3 3 4 2" xfId="28337" xr:uid="{00000000-0005-0000-0000-00000A5D0000}"/>
    <cellStyle name="Normal 41 2 3 3 4 2 2" xfId="49943" xr:uid="{00000000-0005-0000-0000-00000B5D0000}"/>
    <cellStyle name="Normal 41 2 3 3 4 3" xfId="22370" xr:uid="{00000000-0005-0000-0000-00000C5D0000}"/>
    <cellStyle name="Normal 41 2 3 3 4 3 2" xfId="44007" xr:uid="{00000000-0005-0000-0000-00000D5D0000}"/>
    <cellStyle name="Normal 41 2 3 3 4 4" xfId="38022" xr:uid="{00000000-0005-0000-0000-00000E5D0000}"/>
    <cellStyle name="Normal 41 2 3 3 5" xfId="25355" xr:uid="{00000000-0005-0000-0000-00000F5D0000}"/>
    <cellStyle name="Normal 41 2 3 3 5 2" xfId="46972" xr:uid="{00000000-0005-0000-0000-0000105D0000}"/>
    <cellStyle name="Normal 41 2 3 3 6" xfId="19388" xr:uid="{00000000-0005-0000-0000-0000115D0000}"/>
    <cellStyle name="Normal 41 2 3 3 6 2" xfId="41030" xr:uid="{00000000-0005-0000-0000-0000125D0000}"/>
    <cellStyle name="Normal 41 2 3 3 7" xfId="35016" xr:uid="{00000000-0005-0000-0000-0000135D0000}"/>
    <cellStyle name="Normal 41 2 3 4" xfId="13619" xr:uid="{00000000-0005-0000-0000-0000145D0000}"/>
    <cellStyle name="Normal 41 2 3 4 2" xfId="16705" xr:uid="{00000000-0005-0000-0000-0000155D0000}"/>
    <cellStyle name="Normal 41 2 3 4 2 2" xfId="28673" xr:uid="{00000000-0005-0000-0000-0000165D0000}"/>
    <cellStyle name="Normal 41 2 3 4 2 2 2" xfId="50279" xr:uid="{00000000-0005-0000-0000-0000175D0000}"/>
    <cellStyle name="Normal 41 2 3 4 2 3" xfId="22706" xr:uid="{00000000-0005-0000-0000-0000185D0000}"/>
    <cellStyle name="Normal 41 2 3 4 2 3 2" xfId="44343" xr:uid="{00000000-0005-0000-0000-0000195D0000}"/>
    <cellStyle name="Normal 41 2 3 4 2 4" xfId="38359" xr:uid="{00000000-0005-0000-0000-00001A5D0000}"/>
    <cellStyle name="Normal 41 2 3 4 3" xfId="25691" xr:uid="{00000000-0005-0000-0000-00001B5D0000}"/>
    <cellStyle name="Normal 41 2 3 4 3 2" xfId="47305" xr:uid="{00000000-0005-0000-0000-00001C5D0000}"/>
    <cellStyle name="Normal 41 2 3 4 4" xfId="19724" xr:uid="{00000000-0005-0000-0000-00001D5D0000}"/>
    <cellStyle name="Normal 41 2 3 4 4 2" xfId="41366" xr:uid="{00000000-0005-0000-0000-00001E5D0000}"/>
    <cellStyle name="Normal 41 2 3 4 5" xfId="35355" xr:uid="{00000000-0005-0000-0000-00001F5D0000}"/>
    <cellStyle name="Normal 41 2 3 5" xfId="14593" xr:uid="{00000000-0005-0000-0000-0000205D0000}"/>
    <cellStyle name="Normal 41 2 3 5 2" xfId="17678" xr:uid="{00000000-0005-0000-0000-0000215D0000}"/>
    <cellStyle name="Normal 41 2 3 5 2 2" xfId="29645" xr:uid="{00000000-0005-0000-0000-0000225D0000}"/>
    <cellStyle name="Normal 41 2 3 5 2 2 2" xfId="51251" xr:uid="{00000000-0005-0000-0000-0000235D0000}"/>
    <cellStyle name="Normal 41 2 3 5 2 3" xfId="23678" xr:uid="{00000000-0005-0000-0000-0000245D0000}"/>
    <cellStyle name="Normal 41 2 3 5 2 3 2" xfId="45315" xr:uid="{00000000-0005-0000-0000-0000255D0000}"/>
    <cellStyle name="Normal 41 2 3 5 2 4" xfId="39332" xr:uid="{00000000-0005-0000-0000-0000265D0000}"/>
    <cellStyle name="Normal 41 2 3 5 3" xfId="26663" xr:uid="{00000000-0005-0000-0000-0000275D0000}"/>
    <cellStyle name="Normal 41 2 3 5 3 2" xfId="48277" xr:uid="{00000000-0005-0000-0000-0000285D0000}"/>
    <cellStyle name="Normal 41 2 3 5 4" xfId="20696" xr:uid="{00000000-0005-0000-0000-0000295D0000}"/>
    <cellStyle name="Normal 41 2 3 5 4 2" xfId="42338" xr:uid="{00000000-0005-0000-0000-00002A5D0000}"/>
    <cellStyle name="Normal 41 2 3 5 5" xfId="36329" xr:uid="{00000000-0005-0000-0000-00002B5D0000}"/>
    <cellStyle name="Normal 41 2 3 6" xfId="15706" xr:uid="{00000000-0005-0000-0000-00002C5D0000}"/>
    <cellStyle name="Normal 41 2 3 6 2" xfId="27677" xr:uid="{00000000-0005-0000-0000-00002D5D0000}"/>
    <cellStyle name="Normal 41 2 3 6 2 2" xfId="49283" xr:uid="{00000000-0005-0000-0000-00002E5D0000}"/>
    <cellStyle name="Normal 41 2 3 6 3" xfId="21710" xr:uid="{00000000-0005-0000-0000-00002F5D0000}"/>
    <cellStyle name="Normal 41 2 3 6 3 2" xfId="43347" xr:uid="{00000000-0005-0000-0000-0000305D0000}"/>
    <cellStyle name="Normal 41 2 3 6 4" xfId="37360" xr:uid="{00000000-0005-0000-0000-0000315D0000}"/>
    <cellStyle name="Normal 41 2 3 7" xfId="24692" xr:uid="{00000000-0005-0000-0000-0000325D0000}"/>
    <cellStyle name="Normal 41 2 3 7 2" xfId="46312" xr:uid="{00000000-0005-0000-0000-0000335D0000}"/>
    <cellStyle name="Normal 41 2 3 8" xfId="18725" xr:uid="{00000000-0005-0000-0000-0000345D0000}"/>
    <cellStyle name="Normal 41 2 3 8 2" xfId="40367" xr:uid="{00000000-0005-0000-0000-0000355D0000}"/>
    <cellStyle name="Normal 41 2 3 9" xfId="31425"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79" xr:uid="{00000000-0005-0000-0000-00003B5D0000}"/>
    <cellStyle name="Normal 41 2 4 2 2 2 2 2" xfId="50685" xr:uid="{00000000-0005-0000-0000-00003C5D0000}"/>
    <cellStyle name="Normal 41 2 4 2 2 2 3" xfId="23112" xr:uid="{00000000-0005-0000-0000-00003D5D0000}"/>
    <cellStyle name="Normal 41 2 4 2 2 2 3 2" xfId="44749" xr:uid="{00000000-0005-0000-0000-00003E5D0000}"/>
    <cellStyle name="Normal 41 2 4 2 2 2 4" xfId="38765" xr:uid="{00000000-0005-0000-0000-00003F5D0000}"/>
    <cellStyle name="Normal 41 2 4 2 2 3" xfId="26097" xr:uid="{00000000-0005-0000-0000-0000405D0000}"/>
    <cellStyle name="Normal 41 2 4 2 2 3 2" xfId="47711" xr:uid="{00000000-0005-0000-0000-0000415D0000}"/>
    <cellStyle name="Normal 41 2 4 2 2 4" xfId="20130" xr:uid="{00000000-0005-0000-0000-0000425D0000}"/>
    <cellStyle name="Normal 41 2 4 2 2 4 2" xfId="41772" xr:uid="{00000000-0005-0000-0000-0000435D0000}"/>
    <cellStyle name="Normal 41 2 4 2 2 5" xfId="35762" xr:uid="{00000000-0005-0000-0000-0000445D0000}"/>
    <cellStyle name="Normal 41 2 4 2 3" xfId="15000" xr:uid="{00000000-0005-0000-0000-0000455D0000}"/>
    <cellStyle name="Normal 41 2 4 2 3 2" xfId="18085" xr:uid="{00000000-0005-0000-0000-0000465D0000}"/>
    <cellStyle name="Normal 41 2 4 2 3 2 2" xfId="30051" xr:uid="{00000000-0005-0000-0000-0000475D0000}"/>
    <cellStyle name="Normal 41 2 4 2 3 2 2 2" xfId="51657" xr:uid="{00000000-0005-0000-0000-0000485D0000}"/>
    <cellStyle name="Normal 41 2 4 2 3 2 3" xfId="24084" xr:uid="{00000000-0005-0000-0000-0000495D0000}"/>
    <cellStyle name="Normal 41 2 4 2 3 2 3 2" xfId="45721" xr:uid="{00000000-0005-0000-0000-00004A5D0000}"/>
    <cellStyle name="Normal 41 2 4 2 3 2 4" xfId="39739" xr:uid="{00000000-0005-0000-0000-00004B5D0000}"/>
    <cellStyle name="Normal 41 2 4 2 3 3" xfId="27069" xr:uid="{00000000-0005-0000-0000-00004C5D0000}"/>
    <cellStyle name="Normal 41 2 4 2 3 3 2" xfId="48683" xr:uid="{00000000-0005-0000-0000-00004D5D0000}"/>
    <cellStyle name="Normal 41 2 4 2 3 4" xfId="21102" xr:uid="{00000000-0005-0000-0000-00004E5D0000}"/>
    <cellStyle name="Normal 41 2 4 2 3 4 2" xfId="42744" xr:uid="{00000000-0005-0000-0000-00004F5D0000}"/>
    <cellStyle name="Normal 41 2 4 2 3 5" xfId="36736" xr:uid="{00000000-0005-0000-0000-0000505D0000}"/>
    <cellStyle name="Normal 41 2 4 2 4" xfId="16134" xr:uid="{00000000-0005-0000-0000-0000515D0000}"/>
    <cellStyle name="Normal 41 2 4 2 4 2" xfId="28103" xr:uid="{00000000-0005-0000-0000-0000525D0000}"/>
    <cellStyle name="Normal 41 2 4 2 4 2 2" xfId="49709" xr:uid="{00000000-0005-0000-0000-0000535D0000}"/>
    <cellStyle name="Normal 41 2 4 2 4 3" xfId="22136" xr:uid="{00000000-0005-0000-0000-0000545D0000}"/>
    <cellStyle name="Normal 41 2 4 2 4 3 2" xfId="43773" xr:uid="{00000000-0005-0000-0000-0000555D0000}"/>
    <cellStyle name="Normal 41 2 4 2 4 4" xfId="37788" xr:uid="{00000000-0005-0000-0000-0000565D0000}"/>
    <cellStyle name="Normal 41 2 4 2 5" xfId="25121" xr:uid="{00000000-0005-0000-0000-0000575D0000}"/>
    <cellStyle name="Normal 41 2 4 2 5 2" xfId="46738" xr:uid="{00000000-0005-0000-0000-0000585D0000}"/>
    <cellStyle name="Normal 41 2 4 2 6" xfId="19154" xr:uid="{00000000-0005-0000-0000-0000595D0000}"/>
    <cellStyle name="Normal 41 2 4 2 6 2" xfId="40796" xr:uid="{00000000-0005-0000-0000-00005A5D0000}"/>
    <cellStyle name="Normal 41 2 4 2 7" xfId="34782"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399" xr:uid="{00000000-0005-0000-0000-00005F5D0000}"/>
    <cellStyle name="Normal 41 2 4 3 2 2 2 2" xfId="51005" xr:uid="{00000000-0005-0000-0000-0000605D0000}"/>
    <cellStyle name="Normal 41 2 4 3 2 2 3" xfId="23432" xr:uid="{00000000-0005-0000-0000-0000615D0000}"/>
    <cellStyle name="Normal 41 2 4 3 2 2 3 2" xfId="45069" xr:uid="{00000000-0005-0000-0000-0000625D0000}"/>
    <cellStyle name="Normal 41 2 4 3 2 2 4" xfId="39085" xr:uid="{00000000-0005-0000-0000-0000635D0000}"/>
    <cellStyle name="Normal 41 2 4 3 2 3" xfId="26417" xr:uid="{00000000-0005-0000-0000-0000645D0000}"/>
    <cellStyle name="Normal 41 2 4 3 2 3 2" xfId="48031" xr:uid="{00000000-0005-0000-0000-0000655D0000}"/>
    <cellStyle name="Normal 41 2 4 3 2 4" xfId="20450" xr:uid="{00000000-0005-0000-0000-0000665D0000}"/>
    <cellStyle name="Normal 41 2 4 3 2 4 2" xfId="42092" xr:uid="{00000000-0005-0000-0000-0000675D0000}"/>
    <cellStyle name="Normal 41 2 4 3 2 5" xfId="36082" xr:uid="{00000000-0005-0000-0000-0000685D0000}"/>
    <cellStyle name="Normal 41 2 4 3 3" xfId="15320" xr:uid="{00000000-0005-0000-0000-0000695D0000}"/>
    <cellStyle name="Normal 41 2 4 3 3 2" xfId="18405" xr:uid="{00000000-0005-0000-0000-00006A5D0000}"/>
    <cellStyle name="Normal 41 2 4 3 3 2 2" xfId="30371" xr:uid="{00000000-0005-0000-0000-00006B5D0000}"/>
    <cellStyle name="Normal 41 2 4 3 3 2 2 2" xfId="51977" xr:uid="{00000000-0005-0000-0000-00006C5D0000}"/>
    <cellStyle name="Normal 41 2 4 3 3 2 3" xfId="24404" xr:uid="{00000000-0005-0000-0000-00006D5D0000}"/>
    <cellStyle name="Normal 41 2 4 3 3 2 3 2" xfId="46041" xr:uid="{00000000-0005-0000-0000-00006E5D0000}"/>
    <cellStyle name="Normal 41 2 4 3 3 2 4" xfId="40059" xr:uid="{00000000-0005-0000-0000-00006F5D0000}"/>
    <cellStyle name="Normal 41 2 4 3 3 3" xfId="27389" xr:uid="{00000000-0005-0000-0000-0000705D0000}"/>
    <cellStyle name="Normal 41 2 4 3 3 3 2" xfId="49003" xr:uid="{00000000-0005-0000-0000-0000715D0000}"/>
    <cellStyle name="Normal 41 2 4 3 3 4" xfId="21422" xr:uid="{00000000-0005-0000-0000-0000725D0000}"/>
    <cellStyle name="Normal 41 2 4 3 3 4 2" xfId="43064" xr:uid="{00000000-0005-0000-0000-0000735D0000}"/>
    <cellStyle name="Normal 41 2 4 3 3 5" xfId="37056" xr:uid="{00000000-0005-0000-0000-0000745D0000}"/>
    <cellStyle name="Normal 41 2 4 3 4" xfId="16454" xr:uid="{00000000-0005-0000-0000-0000755D0000}"/>
    <cellStyle name="Normal 41 2 4 3 4 2" xfId="28423" xr:uid="{00000000-0005-0000-0000-0000765D0000}"/>
    <cellStyle name="Normal 41 2 4 3 4 2 2" xfId="50029" xr:uid="{00000000-0005-0000-0000-0000775D0000}"/>
    <cellStyle name="Normal 41 2 4 3 4 3" xfId="22456" xr:uid="{00000000-0005-0000-0000-0000785D0000}"/>
    <cellStyle name="Normal 41 2 4 3 4 3 2" xfId="44093" xr:uid="{00000000-0005-0000-0000-0000795D0000}"/>
    <cellStyle name="Normal 41 2 4 3 4 4" xfId="38108" xr:uid="{00000000-0005-0000-0000-00007A5D0000}"/>
    <cellStyle name="Normal 41 2 4 3 5" xfId="25441" xr:uid="{00000000-0005-0000-0000-00007B5D0000}"/>
    <cellStyle name="Normal 41 2 4 3 5 2" xfId="47058" xr:uid="{00000000-0005-0000-0000-00007C5D0000}"/>
    <cellStyle name="Normal 41 2 4 3 6" xfId="19474" xr:uid="{00000000-0005-0000-0000-00007D5D0000}"/>
    <cellStyle name="Normal 41 2 4 3 6 2" xfId="41116" xr:uid="{00000000-0005-0000-0000-00007E5D0000}"/>
    <cellStyle name="Normal 41 2 4 3 7" xfId="35102" xr:uid="{00000000-0005-0000-0000-00007F5D0000}"/>
    <cellStyle name="Normal 41 2 4 4" xfId="13705" xr:uid="{00000000-0005-0000-0000-0000805D0000}"/>
    <cellStyle name="Normal 41 2 4 4 2" xfId="16791" xr:uid="{00000000-0005-0000-0000-0000815D0000}"/>
    <cellStyle name="Normal 41 2 4 4 2 2" xfId="28759" xr:uid="{00000000-0005-0000-0000-0000825D0000}"/>
    <cellStyle name="Normal 41 2 4 4 2 2 2" xfId="50365" xr:uid="{00000000-0005-0000-0000-0000835D0000}"/>
    <cellStyle name="Normal 41 2 4 4 2 3" xfId="22792" xr:uid="{00000000-0005-0000-0000-0000845D0000}"/>
    <cellStyle name="Normal 41 2 4 4 2 3 2" xfId="44429" xr:uid="{00000000-0005-0000-0000-0000855D0000}"/>
    <cellStyle name="Normal 41 2 4 4 2 4" xfId="38445" xr:uid="{00000000-0005-0000-0000-0000865D0000}"/>
    <cellStyle name="Normal 41 2 4 4 3" xfId="25777" xr:uid="{00000000-0005-0000-0000-0000875D0000}"/>
    <cellStyle name="Normal 41 2 4 4 3 2" xfId="47391" xr:uid="{00000000-0005-0000-0000-0000885D0000}"/>
    <cellStyle name="Normal 41 2 4 4 4" xfId="19810" xr:uid="{00000000-0005-0000-0000-0000895D0000}"/>
    <cellStyle name="Normal 41 2 4 4 4 2" xfId="41452" xr:uid="{00000000-0005-0000-0000-00008A5D0000}"/>
    <cellStyle name="Normal 41 2 4 4 5" xfId="35441" xr:uid="{00000000-0005-0000-0000-00008B5D0000}"/>
    <cellStyle name="Normal 41 2 4 5" xfId="14679" xr:uid="{00000000-0005-0000-0000-00008C5D0000}"/>
    <cellStyle name="Normal 41 2 4 5 2" xfId="17764" xr:uid="{00000000-0005-0000-0000-00008D5D0000}"/>
    <cellStyle name="Normal 41 2 4 5 2 2" xfId="29731" xr:uid="{00000000-0005-0000-0000-00008E5D0000}"/>
    <cellStyle name="Normal 41 2 4 5 2 2 2" xfId="51337" xr:uid="{00000000-0005-0000-0000-00008F5D0000}"/>
    <cellStyle name="Normal 41 2 4 5 2 3" xfId="23764" xr:uid="{00000000-0005-0000-0000-0000905D0000}"/>
    <cellStyle name="Normal 41 2 4 5 2 3 2" xfId="45401" xr:uid="{00000000-0005-0000-0000-0000915D0000}"/>
    <cellStyle name="Normal 41 2 4 5 2 4" xfId="39418" xr:uid="{00000000-0005-0000-0000-0000925D0000}"/>
    <cellStyle name="Normal 41 2 4 5 3" xfId="26749" xr:uid="{00000000-0005-0000-0000-0000935D0000}"/>
    <cellStyle name="Normal 41 2 4 5 3 2" xfId="48363" xr:uid="{00000000-0005-0000-0000-0000945D0000}"/>
    <cellStyle name="Normal 41 2 4 5 4" xfId="20782" xr:uid="{00000000-0005-0000-0000-0000955D0000}"/>
    <cellStyle name="Normal 41 2 4 5 4 2" xfId="42424" xr:uid="{00000000-0005-0000-0000-0000965D0000}"/>
    <cellStyle name="Normal 41 2 4 5 5" xfId="36415" xr:uid="{00000000-0005-0000-0000-0000975D0000}"/>
    <cellStyle name="Normal 41 2 4 6" xfId="15792" xr:uid="{00000000-0005-0000-0000-0000985D0000}"/>
    <cellStyle name="Normal 41 2 4 6 2" xfId="27763" xr:uid="{00000000-0005-0000-0000-0000995D0000}"/>
    <cellStyle name="Normal 41 2 4 6 2 2" xfId="49369" xr:uid="{00000000-0005-0000-0000-00009A5D0000}"/>
    <cellStyle name="Normal 41 2 4 6 3" xfId="21796" xr:uid="{00000000-0005-0000-0000-00009B5D0000}"/>
    <cellStyle name="Normal 41 2 4 6 3 2" xfId="43433" xr:uid="{00000000-0005-0000-0000-00009C5D0000}"/>
    <cellStyle name="Normal 41 2 4 6 4" xfId="37446" xr:uid="{00000000-0005-0000-0000-00009D5D0000}"/>
    <cellStyle name="Normal 41 2 4 7" xfId="24778" xr:uid="{00000000-0005-0000-0000-00009E5D0000}"/>
    <cellStyle name="Normal 41 2 4 7 2" xfId="46398" xr:uid="{00000000-0005-0000-0000-00009F5D0000}"/>
    <cellStyle name="Normal 41 2 4 8" xfId="18811" xr:uid="{00000000-0005-0000-0000-0000A05D0000}"/>
    <cellStyle name="Normal 41 2 4 8 2" xfId="40453" xr:uid="{00000000-0005-0000-0000-0000A15D0000}"/>
    <cellStyle name="Normal 41 2 4 9" xfId="31693"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3" xr:uid="{00000000-0005-0000-0000-0000A75D0000}"/>
    <cellStyle name="Normal 41 2 5 2 2 2 2 2" xfId="50769" xr:uid="{00000000-0005-0000-0000-0000A85D0000}"/>
    <cellStyle name="Normal 41 2 5 2 2 2 3" xfId="23196" xr:uid="{00000000-0005-0000-0000-0000A95D0000}"/>
    <cellStyle name="Normal 41 2 5 2 2 2 3 2" xfId="44833" xr:uid="{00000000-0005-0000-0000-0000AA5D0000}"/>
    <cellStyle name="Normal 41 2 5 2 2 2 4" xfId="38849" xr:uid="{00000000-0005-0000-0000-0000AB5D0000}"/>
    <cellStyle name="Normal 41 2 5 2 2 3" xfId="26181" xr:uid="{00000000-0005-0000-0000-0000AC5D0000}"/>
    <cellStyle name="Normal 41 2 5 2 2 3 2" xfId="47795" xr:uid="{00000000-0005-0000-0000-0000AD5D0000}"/>
    <cellStyle name="Normal 41 2 5 2 2 4" xfId="20214" xr:uid="{00000000-0005-0000-0000-0000AE5D0000}"/>
    <cellStyle name="Normal 41 2 5 2 2 4 2" xfId="41856" xr:uid="{00000000-0005-0000-0000-0000AF5D0000}"/>
    <cellStyle name="Normal 41 2 5 2 2 5" xfId="35846" xr:uid="{00000000-0005-0000-0000-0000B05D0000}"/>
    <cellStyle name="Normal 41 2 5 2 3" xfId="15084" xr:uid="{00000000-0005-0000-0000-0000B15D0000}"/>
    <cellStyle name="Normal 41 2 5 2 3 2" xfId="18169" xr:uid="{00000000-0005-0000-0000-0000B25D0000}"/>
    <cellStyle name="Normal 41 2 5 2 3 2 2" xfId="30135" xr:uid="{00000000-0005-0000-0000-0000B35D0000}"/>
    <cellStyle name="Normal 41 2 5 2 3 2 2 2" xfId="51741" xr:uid="{00000000-0005-0000-0000-0000B45D0000}"/>
    <cellStyle name="Normal 41 2 5 2 3 2 3" xfId="24168" xr:uid="{00000000-0005-0000-0000-0000B55D0000}"/>
    <cellStyle name="Normal 41 2 5 2 3 2 3 2" xfId="45805" xr:uid="{00000000-0005-0000-0000-0000B65D0000}"/>
    <cellStyle name="Normal 41 2 5 2 3 2 4" xfId="39823" xr:uid="{00000000-0005-0000-0000-0000B75D0000}"/>
    <cellStyle name="Normal 41 2 5 2 3 3" xfId="27153" xr:uid="{00000000-0005-0000-0000-0000B85D0000}"/>
    <cellStyle name="Normal 41 2 5 2 3 3 2" xfId="48767" xr:uid="{00000000-0005-0000-0000-0000B95D0000}"/>
    <cellStyle name="Normal 41 2 5 2 3 4" xfId="21186" xr:uid="{00000000-0005-0000-0000-0000BA5D0000}"/>
    <cellStyle name="Normal 41 2 5 2 3 4 2" xfId="42828" xr:uid="{00000000-0005-0000-0000-0000BB5D0000}"/>
    <cellStyle name="Normal 41 2 5 2 3 5" xfId="36820" xr:uid="{00000000-0005-0000-0000-0000BC5D0000}"/>
    <cellStyle name="Normal 41 2 5 2 4" xfId="16218" xr:uid="{00000000-0005-0000-0000-0000BD5D0000}"/>
    <cellStyle name="Normal 41 2 5 2 4 2" xfId="28187" xr:uid="{00000000-0005-0000-0000-0000BE5D0000}"/>
    <cellStyle name="Normal 41 2 5 2 4 2 2" xfId="49793" xr:uid="{00000000-0005-0000-0000-0000BF5D0000}"/>
    <cellStyle name="Normal 41 2 5 2 4 3" xfId="22220" xr:uid="{00000000-0005-0000-0000-0000C05D0000}"/>
    <cellStyle name="Normal 41 2 5 2 4 3 2" xfId="43857" xr:uid="{00000000-0005-0000-0000-0000C15D0000}"/>
    <cellStyle name="Normal 41 2 5 2 4 4" xfId="37872" xr:uid="{00000000-0005-0000-0000-0000C25D0000}"/>
    <cellStyle name="Normal 41 2 5 2 5" xfId="25205" xr:uid="{00000000-0005-0000-0000-0000C35D0000}"/>
    <cellStyle name="Normal 41 2 5 2 5 2" xfId="46822" xr:uid="{00000000-0005-0000-0000-0000C45D0000}"/>
    <cellStyle name="Normal 41 2 5 2 6" xfId="19238" xr:uid="{00000000-0005-0000-0000-0000C55D0000}"/>
    <cellStyle name="Normal 41 2 5 2 6 2" xfId="40880" xr:uid="{00000000-0005-0000-0000-0000C65D0000}"/>
    <cellStyle name="Normal 41 2 5 2 7" xfId="34866"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3" xr:uid="{00000000-0005-0000-0000-0000CB5D0000}"/>
    <cellStyle name="Normal 41 2 5 3 2 2 2 2" xfId="51089" xr:uid="{00000000-0005-0000-0000-0000CC5D0000}"/>
    <cellStyle name="Normal 41 2 5 3 2 2 3" xfId="23516" xr:uid="{00000000-0005-0000-0000-0000CD5D0000}"/>
    <cellStyle name="Normal 41 2 5 3 2 2 3 2" xfId="45153" xr:uid="{00000000-0005-0000-0000-0000CE5D0000}"/>
    <cellStyle name="Normal 41 2 5 3 2 2 4" xfId="39169" xr:uid="{00000000-0005-0000-0000-0000CF5D0000}"/>
    <cellStyle name="Normal 41 2 5 3 2 3" xfId="26501" xr:uid="{00000000-0005-0000-0000-0000D05D0000}"/>
    <cellStyle name="Normal 41 2 5 3 2 3 2" xfId="48115" xr:uid="{00000000-0005-0000-0000-0000D15D0000}"/>
    <cellStyle name="Normal 41 2 5 3 2 4" xfId="20534" xr:uid="{00000000-0005-0000-0000-0000D25D0000}"/>
    <cellStyle name="Normal 41 2 5 3 2 4 2" xfId="42176" xr:uid="{00000000-0005-0000-0000-0000D35D0000}"/>
    <cellStyle name="Normal 41 2 5 3 2 5" xfId="36166" xr:uid="{00000000-0005-0000-0000-0000D45D0000}"/>
    <cellStyle name="Normal 41 2 5 3 3" xfId="15404" xr:uid="{00000000-0005-0000-0000-0000D55D0000}"/>
    <cellStyle name="Normal 41 2 5 3 3 2" xfId="18489" xr:uid="{00000000-0005-0000-0000-0000D65D0000}"/>
    <cellStyle name="Normal 41 2 5 3 3 2 2" xfId="30455" xr:uid="{00000000-0005-0000-0000-0000D75D0000}"/>
    <cellStyle name="Normal 41 2 5 3 3 2 2 2" xfId="52061" xr:uid="{00000000-0005-0000-0000-0000D85D0000}"/>
    <cellStyle name="Normal 41 2 5 3 3 2 3" xfId="24488" xr:uid="{00000000-0005-0000-0000-0000D95D0000}"/>
    <cellStyle name="Normal 41 2 5 3 3 2 3 2" xfId="46125" xr:uid="{00000000-0005-0000-0000-0000DA5D0000}"/>
    <cellStyle name="Normal 41 2 5 3 3 2 4" xfId="40143" xr:uid="{00000000-0005-0000-0000-0000DB5D0000}"/>
    <cellStyle name="Normal 41 2 5 3 3 3" xfId="27473" xr:uid="{00000000-0005-0000-0000-0000DC5D0000}"/>
    <cellStyle name="Normal 41 2 5 3 3 3 2" xfId="49087" xr:uid="{00000000-0005-0000-0000-0000DD5D0000}"/>
    <cellStyle name="Normal 41 2 5 3 3 4" xfId="21506" xr:uid="{00000000-0005-0000-0000-0000DE5D0000}"/>
    <cellStyle name="Normal 41 2 5 3 3 4 2" xfId="43148" xr:uid="{00000000-0005-0000-0000-0000DF5D0000}"/>
    <cellStyle name="Normal 41 2 5 3 3 5" xfId="37140" xr:uid="{00000000-0005-0000-0000-0000E05D0000}"/>
    <cellStyle name="Normal 41 2 5 3 4" xfId="16538" xr:uid="{00000000-0005-0000-0000-0000E15D0000}"/>
    <cellStyle name="Normal 41 2 5 3 4 2" xfId="28507" xr:uid="{00000000-0005-0000-0000-0000E25D0000}"/>
    <cellStyle name="Normal 41 2 5 3 4 2 2" xfId="50113" xr:uid="{00000000-0005-0000-0000-0000E35D0000}"/>
    <cellStyle name="Normal 41 2 5 3 4 3" xfId="22540" xr:uid="{00000000-0005-0000-0000-0000E45D0000}"/>
    <cellStyle name="Normal 41 2 5 3 4 3 2" xfId="44177" xr:uid="{00000000-0005-0000-0000-0000E55D0000}"/>
    <cellStyle name="Normal 41 2 5 3 4 4" xfId="38192" xr:uid="{00000000-0005-0000-0000-0000E65D0000}"/>
    <cellStyle name="Normal 41 2 5 3 5" xfId="25525" xr:uid="{00000000-0005-0000-0000-0000E75D0000}"/>
    <cellStyle name="Normal 41 2 5 3 5 2" xfId="47142" xr:uid="{00000000-0005-0000-0000-0000E85D0000}"/>
    <cellStyle name="Normal 41 2 5 3 6" xfId="19558" xr:uid="{00000000-0005-0000-0000-0000E95D0000}"/>
    <cellStyle name="Normal 41 2 5 3 6 2" xfId="41200" xr:uid="{00000000-0005-0000-0000-0000EA5D0000}"/>
    <cellStyle name="Normal 41 2 5 3 7" xfId="35186" xr:uid="{00000000-0005-0000-0000-0000EB5D0000}"/>
    <cellStyle name="Normal 41 2 5 4" xfId="13789" xr:uid="{00000000-0005-0000-0000-0000EC5D0000}"/>
    <cellStyle name="Normal 41 2 5 4 2" xfId="16875" xr:uid="{00000000-0005-0000-0000-0000ED5D0000}"/>
    <cellStyle name="Normal 41 2 5 4 2 2" xfId="28843" xr:uid="{00000000-0005-0000-0000-0000EE5D0000}"/>
    <cellStyle name="Normal 41 2 5 4 2 2 2" xfId="50449" xr:uid="{00000000-0005-0000-0000-0000EF5D0000}"/>
    <cellStyle name="Normal 41 2 5 4 2 3" xfId="22876" xr:uid="{00000000-0005-0000-0000-0000F05D0000}"/>
    <cellStyle name="Normal 41 2 5 4 2 3 2" xfId="44513" xr:uid="{00000000-0005-0000-0000-0000F15D0000}"/>
    <cellStyle name="Normal 41 2 5 4 2 4" xfId="38529" xr:uid="{00000000-0005-0000-0000-0000F25D0000}"/>
    <cellStyle name="Normal 41 2 5 4 3" xfId="25861" xr:uid="{00000000-0005-0000-0000-0000F35D0000}"/>
    <cellStyle name="Normal 41 2 5 4 3 2" xfId="47475" xr:uid="{00000000-0005-0000-0000-0000F45D0000}"/>
    <cellStyle name="Normal 41 2 5 4 4" xfId="19894" xr:uid="{00000000-0005-0000-0000-0000F55D0000}"/>
    <cellStyle name="Normal 41 2 5 4 4 2" xfId="41536" xr:uid="{00000000-0005-0000-0000-0000F65D0000}"/>
    <cellStyle name="Normal 41 2 5 4 5" xfId="35525" xr:uid="{00000000-0005-0000-0000-0000F75D0000}"/>
    <cellStyle name="Normal 41 2 5 5" xfId="14763" xr:uid="{00000000-0005-0000-0000-0000F85D0000}"/>
    <cellStyle name="Normal 41 2 5 5 2" xfId="17848" xr:uid="{00000000-0005-0000-0000-0000F95D0000}"/>
    <cellStyle name="Normal 41 2 5 5 2 2" xfId="29815" xr:uid="{00000000-0005-0000-0000-0000FA5D0000}"/>
    <cellStyle name="Normal 41 2 5 5 2 2 2" xfId="51421" xr:uid="{00000000-0005-0000-0000-0000FB5D0000}"/>
    <cellStyle name="Normal 41 2 5 5 2 3" xfId="23848" xr:uid="{00000000-0005-0000-0000-0000FC5D0000}"/>
    <cellStyle name="Normal 41 2 5 5 2 3 2" xfId="45485" xr:uid="{00000000-0005-0000-0000-0000FD5D0000}"/>
    <cellStyle name="Normal 41 2 5 5 2 4" xfId="39502" xr:uid="{00000000-0005-0000-0000-0000FE5D0000}"/>
    <cellStyle name="Normal 41 2 5 5 3" xfId="26833" xr:uid="{00000000-0005-0000-0000-0000FF5D0000}"/>
    <cellStyle name="Normal 41 2 5 5 3 2" xfId="48447" xr:uid="{00000000-0005-0000-0000-0000005E0000}"/>
    <cellStyle name="Normal 41 2 5 5 4" xfId="20866" xr:uid="{00000000-0005-0000-0000-0000015E0000}"/>
    <cellStyle name="Normal 41 2 5 5 4 2" xfId="42508" xr:uid="{00000000-0005-0000-0000-0000025E0000}"/>
    <cellStyle name="Normal 41 2 5 5 5" xfId="36499" xr:uid="{00000000-0005-0000-0000-0000035E0000}"/>
    <cellStyle name="Normal 41 2 5 6" xfId="15876" xr:uid="{00000000-0005-0000-0000-0000045E0000}"/>
    <cellStyle name="Normal 41 2 5 6 2" xfId="27847" xr:uid="{00000000-0005-0000-0000-0000055E0000}"/>
    <cellStyle name="Normal 41 2 5 6 2 2" xfId="49453" xr:uid="{00000000-0005-0000-0000-0000065E0000}"/>
    <cellStyle name="Normal 41 2 5 6 3" xfId="21880" xr:uid="{00000000-0005-0000-0000-0000075E0000}"/>
    <cellStyle name="Normal 41 2 5 6 3 2" xfId="43517" xr:uid="{00000000-0005-0000-0000-0000085E0000}"/>
    <cellStyle name="Normal 41 2 5 6 4" xfId="37530" xr:uid="{00000000-0005-0000-0000-0000095E0000}"/>
    <cellStyle name="Normal 41 2 5 7" xfId="24862" xr:uid="{00000000-0005-0000-0000-00000A5E0000}"/>
    <cellStyle name="Normal 41 2 5 7 2" xfId="46482" xr:uid="{00000000-0005-0000-0000-00000B5E0000}"/>
    <cellStyle name="Normal 41 2 5 8" xfId="18895" xr:uid="{00000000-0005-0000-0000-00000C5E0000}"/>
    <cellStyle name="Normal 41 2 5 8 2" xfId="40537" xr:uid="{00000000-0005-0000-0000-00000D5E0000}"/>
    <cellStyle name="Normal 41 2 5 9" xfId="31865"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2" xr:uid="{00000000-0005-0000-0000-0000135E0000}"/>
    <cellStyle name="Normal 41 2 6 2 2 2 2 2" xfId="50748" xr:uid="{00000000-0005-0000-0000-0000145E0000}"/>
    <cellStyle name="Normal 41 2 6 2 2 2 3" xfId="23175" xr:uid="{00000000-0005-0000-0000-0000155E0000}"/>
    <cellStyle name="Normal 41 2 6 2 2 2 3 2" xfId="44812" xr:uid="{00000000-0005-0000-0000-0000165E0000}"/>
    <cellStyle name="Normal 41 2 6 2 2 2 4" xfId="38828" xr:uid="{00000000-0005-0000-0000-0000175E0000}"/>
    <cellStyle name="Normal 41 2 6 2 2 3" xfId="26160" xr:uid="{00000000-0005-0000-0000-0000185E0000}"/>
    <cellStyle name="Normal 41 2 6 2 2 3 2" xfId="47774" xr:uid="{00000000-0005-0000-0000-0000195E0000}"/>
    <cellStyle name="Normal 41 2 6 2 2 4" xfId="20193" xr:uid="{00000000-0005-0000-0000-00001A5E0000}"/>
    <cellStyle name="Normal 41 2 6 2 2 4 2" xfId="41835" xr:uid="{00000000-0005-0000-0000-00001B5E0000}"/>
    <cellStyle name="Normal 41 2 6 2 2 5" xfId="35825" xr:uid="{00000000-0005-0000-0000-00001C5E0000}"/>
    <cellStyle name="Normal 41 2 6 2 3" xfId="15063" xr:uid="{00000000-0005-0000-0000-00001D5E0000}"/>
    <cellStyle name="Normal 41 2 6 2 3 2" xfId="18148" xr:uid="{00000000-0005-0000-0000-00001E5E0000}"/>
    <cellStyle name="Normal 41 2 6 2 3 2 2" xfId="30114" xr:uid="{00000000-0005-0000-0000-00001F5E0000}"/>
    <cellStyle name="Normal 41 2 6 2 3 2 2 2" xfId="51720" xr:uid="{00000000-0005-0000-0000-0000205E0000}"/>
    <cellStyle name="Normal 41 2 6 2 3 2 3" xfId="24147" xr:uid="{00000000-0005-0000-0000-0000215E0000}"/>
    <cellStyle name="Normal 41 2 6 2 3 2 3 2" xfId="45784" xr:uid="{00000000-0005-0000-0000-0000225E0000}"/>
    <cellStyle name="Normal 41 2 6 2 3 2 4" xfId="39802" xr:uid="{00000000-0005-0000-0000-0000235E0000}"/>
    <cellStyle name="Normal 41 2 6 2 3 3" xfId="27132" xr:uid="{00000000-0005-0000-0000-0000245E0000}"/>
    <cellStyle name="Normal 41 2 6 2 3 3 2" xfId="48746" xr:uid="{00000000-0005-0000-0000-0000255E0000}"/>
    <cellStyle name="Normal 41 2 6 2 3 4" xfId="21165" xr:uid="{00000000-0005-0000-0000-0000265E0000}"/>
    <cellStyle name="Normal 41 2 6 2 3 4 2" xfId="42807" xr:uid="{00000000-0005-0000-0000-0000275E0000}"/>
    <cellStyle name="Normal 41 2 6 2 3 5" xfId="36799" xr:uid="{00000000-0005-0000-0000-0000285E0000}"/>
    <cellStyle name="Normal 41 2 6 2 4" xfId="16197" xr:uid="{00000000-0005-0000-0000-0000295E0000}"/>
    <cellStyle name="Normal 41 2 6 2 4 2" xfId="28166" xr:uid="{00000000-0005-0000-0000-00002A5E0000}"/>
    <cellStyle name="Normal 41 2 6 2 4 2 2" xfId="49772" xr:uid="{00000000-0005-0000-0000-00002B5E0000}"/>
    <cellStyle name="Normal 41 2 6 2 4 3" xfId="22199" xr:uid="{00000000-0005-0000-0000-00002C5E0000}"/>
    <cellStyle name="Normal 41 2 6 2 4 3 2" xfId="43836" xr:uid="{00000000-0005-0000-0000-00002D5E0000}"/>
    <cellStyle name="Normal 41 2 6 2 4 4" xfId="37851" xr:uid="{00000000-0005-0000-0000-00002E5E0000}"/>
    <cellStyle name="Normal 41 2 6 2 5" xfId="25184" xr:uid="{00000000-0005-0000-0000-00002F5E0000}"/>
    <cellStyle name="Normal 41 2 6 2 5 2" xfId="46801" xr:uid="{00000000-0005-0000-0000-0000305E0000}"/>
    <cellStyle name="Normal 41 2 6 2 6" xfId="19217" xr:uid="{00000000-0005-0000-0000-0000315E0000}"/>
    <cellStyle name="Normal 41 2 6 2 6 2" xfId="40859" xr:uid="{00000000-0005-0000-0000-0000325E0000}"/>
    <cellStyle name="Normal 41 2 6 2 7" xfId="34845"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2" xr:uid="{00000000-0005-0000-0000-0000375E0000}"/>
    <cellStyle name="Normal 41 2 6 3 2 2 2 2" xfId="51068" xr:uid="{00000000-0005-0000-0000-0000385E0000}"/>
    <cellStyle name="Normal 41 2 6 3 2 2 3" xfId="23495" xr:uid="{00000000-0005-0000-0000-0000395E0000}"/>
    <cellStyle name="Normal 41 2 6 3 2 2 3 2" xfId="45132" xr:uid="{00000000-0005-0000-0000-00003A5E0000}"/>
    <cellStyle name="Normal 41 2 6 3 2 2 4" xfId="39148" xr:uid="{00000000-0005-0000-0000-00003B5E0000}"/>
    <cellStyle name="Normal 41 2 6 3 2 3" xfId="26480" xr:uid="{00000000-0005-0000-0000-00003C5E0000}"/>
    <cellStyle name="Normal 41 2 6 3 2 3 2" xfId="48094" xr:uid="{00000000-0005-0000-0000-00003D5E0000}"/>
    <cellStyle name="Normal 41 2 6 3 2 4" xfId="20513" xr:uid="{00000000-0005-0000-0000-00003E5E0000}"/>
    <cellStyle name="Normal 41 2 6 3 2 4 2" xfId="42155" xr:uid="{00000000-0005-0000-0000-00003F5E0000}"/>
    <cellStyle name="Normal 41 2 6 3 2 5" xfId="36145" xr:uid="{00000000-0005-0000-0000-0000405E0000}"/>
    <cellStyle name="Normal 41 2 6 3 3" xfId="15383" xr:uid="{00000000-0005-0000-0000-0000415E0000}"/>
    <cellStyle name="Normal 41 2 6 3 3 2" xfId="18468" xr:uid="{00000000-0005-0000-0000-0000425E0000}"/>
    <cellStyle name="Normal 41 2 6 3 3 2 2" xfId="30434" xr:uid="{00000000-0005-0000-0000-0000435E0000}"/>
    <cellStyle name="Normal 41 2 6 3 3 2 2 2" xfId="52040" xr:uid="{00000000-0005-0000-0000-0000445E0000}"/>
    <cellStyle name="Normal 41 2 6 3 3 2 3" xfId="24467" xr:uid="{00000000-0005-0000-0000-0000455E0000}"/>
    <cellStyle name="Normal 41 2 6 3 3 2 3 2" xfId="46104" xr:uid="{00000000-0005-0000-0000-0000465E0000}"/>
    <cellStyle name="Normal 41 2 6 3 3 2 4" xfId="40122" xr:uid="{00000000-0005-0000-0000-0000475E0000}"/>
    <cellStyle name="Normal 41 2 6 3 3 3" xfId="27452" xr:uid="{00000000-0005-0000-0000-0000485E0000}"/>
    <cellStyle name="Normal 41 2 6 3 3 3 2" xfId="49066" xr:uid="{00000000-0005-0000-0000-0000495E0000}"/>
    <cellStyle name="Normal 41 2 6 3 3 4" xfId="21485" xr:uid="{00000000-0005-0000-0000-00004A5E0000}"/>
    <cellStyle name="Normal 41 2 6 3 3 4 2" xfId="43127" xr:uid="{00000000-0005-0000-0000-00004B5E0000}"/>
    <cellStyle name="Normal 41 2 6 3 3 5" xfId="37119" xr:uid="{00000000-0005-0000-0000-00004C5E0000}"/>
    <cellStyle name="Normal 41 2 6 3 4" xfId="16517" xr:uid="{00000000-0005-0000-0000-00004D5E0000}"/>
    <cellStyle name="Normal 41 2 6 3 4 2" xfId="28486" xr:uid="{00000000-0005-0000-0000-00004E5E0000}"/>
    <cellStyle name="Normal 41 2 6 3 4 2 2" xfId="50092" xr:uid="{00000000-0005-0000-0000-00004F5E0000}"/>
    <cellStyle name="Normal 41 2 6 3 4 3" xfId="22519" xr:uid="{00000000-0005-0000-0000-0000505E0000}"/>
    <cellStyle name="Normal 41 2 6 3 4 3 2" xfId="44156" xr:uid="{00000000-0005-0000-0000-0000515E0000}"/>
    <cellStyle name="Normal 41 2 6 3 4 4" xfId="38171" xr:uid="{00000000-0005-0000-0000-0000525E0000}"/>
    <cellStyle name="Normal 41 2 6 3 5" xfId="25504" xr:uid="{00000000-0005-0000-0000-0000535E0000}"/>
    <cellStyle name="Normal 41 2 6 3 5 2" xfId="47121" xr:uid="{00000000-0005-0000-0000-0000545E0000}"/>
    <cellStyle name="Normal 41 2 6 3 6" xfId="19537" xr:uid="{00000000-0005-0000-0000-0000555E0000}"/>
    <cellStyle name="Normal 41 2 6 3 6 2" xfId="41179" xr:uid="{00000000-0005-0000-0000-0000565E0000}"/>
    <cellStyle name="Normal 41 2 6 3 7" xfId="35165" xr:uid="{00000000-0005-0000-0000-0000575E0000}"/>
    <cellStyle name="Normal 41 2 6 4" xfId="13768" xr:uid="{00000000-0005-0000-0000-0000585E0000}"/>
    <cellStyle name="Normal 41 2 6 4 2" xfId="16854" xr:uid="{00000000-0005-0000-0000-0000595E0000}"/>
    <cellStyle name="Normal 41 2 6 4 2 2" xfId="28822" xr:uid="{00000000-0005-0000-0000-00005A5E0000}"/>
    <cellStyle name="Normal 41 2 6 4 2 2 2" xfId="50428" xr:uid="{00000000-0005-0000-0000-00005B5E0000}"/>
    <cellStyle name="Normal 41 2 6 4 2 3" xfId="22855" xr:uid="{00000000-0005-0000-0000-00005C5E0000}"/>
    <cellStyle name="Normal 41 2 6 4 2 3 2" xfId="44492" xr:uid="{00000000-0005-0000-0000-00005D5E0000}"/>
    <cellStyle name="Normal 41 2 6 4 2 4" xfId="38508" xr:uid="{00000000-0005-0000-0000-00005E5E0000}"/>
    <cellStyle name="Normal 41 2 6 4 3" xfId="25840" xr:uid="{00000000-0005-0000-0000-00005F5E0000}"/>
    <cellStyle name="Normal 41 2 6 4 3 2" xfId="47454" xr:uid="{00000000-0005-0000-0000-0000605E0000}"/>
    <cellStyle name="Normal 41 2 6 4 4" xfId="19873" xr:uid="{00000000-0005-0000-0000-0000615E0000}"/>
    <cellStyle name="Normal 41 2 6 4 4 2" xfId="41515" xr:uid="{00000000-0005-0000-0000-0000625E0000}"/>
    <cellStyle name="Normal 41 2 6 4 5" xfId="35504" xr:uid="{00000000-0005-0000-0000-0000635E0000}"/>
    <cellStyle name="Normal 41 2 6 5" xfId="14742" xr:uid="{00000000-0005-0000-0000-0000645E0000}"/>
    <cellStyle name="Normal 41 2 6 5 2" xfId="17827" xr:uid="{00000000-0005-0000-0000-0000655E0000}"/>
    <cellStyle name="Normal 41 2 6 5 2 2" xfId="29794" xr:uid="{00000000-0005-0000-0000-0000665E0000}"/>
    <cellStyle name="Normal 41 2 6 5 2 2 2" xfId="51400" xr:uid="{00000000-0005-0000-0000-0000675E0000}"/>
    <cellStyle name="Normal 41 2 6 5 2 3" xfId="23827" xr:uid="{00000000-0005-0000-0000-0000685E0000}"/>
    <cellStyle name="Normal 41 2 6 5 2 3 2" xfId="45464" xr:uid="{00000000-0005-0000-0000-0000695E0000}"/>
    <cellStyle name="Normal 41 2 6 5 2 4" xfId="39481" xr:uid="{00000000-0005-0000-0000-00006A5E0000}"/>
    <cellStyle name="Normal 41 2 6 5 3" xfId="26812" xr:uid="{00000000-0005-0000-0000-00006B5E0000}"/>
    <cellStyle name="Normal 41 2 6 5 3 2" xfId="48426" xr:uid="{00000000-0005-0000-0000-00006C5E0000}"/>
    <cellStyle name="Normal 41 2 6 5 4" xfId="20845" xr:uid="{00000000-0005-0000-0000-00006D5E0000}"/>
    <cellStyle name="Normal 41 2 6 5 4 2" xfId="42487" xr:uid="{00000000-0005-0000-0000-00006E5E0000}"/>
    <cellStyle name="Normal 41 2 6 5 5" xfId="36478" xr:uid="{00000000-0005-0000-0000-00006F5E0000}"/>
    <cellStyle name="Normal 41 2 6 6" xfId="15855" xr:uid="{00000000-0005-0000-0000-0000705E0000}"/>
    <cellStyle name="Normal 41 2 6 6 2" xfId="27826" xr:uid="{00000000-0005-0000-0000-0000715E0000}"/>
    <cellStyle name="Normal 41 2 6 6 2 2" xfId="49432" xr:uid="{00000000-0005-0000-0000-0000725E0000}"/>
    <cellStyle name="Normal 41 2 6 6 3" xfId="21859" xr:uid="{00000000-0005-0000-0000-0000735E0000}"/>
    <cellStyle name="Normal 41 2 6 6 3 2" xfId="43496" xr:uid="{00000000-0005-0000-0000-0000745E0000}"/>
    <cellStyle name="Normal 41 2 6 6 4" xfId="37509" xr:uid="{00000000-0005-0000-0000-0000755E0000}"/>
    <cellStyle name="Normal 41 2 6 7" xfId="24841" xr:uid="{00000000-0005-0000-0000-0000765E0000}"/>
    <cellStyle name="Normal 41 2 6 7 2" xfId="46461" xr:uid="{00000000-0005-0000-0000-0000775E0000}"/>
    <cellStyle name="Normal 41 2 6 8" xfId="18874" xr:uid="{00000000-0005-0000-0000-0000785E0000}"/>
    <cellStyle name="Normal 41 2 6 8 2" xfId="40516" xr:uid="{00000000-0005-0000-0000-0000795E0000}"/>
    <cellStyle name="Normal 41 2 6 9" xfId="31832"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6" xr:uid="{00000000-0005-0000-0000-00007F5E0000}"/>
    <cellStyle name="Normal 41 2 7 2 2 2 2 2" xfId="50812" xr:uid="{00000000-0005-0000-0000-0000805E0000}"/>
    <cellStyle name="Normal 41 2 7 2 2 2 3" xfId="23239" xr:uid="{00000000-0005-0000-0000-0000815E0000}"/>
    <cellStyle name="Normal 41 2 7 2 2 2 3 2" xfId="44876" xr:uid="{00000000-0005-0000-0000-0000825E0000}"/>
    <cellStyle name="Normal 41 2 7 2 2 2 4" xfId="38892" xr:uid="{00000000-0005-0000-0000-0000835E0000}"/>
    <cellStyle name="Normal 41 2 7 2 2 3" xfId="26224" xr:uid="{00000000-0005-0000-0000-0000845E0000}"/>
    <cellStyle name="Normal 41 2 7 2 2 3 2" xfId="47838" xr:uid="{00000000-0005-0000-0000-0000855E0000}"/>
    <cellStyle name="Normal 41 2 7 2 2 4" xfId="20257" xr:uid="{00000000-0005-0000-0000-0000865E0000}"/>
    <cellStyle name="Normal 41 2 7 2 2 4 2" xfId="41899" xr:uid="{00000000-0005-0000-0000-0000875E0000}"/>
    <cellStyle name="Normal 41 2 7 2 2 5" xfId="35889" xr:uid="{00000000-0005-0000-0000-0000885E0000}"/>
    <cellStyle name="Normal 41 2 7 2 3" xfId="15127" xr:uid="{00000000-0005-0000-0000-0000895E0000}"/>
    <cellStyle name="Normal 41 2 7 2 3 2" xfId="18212" xr:uid="{00000000-0005-0000-0000-00008A5E0000}"/>
    <cellStyle name="Normal 41 2 7 2 3 2 2" xfId="30178" xr:uid="{00000000-0005-0000-0000-00008B5E0000}"/>
    <cellStyle name="Normal 41 2 7 2 3 2 2 2" xfId="51784" xr:uid="{00000000-0005-0000-0000-00008C5E0000}"/>
    <cellStyle name="Normal 41 2 7 2 3 2 3" xfId="24211" xr:uid="{00000000-0005-0000-0000-00008D5E0000}"/>
    <cellStyle name="Normal 41 2 7 2 3 2 3 2" xfId="45848" xr:uid="{00000000-0005-0000-0000-00008E5E0000}"/>
    <cellStyle name="Normal 41 2 7 2 3 2 4" xfId="39866" xr:uid="{00000000-0005-0000-0000-00008F5E0000}"/>
    <cellStyle name="Normal 41 2 7 2 3 3" xfId="27196" xr:uid="{00000000-0005-0000-0000-0000905E0000}"/>
    <cellStyle name="Normal 41 2 7 2 3 3 2" xfId="48810" xr:uid="{00000000-0005-0000-0000-0000915E0000}"/>
    <cellStyle name="Normal 41 2 7 2 3 4" xfId="21229" xr:uid="{00000000-0005-0000-0000-0000925E0000}"/>
    <cellStyle name="Normal 41 2 7 2 3 4 2" xfId="42871" xr:uid="{00000000-0005-0000-0000-0000935E0000}"/>
    <cellStyle name="Normal 41 2 7 2 3 5" xfId="36863" xr:uid="{00000000-0005-0000-0000-0000945E0000}"/>
    <cellStyle name="Normal 41 2 7 2 4" xfId="16261" xr:uid="{00000000-0005-0000-0000-0000955E0000}"/>
    <cellStyle name="Normal 41 2 7 2 4 2" xfId="28230" xr:uid="{00000000-0005-0000-0000-0000965E0000}"/>
    <cellStyle name="Normal 41 2 7 2 4 2 2" xfId="49836" xr:uid="{00000000-0005-0000-0000-0000975E0000}"/>
    <cellStyle name="Normal 41 2 7 2 4 3" xfId="22263" xr:uid="{00000000-0005-0000-0000-0000985E0000}"/>
    <cellStyle name="Normal 41 2 7 2 4 3 2" xfId="43900" xr:uid="{00000000-0005-0000-0000-0000995E0000}"/>
    <cellStyle name="Normal 41 2 7 2 4 4" xfId="37915" xr:uid="{00000000-0005-0000-0000-00009A5E0000}"/>
    <cellStyle name="Normal 41 2 7 2 5" xfId="25248" xr:uid="{00000000-0005-0000-0000-00009B5E0000}"/>
    <cellStyle name="Normal 41 2 7 2 5 2" xfId="46865" xr:uid="{00000000-0005-0000-0000-00009C5E0000}"/>
    <cellStyle name="Normal 41 2 7 2 6" xfId="19281" xr:uid="{00000000-0005-0000-0000-00009D5E0000}"/>
    <cellStyle name="Normal 41 2 7 2 6 2" xfId="40923" xr:uid="{00000000-0005-0000-0000-00009E5E0000}"/>
    <cellStyle name="Normal 41 2 7 2 7" xfId="34909"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6" xr:uid="{00000000-0005-0000-0000-0000A35E0000}"/>
    <cellStyle name="Normal 41 2 7 3 2 2 2 2" xfId="51132" xr:uid="{00000000-0005-0000-0000-0000A45E0000}"/>
    <cellStyle name="Normal 41 2 7 3 2 2 3" xfId="23559" xr:uid="{00000000-0005-0000-0000-0000A55E0000}"/>
    <cellStyle name="Normal 41 2 7 3 2 2 3 2" xfId="45196" xr:uid="{00000000-0005-0000-0000-0000A65E0000}"/>
    <cellStyle name="Normal 41 2 7 3 2 2 4" xfId="39212" xr:uid="{00000000-0005-0000-0000-0000A75E0000}"/>
    <cellStyle name="Normal 41 2 7 3 2 3" xfId="26544" xr:uid="{00000000-0005-0000-0000-0000A85E0000}"/>
    <cellStyle name="Normal 41 2 7 3 2 3 2" xfId="48158" xr:uid="{00000000-0005-0000-0000-0000A95E0000}"/>
    <cellStyle name="Normal 41 2 7 3 2 4" xfId="20577" xr:uid="{00000000-0005-0000-0000-0000AA5E0000}"/>
    <cellStyle name="Normal 41 2 7 3 2 4 2" xfId="42219" xr:uid="{00000000-0005-0000-0000-0000AB5E0000}"/>
    <cellStyle name="Normal 41 2 7 3 2 5" xfId="36209" xr:uid="{00000000-0005-0000-0000-0000AC5E0000}"/>
    <cellStyle name="Normal 41 2 7 3 3" xfId="15447" xr:uid="{00000000-0005-0000-0000-0000AD5E0000}"/>
    <cellStyle name="Normal 41 2 7 3 3 2" xfId="18532" xr:uid="{00000000-0005-0000-0000-0000AE5E0000}"/>
    <cellStyle name="Normal 41 2 7 3 3 2 2" xfId="30498" xr:uid="{00000000-0005-0000-0000-0000AF5E0000}"/>
    <cellStyle name="Normal 41 2 7 3 3 2 2 2" xfId="52104" xr:uid="{00000000-0005-0000-0000-0000B05E0000}"/>
    <cellStyle name="Normal 41 2 7 3 3 2 3" xfId="24531" xr:uid="{00000000-0005-0000-0000-0000B15E0000}"/>
    <cellStyle name="Normal 41 2 7 3 3 2 3 2" xfId="46168" xr:uid="{00000000-0005-0000-0000-0000B25E0000}"/>
    <cellStyle name="Normal 41 2 7 3 3 2 4" xfId="40186" xr:uid="{00000000-0005-0000-0000-0000B35E0000}"/>
    <cellStyle name="Normal 41 2 7 3 3 3" xfId="27516" xr:uid="{00000000-0005-0000-0000-0000B45E0000}"/>
    <cellStyle name="Normal 41 2 7 3 3 3 2" xfId="49130" xr:uid="{00000000-0005-0000-0000-0000B55E0000}"/>
    <cellStyle name="Normal 41 2 7 3 3 4" xfId="21549" xr:uid="{00000000-0005-0000-0000-0000B65E0000}"/>
    <cellStyle name="Normal 41 2 7 3 3 4 2" xfId="43191" xr:uid="{00000000-0005-0000-0000-0000B75E0000}"/>
    <cellStyle name="Normal 41 2 7 3 3 5" xfId="37183" xr:uid="{00000000-0005-0000-0000-0000B85E0000}"/>
    <cellStyle name="Normal 41 2 7 3 4" xfId="16581" xr:uid="{00000000-0005-0000-0000-0000B95E0000}"/>
    <cellStyle name="Normal 41 2 7 3 4 2" xfId="28550" xr:uid="{00000000-0005-0000-0000-0000BA5E0000}"/>
    <cellStyle name="Normal 41 2 7 3 4 2 2" xfId="50156" xr:uid="{00000000-0005-0000-0000-0000BB5E0000}"/>
    <cellStyle name="Normal 41 2 7 3 4 3" xfId="22583" xr:uid="{00000000-0005-0000-0000-0000BC5E0000}"/>
    <cellStyle name="Normal 41 2 7 3 4 3 2" xfId="44220" xr:uid="{00000000-0005-0000-0000-0000BD5E0000}"/>
    <cellStyle name="Normal 41 2 7 3 4 4" xfId="38235" xr:uid="{00000000-0005-0000-0000-0000BE5E0000}"/>
    <cellStyle name="Normal 41 2 7 3 5" xfId="25568" xr:uid="{00000000-0005-0000-0000-0000BF5E0000}"/>
    <cellStyle name="Normal 41 2 7 3 5 2" xfId="47185" xr:uid="{00000000-0005-0000-0000-0000C05E0000}"/>
    <cellStyle name="Normal 41 2 7 3 6" xfId="19601" xr:uid="{00000000-0005-0000-0000-0000C15E0000}"/>
    <cellStyle name="Normal 41 2 7 3 6 2" xfId="41243" xr:uid="{00000000-0005-0000-0000-0000C25E0000}"/>
    <cellStyle name="Normal 41 2 7 3 7" xfId="35229" xr:uid="{00000000-0005-0000-0000-0000C35E0000}"/>
    <cellStyle name="Normal 41 2 7 4" xfId="13832" xr:uid="{00000000-0005-0000-0000-0000C45E0000}"/>
    <cellStyle name="Normal 41 2 7 4 2" xfId="16918" xr:uid="{00000000-0005-0000-0000-0000C55E0000}"/>
    <cellStyle name="Normal 41 2 7 4 2 2" xfId="28886" xr:uid="{00000000-0005-0000-0000-0000C65E0000}"/>
    <cellStyle name="Normal 41 2 7 4 2 2 2" xfId="50492" xr:uid="{00000000-0005-0000-0000-0000C75E0000}"/>
    <cellStyle name="Normal 41 2 7 4 2 3" xfId="22919" xr:uid="{00000000-0005-0000-0000-0000C85E0000}"/>
    <cellStyle name="Normal 41 2 7 4 2 3 2" xfId="44556" xr:uid="{00000000-0005-0000-0000-0000C95E0000}"/>
    <cellStyle name="Normal 41 2 7 4 2 4" xfId="38572" xr:uid="{00000000-0005-0000-0000-0000CA5E0000}"/>
    <cellStyle name="Normal 41 2 7 4 3" xfId="25904" xr:uid="{00000000-0005-0000-0000-0000CB5E0000}"/>
    <cellStyle name="Normal 41 2 7 4 3 2" xfId="47518" xr:uid="{00000000-0005-0000-0000-0000CC5E0000}"/>
    <cellStyle name="Normal 41 2 7 4 4" xfId="19937" xr:uid="{00000000-0005-0000-0000-0000CD5E0000}"/>
    <cellStyle name="Normal 41 2 7 4 4 2" xfId="41579" xr:uid="{00000000-0005-0000-0000-0000CE5E0000}"/>
    <cellStyle name="Normal 41 2 7 4 5" xfId="35568" xr:uid="{00000000-0005-0000-0000-0000CF5E0000}"/>
    <cellStyle name="Normal 41 2 7 5" xfId="14806" xr:uid="{00000000-0005-0000-0000-0000D05E0000}"/>
    <cellStyle name="Normal 41 2 7 5 2" xfId="17891" xr:uid="{00000000-0005-0000-0000-0000D15E0000}"/>
    <cellStyle name="Normal 41 2 7 5 2 2" xfId="29858" xr:uid="{00000000-0005-0000-0000-0000D25E0000}"/>
    <cellStyle name="Normal 41 2 7 5 2 2 2" xfId="51464" xr:uid="{00000000-0005-0000-0000-0000D35E0000}"/>
    <cellStyle name="Normal 41 2 7 5 2 3" xfId="23891" xr:uid="{00000000-0005-0000-0000-0000D45E0000}"/>
    <cellStyle name="Normal 41 2 7 5 2 3 2" xfId="45528" xr:uid="{00000000-0005-0000-0000-0000D55E0000}"/>
    <cellStyle name="Normal 41 2 7 5 2 4" xfId="39545" xr:uid="{00000000-0005-0000-0000-0000D65E0000}"/>
    <cellStyle name="Normal 41 2 7 5 3" xfId="26876" xr:uid="{00000000-0005-0000-0000-0000D75E0000}"/>
    <cellStyle name="Normal 41 2 7 5 3 2" xfId="48490" xr:uid="{00000000-0005-0000-0000-0000D85E0000}"/>
    <cellStyle name="Normal 41 2 7 5 4" xfId="20909" xr:uid="{00000000-0005-0000-0000-0000D95E0000}"/>
    <cellStyle name="Normal 41 2 7 5 4 2" xfId="42551" xr:uid="{00000000-0005-0000-0000-0000DA5E0000}"/>
    <cellStyle name="Normal 41 2 7 5 5" xfId="36542" xr:uid="{00000000-0005-0000-0000-0000DB5E0000}"/>
    <cellStyle name="Normal 41 2 7 6" xfId="15919" xr:uid="{00000000-0005-0000-0000-0000DC5E0000}"/>
    <cellStyle name="Normal 41 2 7 6 2" xfId="27890" xr:uid="{00000000-0005-0000-0000-0000DD5E0000}"/>
    <cellStyle name="Normal 41 2 7 6 2 2" xfId="49496" xr:uid="{00000000-0005-0000-0000-0000DE5E0000}"/>
    <cellStyle name="Normal 41 2 7 6 3" xfId="21923" xr:uid="{00000000-0005-0000-0000-0000DF5E0000}"/>
    <cellStyle name="Normal 41 2 7 6 3 2" xfId="43560" xr:uid="{00000000-0005-0000-0000-0000E05E0000}"/>
    <cellStyle name="Normal 41 2 7 6 4" xfId="37573" xr:uid="{00000000-0005-0000-0000-0000E15E0000}"/>
    <cellStyle name="Normal 41 2 7 7" xfId="24905" xr:uid="{00000000-0005-0000-0000-0000E25E0000}"/>
    <cellStyle name="Normal 41 2 7 7 2" xfId="46525" xr:uid="{00000000-0005-0000-0000-0000E35E0000}"/>
    <cellStyle name="Normal 41 2 7 8" xfId="18938" xr:uid="{00000000-0005-0000-0000-0000E45E0000}"/>
    <cellStyle name="Normal 41 2 7 8 2" xfId="40580" xr:uid="{00000000-0005-0000-0000-0000E55E0000}"/>
    <cellStyle name="Normal 41 2 7 9" xfId="31979"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8" xr:uid="{00000000-0005-0000-0000-0000EA5E0000}"/>
    <cellStyle name="Normal 41 2 8 2 2 2 2" xfId="50554" xr:uid="{00000000-0005-0000-0000-0000EB5E0000}"/>
    <cellStyle name="Normal 41 2 8 2 2 3" xfId="22981" xr:uid="{00000000-0005-0000-0000-0000EC5E0000}"/>
    <cellStyle name="Normal 41 2 8 2 2 3 2" xfId="44618" xr:uid="{00000000-0005-0000-0000-0000ED5E0000}"/>
    <cellStyle name="Normal 41 2 8 2 2 4" xfId="38634" xr:uid="{00000000-0005-0000-0000-0000EE5E0000}"/>
    <cellStyle name="Normal 41 2 8 2 3" xfId="25966" xr:uid="{00000000-0005-0000-0000-0000EF5E0000}"/>
    <cellStyle name="Normal 41 2 8 2 3 2" xfId="47580" xr:uid="{00000000-0005-0000-0000-0000F05E0000}"/>
    <cellStyle name="Normal 41 2 8 2 4" xfId="19999" xr:uid="{00000000-0005-0000-0000-0000F15E0000}"/>
    <cellStyle name="Normal 41 2 8 2 4 2" xfId="41641" xr:uid="{00000000-0005-0000-0000-0000F25E0000}"/>
    <cellStyle name="Normal 41 2 8 2 5" xfId="35631" xr:uid="{00000000-0005-0000-0000-0000F35E0000}"/>
    <cellStyle name="Normal 41 2 8 3" xfId="14869" xr:uid="{00000000-0005-0000-0000-0000F45E0000}"/>
    <cellStyle name="Normal 41 2 8 3 2" xfId="17954" xr:uid="{00000000-0005-0000-0000-0000F55E0000}"/>
    <cellStyle name="Normal 41 2 8 3 2 2" xfId="29920" xr:uid="{00000000-0005-0000-0000-0000F65E0000}"/>
    <cellStyle name="Normal 41 2 8 3 2 2 2" xfId="51526" xr:uid="{00000000-0005-0000-0000-0000F75E0000}"/>
    <cellStyle name="Normal 41 2 8 3 2 3" xfId="23953" xr:uid="{00000000-0005-0000-0000-0000F85E0000}"/>
    <cellStyle name="Normal 41 2 8 3 2 3 2" xfId="45590" xr:uid="{00000000-0005-0000-0000-0000F95E0000}"/>
    <cellStyle name="Normal 41 2 8 3 2 4" xfId="39608" xr:uid="{00000000-0005-0000-0000-0000FA5E0000}"/>
    <cellStyle name="Normal 41 2 8 3 3" xfId="26938" xr:uid="{00000000-0005-0000-0000-0000FB5E0000}"/>
    <cellStyle name="Normal 41 2 8 3 3 2" xfId="48552" xr:uid="{00000000-0005-0000-0000-0000FC5E0000}"/>
    <cellStyle name="Normal 41 2 8 3 4" xfId="20971" xr:uid="{00000000-0005-0000-0000-0000FD5E0000}"/>
    <cellStyle name="Normal 41 2 8 3 4 2" xfId="42613" xr:uid="{00000000-0005-0000-0000-0000FE5E0000}"/>
    <cellStyle name="Normal 41 2 8 3 5" xfId="36605" xr:uid="{00000000-0005-0000-0000-0000FF5E0000}"/>
    <cellStyle name="Normal 41 2 8 4" xfId="16003" xr:uid="{00000000-0005-0000-0000-0000005F0000}"/>
    <cellStyle name="Normal 41 2 8 4 2" xfId="27972" xr:uid="{00000000-0005-0000-0000-0000015F0000}"/>
    <cellStyle name="Normal 41 2 8 4 2 2" xfId="49578" xr:uid="{00000000-0005-0000-0000-0000025F0000}"/>
    <cellStyle name="Normal 41 2 8 4 3" xfId="22005" xr:uid="{00000000-0005-0000-0000-0000035F0000}"/>
    <cellStyle name="Normal 41 2 8 4 3 2" xfId="43642" xr:uid="{00000000-0005-0000-0000-0000045F0000}"/>
    <cellStyle name="Normal 41 2 8 4 4" xfId="37657" xr:uid="{00000000-0005-0000-0000-0000055F0000}"/>
    <cellStyle name="Normal 41 2 8 5" xfId="24990" xr:uid="{00000000-0005-0000-0000-0000065F0000}"/>
    <cellStyle name="Normal 41 2 8 5 2" xfId="46607" xr:uid="{00000000-0005-0000-0000-0000075F0000}"/>
    <cellStyle name="Normal 41 2 8 6" xfId="19023" xr:uid="{00000000-0005-0000-0000-0000085F0000}"/>
    <cellStyle name="Normal 41 2 8 6 2" xfId="40665" xr:uid="{00000000-0005-0000-0000-0000095F0000}"/>
    <cellStyle name="Normal 41 2 8 7" xfId="34651"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8" xr:uid="{00000000-0005-0000-0000-00000E5F0000}"/>
    <cellStyle name="Normal 41 2 9 2 2 2 2" xfId="50874" xr:uid="{00000000-0005-0000-0000-00000F5F0000}"/>
    <cellStyle name="Normal 41 2 9 2 2 3" xfId="23301" xr:uid="{00000000-0005-0000-0000-0000105F0000}"/>
    <cellStyle name="Normal 41 2 9 2 2 3 2" xfId="44938" xr:uid="{00000000-0005-0000-0000-0000115F0000}"/>
    <cellStyle name="Normal 41 2 9 2 2 4" xfId="38954" xr:uid="{00000000-0005-0000-0000-0000125F0000}"/>
    <cellStyle name="Normal 41 2 9 2 3" xfId="26286" xr:uid="{00000000-0005-0000-0000-0000135F0000}"/>
    <cellStyle name="Normal 41 2 9 2 3 2" xfId="47900" xr:uid="{00000000-0005-0000-0000-0000145F0000}"/>
    <cellStyle name="Normal 41 2 9 2 4" xfId="20319" xr:uid="{00000000-0005-0000-0000-0000155F0000}"/>
    <cellStyle name="Normal 41 2 9 2 4 2" xfId="41961" xr:uid="{00000000-0005-0000-0000-0000165F0000}"/>
    <cellStyle name="Normal 41 2 9 2 5" xfId="35951" xr:uid="{00000000-0005-0000-0000-0000175F0000}"/>
    <cellStyle name="Normal 41 2 9 3" xfId="15189" xr:uid="{00000000-0005-0000-0000-0000185F0000}"/>
    <cellStyle name="Normal 41 2 9 3 2" xfId="18274" xr:uid="{00000000-0005-0000-0000-0000195F0000}"/>
    <cellStyle name="Normal 41 2 9 3 2 2" xfId="30240" xr:uid="{00000000-0005-0000-0000-00001A5F0000}"/>
    <cellStyle name="Normal 41 2 9 3 2 2 2" xfId="51846" xr:uid="{00000000-0005-0000-0000-00001B5F0000}"/>
    <cellStyle name="Normal 41 2 9 3 2 3" xfId="24273" xr:uid="{00000000-0005-0000-0000-00001C5F0000}"/>
    <cellStyle name="Normal 41 2 9 3 2 3 2" xfId="45910" xr:uid="{00000000-0005-0000-0000-00001D5F0000}"/>
    <cellStyle name="Normal 41 2 9 3 2 4" xfId="39928" xr:uid="{00000000-0005-0000-0000-00001E5F0000}"/>
    <cellStyle name="Normal 41 2 9 3 3" xfId="27258" xr:uid="{00000000-0005-0000-0000-00001F5F0000}"/>
    <cellStyle name="Normal 41 2 9 3 3 2" xfId="48872" xr:uid="{00000000-0005-0000-0000-0000205F0000}"/>
    <cellStyle name="Normal 41 2 9 3 4" xfId="21291" xr:uid="{00000000-0005-0000-0000-0000215F0000}"/>
    <cellStyle name="Normal 41 2 9 3 4 2" xfId="42933" xr:uid="{00000000-0005-0000-0000-0000225F0000}"/>
    <cellStyle name="Normal 41 2 9 3 5" xfId="36925" xr:uid="{00000000-0005-0000-0000-0000235F0000}"/>
    <cellStyle name="Normal 41 2 9 4" xfId="16323" xr:uid="{00000000-0005-0000-0000-0000245F0000}"/>
    <cellStyle name="Normal 41 2 9 4 2" xfId="28292" xr:uid="{00000000-0005-0000-0000-0000255F0000}"/>
    <cellStyle name="Normal 41 2 9 4 2 2" xfId="49898" xr:uid="{00000000-0005-0000-0000-0000265F0000}"/>
    <cellStyle name="Normal 41 2 9 4 3" xfId="22325" xr:uid="{00000000-0005-0000-0000-0000275F0000}"/>
    <cellStyle name="Normal 41 2 9 4 3 2" xfId="43962" xr:uid="{00000000-0005-0000-0000-0000285F0000}"/>
    <cellStyle name="Normal 41 2 9 4 4" xfId="37977" xr:uid="{00000000-0005-0000-0000-0000295F0000}"/>
    <cellStyle name="Normal 41 2 9 5" xfId="25310" xr:uid="{00000000-0005-0000-0000-00002A5F0000}"/>
    <cellStyle name="Normal 41 2 9 5 2" xfId="46927" xr:uid="{00000000-0005-0000-0000-00002B5F0000}"/>
    <cellStyle name="Normal 41 2 9 6" xfId="19343" xr:uid="{00000000-0005-0000-0000-00002C5F0000}"/>
    <cellStyle name="Normal 41 2 9 6 2" xfId="40985" xr:uid="{00000000-0005-0000-0000-00002D5F0000}"/>
    <cellStyle name="Normal 41 2 9 7" xfId="34971"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29" xr:uid="{00000000-0005-0000-0000-0000325F0000}"/>
    <cellStyle name="Normal 41 20 10 2 2 2" xfId="50235" xr:uid="{00000000-0005-0000-0000-0000335F0000}"/>
    <cellStyle name="Normal 41 20 10 2 3" xfId="22662" xr:uid="{00000000-0005-0000-0000-0000345F0000}"/>
    <cellStyle name="Normal 41 20 10 2 3 2" xfId="44299" xr:uid="{00000000-0005-0000-0000-0000355F0000}"/>
    <cellStyle name="Normal 41 20 10 2 4" xfId="38314" xr:uid="{00000000-0005-0000-0000-0000365F0000}"/>
    <cellStyle name="Normal 41 20 10 3" xfId="25647" xr:uid="{00000000-0005-0000-0000-0000375F0000}"/>
    <cellStyle name="Normal 41 20 10 3 2" xfId="47261" xr:uid="{00000000-0005-0000-0000-0000385F0000}"/>
    <cellStyle name="Normal 41 20 10 4" xfId="19680" xr:uid="{00000000-0005-0000-0000-0000395F0000}"/>
    <cellStyle name="Normal 41 20 10 4 2" xfId="41322" xr:uid="{00000000-0005-0000-0000-00003A5F0000}"/>
    <cellStyle name="Normal 41 20 10 5" xfId="35310" xr:uid="{00000000-0005-0000-0000-00003B5F0000}"/>
    <cellStyle name="Normal 41 20 11" xfId="14549" xr:uid="{00000000-0005-0000-0000-00003C5F0000}"/>
    <cellStyle name="Normal 41 20 11 2" xfId="17634" xr:uid="{00000000-0005-0000-0000-00003D5F0000}"/>
    <cellStyle name="Normal 41 20 11 2 2" xfId="29601" xr:uid="{00000000-0005-0000-0000-00003E5F0000}"/>
    <cellStyle name="Normal 41 20 11 2 2 2" xfId="51207" xr:uid="{00000000-0005-0000-0000-00003F5F0000}"/>
    <cellStyle name="Normal 41 20 11 2 3" xfId="23634" xr:uid="{00000000-0005-0000-0000-0000405F0000}"/>
    <cellStyle name="Normal 41 20 11 2 3 2" xfId="45271" xr:uid="{00000000-0005-0000-0000-0000415F0000}"/>
    <cellStyle name="Normal 41 20 11 2 4" xfId="39288" xr:uid="{00000000-0005-0000-0000-0000425F0000}"/>
    <cellStyle name="Normal 41 20 11 3" xfId="26619" xr:uid="{00000000-0005-0000-0000-0000435F0000}"/>
    <cellStyle name="Normal 41 20 11 3 2" xfId="48233" xr:uid="{00000000-0005-0000-0000-0000445F0000}"/>
    <cellStyle name="Normal 41 20 11 4" xfId="20652" xr:uid="{00000000-0005-0000-0000-0000455F0000}"/>
    <cellStyle name="Normal 41 20 11 4 2" xfId="42294" xr:uid="{00000000-0005-0000-0000-0000465F0000}"/>
    <cellStyle name="Normal 41 20 11 5" xfId="36285" xr:uid="{00000000-0005-0000-0000-0000475F0000}"/>
    <cellStyle name="Normal 41 20 12" xfId="15662" xr:uid="{00000000-0005-0000-0000-0000485F0000}"/>
    <cellStyle name="Normal 41 20 12 2" xfId="27633" xr:uid="{00000000-0005-0000-0000-0000495F0000}"/>
    <cellStyle name="Normal 41 20 12 2 2" xfId="49239" xr:uid="{00000000-0005-0000-0000-00004A5F0000}"/>
    <cellStyle name="Normal 41 20 12 3" xfId="21666" xr:uid="{00000000-0005-0000-0000-00004B5F0000}"/>
    <cellStyle name="Normal 41 20 12 3 2" xfId="43303" xr:uid="{00000000-0005-0000-0000-00004C5F0000}"/>
    <cellStyle name="Normal 41 20 12 4" xfId="37316" xr:uid="{00000000-0005-0000-0000-00004D5F0000}"/>
    <cellStyle name="Normal 41 20 13" xfId="24648" xr:uid="{00000000-0005-0000-0000-00004E5F0000}"/>
    <cellStyle name="Normal 41 20 13 2" xfId="46268" xr:uid="{00000000-0005-0000-0000-00004F5F0000}"/>
    <cellStyle name="Normal 41 20 14" xfId="18681" xr:uid="{00000000-0005-0000-0000-0000505F0000}"/>
    <cellStyle name="Normal 41 20 14 2" xfId="40323" xr:uid="{00000000-0005-0000-0000-0000515F0000}"/>
    <cellStyle name="Normal 41 20 15" xfId="31246"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8" xr:uid="{00000000-0005-0000-0000-0000575F0000}"/>
    <cellStyle name="Normal 41 20 2 2 2 2 2 2" xfId="50644" xr:uid="{00000000-0005-0000-0000-0000585F0000}"/>
    <cellStyle name="Normal 41 20 2 2 2 2 3" xfId="23071" xr:uid="{00000000-0005-0000-0000-0000595F0000}"/>
    <cellStyle name="Normal 41 20 2 2 2 2 3 2" xfId="44708" xr:uid="{00000000-0005-0000-0000-00005A5F0000}"/>
    <cellStyle name="Normal 41 20 2 2 2 2 4" xfId="38724" xr:uid="{00000000-0005-0000-0000-00005B5F0000}"/>
    <cellStyle name="Normal 41 20 2 2 2 3" xfId="26056" xr:uid="{00000000-0005-0000-0000-00005C5F0000}"/>
    <cellStyle name="Normal 41 20 2 2 2 3 2" xfId="47670" xr:uid="{00000000-0005-0000-0000-00005D5F0000}"/>
    <cellStyle name="Normal 41 20 2 2 2 4" xfId="20089" xr:uid="{00000000-0005-0000-0000-00005E5F0000}"/>
    <cellStyle name="Normal 41 20 2 2 2 4 2" xfId="41731" xr:uid="{00000000-0005-0000-0000-00005F5F0000}"/>
    <cellStyle name="Normal 41 20 2 2 2 5" xfId="35721" xr:uid="{00000000-0005-0000-0000-0000605F0000}"/>
    <cellStyle name="Normal 41 20 2 2 3" xfId="14959" xr:uid="{00000000-0005-0000-0000-0000615F0000}"/>
    <cellStyle name="Normal 41 20 2 2 3 2" xfId="18044" xr:uid="{00000000-0005-0000-0000-0000625F0000}"/>
    <cellStyle name="Normal 41 20 2 2 3 2 2" xfId="30010" xr:uid="{00000000-0005-0000-0000-0000635F0000}"/>
    <cellStyle name="Normal 41 20 2 2 3 2 2 2" xfId="51616" xr:uid="{00000000-0005-0000-0000-0000645F0000}"/>
    <cellStyle name="Normal 41 20 2 2 3 2 3" xfId="24043" xr:uid="{00000000-0005-0000-0000-0000655F0000}"/>
    <cellStyle name="Normal 41 20 2 2 3 2 3 2" xfId="45680" xr:uid="{00000000-0005-0000-0000-0000665F0000}"/>
    <cellStyle name="Normal 41 20 2 2 3 2 4" xfId="39698" xr:uid="{00000000-0005-0000-0000-0000675F0000}"/>
    <cellStyle name="Normal 41 20 2 2 3 3" xfId="27028" xr:uid="{00000000-0005-0000-0000-0000685F0000}"/>
    <cellStyle name="Normal 41 20 2 2 3 3 2" xfId="48642" xr:uid="{00000000-0005-0000-0000-0000695F0000}"/>
    <cellStyle name="Normal 41 20 2 2 3 4" xfId="21061" xr:uid="{00000000-0005-0000-0000-00006A5F0000}"/>
    <cellStyle name="Normal 41 20 2 2 3 4 2" xfId="42703" xr:uid="{00000000-0005-0000-0000-00006B5F0000}"/>
    <cellStyle name="Normal 41 20 2 2 3 5" xfId="36695" xr:uid="{00000000-0005-0000-0000-00006C5F0000}"/>
    <cellStyle name="Normal 41 20 2 2 4" xfId="16093" xr:uid="{00000000-0005-0000-0000-00006D5F0000}"/>
    <cellStyle name="Normal 41 20 2 2 4 2" xfId="28062" xr:uid="{00000000-0005-0000-0000-00006E5F0000}"/>
    <cellStyle name="Normal 41 20 2 2 4 2 2" xfId="49668" xr:uid="{00000000-0005-0000-0000-00006F5F0000}"/>
    <cellStyle name="Normal 41 20 2 2 4 3" xfId="22095" xr:uid="{00000000-0005-0000-0000-0000705F0000}"/>
    <cellStyle name="Normal 41 20 2 2 4 3 2" xfId="43732" xr:uid="{00000000-0005-0000-0000-0000715F0000}"/>
    <cellStyle name="Normal 41 20 2 2 4 4" xfId="37747" xr:uid="{00000000-0005-0000-0000-0000725F0000}"/>
    <cellStyle name="Normal 41 20 2 2 5" xfId="25080" xr:uid="{00000000-0005-0000-0000-0000735F0000}"/>
    <cellStyle name="Normal 41 20 2 2 5 2" xfId="46697" xr:uid="{00000000-0005-0000-0000-0000745F0000}"/>
    <cellStyle name="Normal 41 20 2 2 6" xfId="19113" xr:uid="{00000000-0005-0000-0000-0000755F0000}"/>
    <cellStyle name="Normal 41 20 2 2 6 2" xfId="40755" xr:uid="{00000000-0005-0000-0000-0000765F0000}"/>
    <cellStyle name="Normal 41 20 2 2 7" xfId="34741"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8" xr:uid="{00000000-0005-0000-0000-00007B5F0000}"/>
    <cellStyle name="Normal 41 20 2 3 2 2 2 2" xfId="50964" xr:uid="{00000000-0005-0000-0000-00007C5F0000}"/>
    <cellStyle name="Normal 41 20 2 3 2 2 3" xfId="23391" xr:uid="{00000000-0005-0000-0000-00007D5F0000}"/>
    <cellStyle name="Normal 41 20 2 3 2 2 3 2" xfId="45028" xr:uid="{00000000-0005-0000-0000-00007E5F0000}"/>
    <cellStyle name="Normal 41 20 2 3 2 2 4" xfId="39044" xr:uid="{00000000-0005-0000-0000-00007F5F0000}"/>
    <cellStyle name="Normal 41 20 2 3 2 3" xfId="26376" xr:uid="{00000000-0005-0000-0000-0000805F0000}"/>
    <cellStyle name="Normal 41 20 2 3 2 3 2" xfId="47990" xr:uid="{00000000-0005-0000-0000-0000815F0000}"/>
    <cellStyle name="Normal 41 20 2 3 2 4" xfId="20409" xr:uid="{00000000-0005-0000-0000-0000825F0000}"/>
    <cellStyle name="Normal 41 20 2 3 2 4 2" xfId="42051" xr:uid="{00000000-0005-0000-0000-0000835F0000}"/>
    <cellStyle name="Normal 41 20 2 3 2 5" xfId="36041" xr:uid="{00000000-0005-0000-0000-0000845F0000}"/>
    <cellStyle name="Normal 41 20 2 3 3" xfId="15279" xr:uid="{00000000-0005-0000-0000-0000855F0000}"/>
    <cellStyle name="Normal 41 20 2 3 3 2" xfId="18364" xr:uid="{00000000-0005-0000-0000-0000865F0000}"/>
    <cellStyle name="Normal 41 20 2 3 3 2 2" xfId="30330" xr:uid="{00000000-0005-0000-0000-0000875F0000}"/>
    <cellStyle name="Normal 41 20 2 3 3 2 2 2" xfId="51936" xr:uid="{00000000-0005-0000-0000-0000885F0000}"/>
    <cellStyle name="Normal 41 20 2 3 3 2 3" xfId="24363" xr:uid="{00000000-0005-0000-0000-0000895F0000}"/>
    <cellStyle name="Normal 41 20 2 3 3 2 3 2" xfId="46000" xr:uid="{00000000-0005-0000-0000-00008A5F0000}"/>
    <cellStyle name="Normal 41 20 2 3 3 2 4" xfId="40018" xr:uid="{00000000-0005-0000-0000-00008B5F0000}"/>
    <cellStyle name="Normal 41 20 2 3 3 3" xfId="27348" xr:uid="{00000000-0005-0000-0000-00008C5F0000}"/>
    <cellStyle name="Normal 41 20 2 3 3 3 2" xfId="48962" xr:uid="{00000000-0005-0000-0000-00008D5F0000}"/>
    <cellStyle name="Normal 41 20 2 3 3 4" xfId="21381" xr:uid="{00000000-0005-0000-0000-00008E5F0000}"/>
    <cellStyle name="Normal 41 20 2 3 3 4 2" xfId="43023" xr:uid="{00000000-0005-0000-0000-00008F5F0000}"/>
    <cellStyle name="Normal 41 20 2 3 3 5" xfId="37015" xr:uid="{00000000-0005-0000-0000-0000905F0000}"/>
    <cellStyle name="Normal 41 20 2 3 4" xfId="16413" xr:uid="{00000000-0005-0000-0000-0000915F0000}"/>
    <cellStyle name="Normal 41 20 2 3 4 2" xfId="28382" xr:uid="{00000000-0005-0000-0000-0000925F0000}"/>
    <cellStyle name="Normal 41 20 2 3 4 2 2" xfId="49988" xr:uid="{00000000-0005-0000-0000-0000935F0000}"/>
    <cellStyle name="Normal 41 20 2 3 4 3" xfId="22415" xr:uid="{00000000-0005-0000-0000-0000945F0000}"/>
    <cellStyle name="Normal 41 20 2 3 4 3 2" xfId="44052" xr:uid="{00000000-0005-0000-0000-0000955F0000}"/>
    <cellStyle name="Normal 41 20 2 3 4 4" xfId="38067" xr:uid="{00000000-0005-0000-0000-0000965F0000}"/>
    <cellStyle name="Normal 41 20 2 3 5" xfId="25400" xr:uid="{00000000-0005-0000-0000-0000975F0000}"/>
    <cellStyle name="Normal 41 20 2 3 5 2" xfId="47017" xr:uid="{00000000-0005-0000-0000-0000985F0000}"/>
    <cellStyle name="Normal 41 20 2 3 6" xfId="19433" xr:uid="{00000000-0005-0000-0000-0000995F0000}"/>
    <cellStyle name="Normal 41 20 2 3 6 2" xfId="41075" xr:uid="{00000000-0005-0000-0000-00009A5F0000}"/>
    <cellStyle name="Normal 41 20 2 3 7" xfId="35061" xr:uid="{00000000-0005-0000-0000-00009B5F0000}"/>
    <cellStyle name="Normal 41 20 2 4" xfId="13664" xr:uid="{00000000-0005-0000-0000-00009C5F0000}"/>
    <cellStyle name="Normal 41 20 2 4 2" xfId="16750" xr:uid="{00000000-0005-0000-0000-00009D5F0000}"/>
    <cellStyle name="Normal 41 20 2 4 2 2" xfId="28718" xr:uid="{00000000-0005-0000-0000-00009E5F0000}"/>
    <cellStyle name="Normal 41 20 2 4 2 2 2" xfId="50324" xr:uid="{00000000-0005-0000-0000-00009F5F0000}"/>
    <cellStyle name="Normal 41 20 2 4 2 3" xfId="22751" xr:uid="{00000000-0005-0000-0000-0000A05F0000}"/>
    <cellStyle name="Normal 41 20 2 4 2 3 2" xfId="44388" xr:uid="{00000000-0005-0000-0000-0000A15F0000}"/>
    <cellStyle name="Normal 41 20 2 4 2 4" xfId="38404" xr:uid="{00000000-0005-0000-0000-0000A25F0000}"/>
    <cellStyle name="Normal 41 20 2 4 3" xfId="25736" xr:uid="{00000000-0005-0000-0000-0000A35F0000}"/>
    <cellStyle name="Normal 41 20 2 4 3 2" xfId="47350" xr:uid="{00000000-0005-0000-0000-0000A45F0000}"/>
    <cellStyle name="Normal 41 20 2 4 4" xfId="19769" xr:uid="{00000000-0005-0000-0000-0000A55F0000}"/>
    <cellStyle name="Normal 41 20 2 4 4 2" xfId="41411" xr:uid="{00000000-0005-0000-0000-0000A65F0000}"/>
    <cellStyle name="Normal 41 20 2 4 5" xfId="35400" xr:uid="{00000000-0005-0000-0000-0000A75F0000}"/>
    <cellStyle name="Normal 41 20 2 5" xfId="14638" xr:uid="{00000000-0005-0000-0000-0000A85F0000}"/>
    <cellStyle name="Normal 41 20 2 5 2" xfId="17723" xr:uid="{00000000-0005-0000-0000-0000A95F0000}"/>
    <cellStyle name="Normal 41 20 2 5 2 2" xfId="29690" xr:uid="{00000000-0005-0000-0000-0000AA5F0000}"/>
    <cellStyle name="Normal 41 20 2 5 2 2 2" xfId="51296" xr:uid="{00000000-0005-0000-0000-0000AB5F0000}"/>
    <cellStyle name="Normal 41 20 2 5 2 3" xfId="23723" xr:uid="{00000000-0005-0000-0000-0000AC5F0000}"/>
    <cellStyle name="Normal 41 20 2 5 2 3 2" xfId="45360" xr:uid="{00000000-0005-0000-0000-0000AD5F0000}"/>
    <cellStyle name="Normal 41 20 2 5 2 4" xfId="39377" xr:uid="{00000000-0005-0000-0000-0000AE5F0000}"/>
    <cellStyle name="Normal 41 20 2 5 3" xfId="26708" xr:uid="{00000000-0005-0000-0000-0000AF5F0000}"/>
    <cellStyle name="Normal 41 20 2 5 3 2" xfId="48322" xr:uid="{00000000-0005-0000-0000-0000B05F0000}"/>
    <cellStyle name="Normal 41 20 2 5 4" xfId="20741" xr:uid="{00000000-0005-0000-0000-0000B15F0000}"/>
    <cellStyle name="Normal 41 20 2 5 4 2" xfId="42383" xr:uid="{00000000-0005-0000-0000-0000B25F0000}"/>
    <cellStyle name="Normal 41 20 2 5 5" xfId="36374" xr:uid="{00000000-0005-0000-0000-0000B35F0000}"/>
    <cellStyle name="Normal 41 20 2 6" xfId="15751" xr:uid="{00000000-0005-0000-0000-0000B45F0000}"/>
    <cellStyle name="Normal 41 20 2 6 2" xfId="27722" xr:uid="{00000000-0005-0000-0000-0000B55F0000}"/>
    <cellStyle name="Normal 41 20 2 6 2 2" xfId="49328" xr:uid="{00000000-0005-0000-0000-0000B65F0000}"/>
    <cellStyle name="Normal 41 20 2 6 3" xfId="21755" xr:uid="{00000000-0005-0000-0000-0000B75F0000}"/>
    <cellStyle name="Normal 41 20 2 6 3 2" xfId="43392" xr:uid="{00000000-0005-0000-0000-0000B85F0000}"/>
    <cellStyle name="Normal 41 20 2 6 4" xfId="37405" xr:uid="{00000000-0005-0000-0000-0000B95F0000}"/>
    <cellStyle name="Normal 41 20 2 7" xfId="24737" xr:uid="{00000000-0005-0000-0000-0000BA5F0000}"/>
    <cellStyle name="Normal 41 20 2 7 2" xfId="46357" xr:uid="{00000000-0005-0000-0000-0000BB5F0000}"/>
    <cellStyle name="Normal 41 20 2 8" xfId="18770" xr:uid="{00000000-0005-0000-0000-0000BC5F0000}"/>
    <cellStyle name="Normal 41 20 2 8 2" xfId="40412" xr:uid="{00000000-0005-0000-0000-0000BD5F0000}"/>
    <cellStyle name="Normal 41 20 2 9" xfId="31583"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4" xr:uid="{00000000-0005-0000-0000-0000C35F0000}"/>
    <cellStyle name="Normal 41 20 3 2 2 2 2 2" xfId="50600" xr:uid="{00000000-0005-0000-0000-0000C45F0000}"/>
    <cellStyle name="Normal 41 20 3 2 2 2 3" xfId="23027" xr:uid="{00000000-0005-0000-0000-0000C55F0000}"/>
    <cellStyle name="Normal 41 20 3 2 2 2 3 2" xfId="44664" xr:uid="{00000000-0005-0000-0000-0000C65F0000}"/>
    <cellStyle name="Normal 41 20 3 2 2 2 4" xfId="38680" xr:uid="{00000000-0005-0000-0000-0000C75F0000}"/>
    <cellStyle name="Normal 41 20 3 2 2 3" xfId="26012" xr:uid="{00000000-0005-0000-0000-0000C85F0000}"/>
    <cellStyle name="Normal 41 20 3 2 2 3 2" xfId="47626" xr:uid="{00000000-0005-0000-0000-0000C95F0000}"/>
    <cellStyle name="Normal 41 20 3 2 2 4" xfId="20045" xr:uid="{00000000-0005-0000-0000-0000CA5F0000}"/>
    <cellStyle name="Normal 41 20 3 2 2 4 2" xfId="41687" xr:uid="{00000000-0005-0000-0000-0000CB5F0000}"/>
    <cellStyle name="Normal 41 20 3 2 2 5" xfId="35677" xr:uid="{00000000-0005-0000-0000-0000CC5F0000}"/>
    <cellStyle name="Normal 41 20 3 2 3" xfId="14915" xr:uid="{00000000-0005-0000-0000-0000CD5F0000}"/>
    <cellStyle name="Normal 41 20 3 2 3 2" xfId="18000" xr:uid="{00000000-0005-0000-0000-0000CE5F0000}"/>
    <cellStyle name="Normal 41 20 3 2 3 2 2" xfId="29966" xr:uid="{00000000-0005-0000-0000-0000CF5F0000}"/>
    <cellStyle name="Normal 41 20 3 2 3 2 2 2" xfId="51572" xr:uid="{00000000-0005-0000-0000-0000D05F0000}"/>
    <cellStyle name="Normal 41 20 3 2 3 2 3" xfId="23999" xr:uid="{00000000-0005-0000-0000-0000D15F0000}"/>
    <cellStyle name="Normal 41 20 3 2 3 2 3 2" xfId="45636" xr:uid="{00000000-0005-0000-0000-0000D25F0000}"/>
    <cellStyle name="Normal 41 20 3 2 3 2 4" xfId="39654" xr:uid="{00000000-0005-0000-0000-0000D35F0000}"/>
    <cellStyle name="Normal 41 20 3 2 3 3" xfId="26984" xr:uid="{00000000-0005-0000-0000-0000D45F0000}"/>
    <cellStyle name="Normal 41 20 3 2 3 3 2" xfId="48598" xr:uid="{00000000-0005-0000-0000-0000D55F0000}"/>
    <cellStyle name="Normal 41 20 3 2 3 4" xfId="21017" xr:uid="{00000000-0005-0000-0000-0000D65F0000}"/>
    <cellStyle name="Normal 41 20 3 2 3 4 2" xfId="42659" xr:uid="{00000000-0005-0000-0000-0000D75F0000}"/>
    <cellStyle name="Normal 41 20 3 2 3 5" xfId="36651" xr:uid="{00000000-0005-0000-0000-0000D85F0000}"/>
    <cellStyle name="Normal 41 20 3 2 4" xfId="16049" xr:uid="{00000000-0005-0000-0000-0000D95F0000}"/>
    <cellStyle name="Normal 41 20 3 2 4 2" xfId="28018" xr:uid="{00000000-0005-0000-0000-0000DA5F0000}"/>
    <cellStyle name="Normal 41 20 3 2 4 2 2" xfId="49624" xr:uid="{00000000-0005-0000-0000-0000DB5F0000}"/>
    <cellStyle name="Normal 41 20 3 2 4 3" xfId="22051" xr:uid="{00000000-0005-0000-0000-0000DC5F0000}"/>
    <cellStyle name="Normal 41 20 3 2 4 3 2" xfId="43688" xr:uid="{00000000-0005-0000-0000-0000DD5F0000}"/>
    <cellStyle name="Normal 41 20 3 2 4 4" xfId="37703" xr:uid="{00000000-0005-0000-0000-0000DE5F0000}"/>
    <cellStyle name="Normal 41 20 3 2 5" xfId="25036" xr:uid="{00000000-0005-0000-0000-0000DF5F0000}"/>
    <cellStyle name="Normal 41 20 3 2 5 2" xfId="46653" xr:uid="{00000000-0005-0000-0000-0000E05F0000}"/>
    <cellStyle name="Normal 41 20 3 2 6" xfId="19069" xr:uid="{00000000-0005-0000-0000-0000E15F0000}"/>
    <cellStyle name="Normal 41 20 3 2 6 2" xfId="40711" xr:uid="{00000000-0005-0000-0000-0000E25F0000}"/>
    <cellStyle name="Normal 41 20 3 2 7" xfId="34697"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4" xr:uid="{00000000-0005-0000-0000-0000E75F0000}"/>
    <cellStyle name="Normal 41 20 3 3 2 2 2 2" xfId="50920" xr:uid="{00000000-0005-0000-0000-0000E85F0000}"/>
    <cellStyle name="Normal 41 20 3 3 2 2 3" xfId="23347" xr:uid="{00000000-0005-0000-0000-0000E95F0000}"/>
    <cellStyle name="Normal 41 20 3 3 2 2 3 2" xfId="44984" xr:uid="{00000000-0005-0000-0000-0000EA5F0000}"/>
    <cellStyle name="Normal 41 20 3 3 2 2 4" xfId="39000" xr:uid="{00000000-0005-0000-0000-0000EB5F0000}"/>
    <cellStyle name="Normal 41 20 3 3 2 3" xfId="26332" xr:uid="{00000000-0005-0000-0000-0000EC5F0000}"/>
    <cellStyle name="Normal 41 20 3 3 2 3 2" xfId="47946" xr:uid="{00000000-0005-0000-0000-0000ED5F0000}"/>
    <cellStyle name="Normal 41 20 3 3 2 4" xfId="20365" xr:uid="{00000000-0005-0000-0000-0000EE5F0000}"/>
    <cellStyle name="Normal 41 20 3 3 2 4 2" xfId="42007" xr:uid="{00000000-0005-0000-0000-0000EF5F0000}"/>
    <cellStyle name="Normal 41 20 3 3 2 5" xfId="35997" xr:uid="{00000000-0005-0000-0000-0000F05F0000}"/>
    <cellStyle name="Normal 41 20 3 3 3" xfId="15235" xr:uid="{00000000-0005-0000-0000-0000F15F0000}"/>
    <cellStyle name="Normal 41 20 3 3 3 2" xfId="18320" xr:uid="{00000000-0005-0000-0000-0000F25F0000}"/>
    <cellStyle name="Normal 41 20 3 3 3 2 2" xfId="30286" xr:uid="{00000000-0005-0000-0000-0000F35F0000}"/>
    <cellStyle name="Normal 41 20 3 3 3 2 2 2" xfId="51892" xr:uid="{00000000-0005-0000-0000-0000F45F0000}"/>
    <cellStyle name="Normal 41 20 3 3 3 2 3" xfId="24319" xr:uid="{00000000-0005-0000-0000-0000F55F0000}"/>
    <cellStyle name="Normal 41 20 3 3 3 2 3 2" xfId="45956" xr:uid="{00000000-0005-0000-0000-0000F65F0000}"/>
    <cellStyle name="Normal 41 20 3 3 3 2 4" xfId="39974" xr:uid="{00000000-0005-0000-0000-0000F75F0000}"/>
    <cellStyle name="Normal 41 20 3 3 3 3" xfId="27304" xr:uid="{00000000-0005-0000-0000-0000F85F0000}"/>
    <cellStyle name="Normal 41 20 3 3 3 3 2" xfId="48918" xr:uid="{00000000-0005-0000-0000-0000F95F0000}"/>
    <cellStyle name="Normal 41 20 3 3 3 4" xfId="21337" xr:uid="{00000000-0005-0000-0000-0000FA5F0000}"/>
    <cellStyle name="Normal 41 20 3 3 3 4 2" xfId="42979" xr:uid="{00000000-0005-0000-0000-0000FB5F0000}"/>
    <cellStyle name="Normal 41 20 3 3 3 5" xfId="36971" xr:uid="{00000000-0005-0000-0000-0000FC5F0000}"/>
    <cellStyle name="Normal 41 20 3 3 4" xfId="16369" xr:uid="{00000000-0005-0000-0000-0000FD5F0000}"/>
    <cellStyle name="Normal 41 20 3 3 4 2" xfId="28338" xr:uid="{00000000-0005-0000-0000-0000FE5F0000}"/>
    <cellStyle name="Normal 41 20 3 3 4 2 2" xfId="49944" xr:uid="{00000000-0005-0000-0000-0000FF5F0000}"/>
    <cellStyle name="Normal 41 20 3 3 4 3" xfId="22371" xr:uid="{00000000-0005-0000-0000-000000600000}"/>
    <cellStyle name="Normal 41 20 3 3 4 3 2" xfId="44008" xr:uid="{00000000-0005-0000-0000-000001600000}"/>
    <cellStyle name="Normal 41 20 3 3 4 4" xfId="38023" xr:uid="{00000000-0005-0000-0000-000002600000}"/>
    <cellStyle name="Normal 41 20 3 3 5" xfId="25356" xr:uid="{00000000-0005-0000-0000-000003600000}"/>
    <cellStyle name="Normal 41 20 3 3 5 2" xfId="46973" xr:uid="{00000000-0005-0000-0000-000004600000}"/>
    <cellStyle name="Normal 41 20 3 3 6" xfId="19389" xr:uid="{00000000-0005-0000-0000-000005600000}"/>
    <cellStyle name="Normal 41 20 3 3 6 2" xfId="41031" xr:uid="{00000000-0005-0000-0000-000006600000}"/>
    <cellStyle name="Normal 41 20 3 3 7" xfId="35017" xr:uid="{00000000-0005-0000-0000-000007600000}"/>
    <cellStyle name="Normal 41 20 3 4" xfId="13620" xr:uid="{00000000-0005-0000-0000-000008600000}"/>
    <cellStyle name="Normal 41 20 3 4 2" xfId="16706" xr:uid="{00000000-0005-0000-0000-000009600000}"/>
    <cellStyle name="Normal 41 20 3 4 2 2" xfId="28674" xr:uid="{00000000-0005-0000-0000-00000A600000}"/>
    <cellStyle name="Normal 41 20 3 4 2 2 2" xfId="50280" xr:uid="{00000000-0005-0000-0000-00000B600000}"/>
    <cellStyle name="Normal 41 20 3 4 2 3" xfId="22707" xr:uid="{00000000-0005-0000-0000-00000C600000}"/>
    <cellStyle name="Normal 41 20 3 4 2 3 2" xfId="44344" xr:uid="{00000000-0005-0000-0000-00000D600000}"/>
    <cellStyle name="Normal 41 20 3 4 2 4" xfId="38360" xr:uid="{00000000-0005-0000-0000-00000E600000}"/>
    <cellStyle name="Normal 41 20 3 4 3" xfId="25692" xr:uid="{00000000-0005-0000-0000-00000F600000}"/>
    <cellStyle name="Normal 41 20 3 4 3 2" xfId="47306" xr:uid="{00000000-0005-0000-0000-000010600000}"/>
    <cellStyle name="Normal 41 20 3 4 4" xfId="19725" xr:uid="{00000000-0005-0000-0000-000011600000}"/>
    <cellStyle name="Normal 41 20 3 4 4 2" xfId="41367" xr:uid="{00000000-0005-0000-0000-000012600000}"/>
    <cellStyle name="Normal 41 20 3 4 5" xfId="35356" xr:uid="{00000000-0005-0000-0000-000013600000}"/>
    <cellStyle name="Normal 41 20 3 5" xfId="14594" xr:uid="{00000000-0005-0000-0000-000014600000}"/>
    <cellStyle name="Normal 41 20 3 5 2" xfId="17679" xr:uid="{00000000-0005-0000-0000-000015600000}"/>
    <cellStyle name="Normal 41 20 3 5 2 2" xfId="29646" xr:uid="{00000000-0005-0000-0000-000016600000}"/>
    <cellStyle name="Normal 41 20 3 5 2 2 2" xfId="51252" xr:uid="{00000000-0005-0000-0000-000017600000}"/>
    <cellStyle name="Normal 41 20 3 5 2 3" xfId="23679" xr:uid="{00000000-0005-0000-0000-000018600000}"/>
    <cellStyle name="Normal 41 20 3 5 2 3 2" xfId="45316" xr:uid="{00000000-0005-0000-0000-000019600000}"/>
    <cellStyle name="Normal 41 20 3 5 2 4" xfId="39333" xr:uid="{00000000-0005-0000-0000-00001A600000}"/>
    <cellStyle name="Normal 41 20 3 5 3" xfId="26664" xr:uid="{00000000-0005-0000-0000-00001B600000}"/>
    <cellStyle name="Normal 41 20 3 5 3 2" xfId="48278" xr:uid="{00000000-0005-0000-0000-00001C600000}"/>
    <cellStyle name="Normal 41 20 3 5 4" xfId="20697" xr:uid="{00000000-0005-0000-0000-00001D600000}"/>
    <cellStyle name="Normal 41 20 3 5 4 2" xfId="42339" xr:uid="{00000000-0005-0000-0000-00001E600000}"/>
    <cellStyle name="Normal 41 20 3 5 5" xfId="36330" xr:uid="{00000000-0005-0000-0000-00001F600000}"/>
    <cellStyle name="Normal 41 20 3 6" xfId="15707" xr:uid="{00000000-0005-0000-0000-000020600000}"/>
    <cellStyle name="Normal 41 20 3 6 2" xfId="27678" xr:uid="{00000000-0005-0000-0000-000021600000}"/>
    <cellStyle name="Normal 41 20 3 6 2 2" xfId="49284" xr:uid="{00000000-0005-0000-0000-000022600000}"/>
    <cellStyle name="Normal 41 20 3 6 3" xfId="21711" xr:uid="{00000000-0005-0000-0000-000023600000}"/>
    <cellStyle name="Normal 41 20 3 6 3 2" xfId="43348" xr:uid="{00000000-0005-0000-0000-000024600000}"/>
    <cellStyle name="Normal 41 20 3 6 4" xfId="37361" xr:uid="{00000000-0005-0000-0000-000025600000}"/>
    <cellStyle name="Normal 41 20 3 7" xfId="24693" xr:uid="{00000000-0005-0000-0000-000026600000}"/>
    <cellStyle name="Normal 41 20 3 7 2" xfId="46313" xr:uid="{00000000-0005-0000-0000-000027600000}"/>
    <cellStyle name="Normal 41 20 3 8" xfId="18726" xr:uid="{00000000-0005-0000-0000-000028600000}"/>
    <cellStyle name="Normal 41 20 3 8 2" xfId="40368" xr:uid="{00000000-0005-0000-0000-000029600000}"/>
    <cellStyle name="Normal 41 20 3 9" xfId="31426"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0" xr:uid="{00000000-0005-0000-0000-00002F600000}"/>
    <cellStyle name="Normal 41 20 4 2 2 2 2 2" xfId="50686" xr:uid="{00000000-0005-0000-0000-000030600000}"/>
    <cellStyle name="Normal 41 20 4 2 2 2 3" xfId="23113" xr:uid="{00000000-0005-0000-0000-000031600000}"/>
    <cellStyle name="Normal 41 20 4 2 2 2 3 2" xfId="44750" xr:uid="{00000000-0005-0000-0000-000032600000}"/>
    <cellStyle name="Normal 41 20 4 2 2 2 4" xfId="38766" xr:uid="{00000000-0005-0000-0000-000033600000}"/>
    <cellStyle name="Normal 41 20 4 2 2 3" xfId="26098" xr:uid="{00000000-0005-0000-0000-000034600000}"/>
    <cellStyle name="Normal 41 20 4 2 2 3 2" xfId="47712" xr:uid="{00000000-0005-0000-0000-000035600000}"/>
    <cellStyle name="Normal 41 20 4 2 2 4" xfId="20131" xr:uid="{00000000-0005-0000-0000-000036600000}"/>
    <cellStyle name="Normal 41 20 4 2 2 4 2" xfId="41773" xr:uid="{00000000-0005-0000-0000-000037600000}"/>
    <cellStyle name="Normal 41 20 4 2 2 5" xfId="35763" xr:uid="{00000000-0005-0000-0000-000038600000}"/>
    <cellStyle name="Normal 41 20 4 2 3" xfId="15001" xr:uid="{00000000-0005-0000-0000-000039600000}"/>
    <cellStyle name="Normal 41 20 4 2 3 2" xfId="18086" xr:uid="{00000000-0005-0000-0000-00003A600000}"/>
    <cellStyle name="Normal 41 20 4 2 3 2 2" xfId="30052" xr:uid="{00000000-0005-0000-0000-00003B600000}"/>
    <cellStyle name="Normal 41 20 4 2 3 2 2 2" xfId="51658" xr:uid="{00000000-0005-0000-0000-00003C600000}"/>
    <cellStyle name="Normal 41 20 4 2 3 2 3" xfId="24085" xr:uid="{00000000-0005-0000-0000-00003D600000}"/>
    <cellStyle name="Normal 41 20 4 2 3 2 3 2" xfId="45722" xr:uid="{00000000-0005-0000-0000-00003E600000}"/>
    <cellStyle name="Normal 41 20 4 2 3 2 4" xfId="39740" xr:uid="{00000000-0005-0000-0000-00003F600000}"/>
    <cellStyle name="Normal 41 20 4 2 3 3" xfId="27070" xr:uid="{00000000-0005-0000-0000-000040600000}"/>
    <cellStyle name="Normal 41 20 4 2 3 3 2" xfId="48684" xr:uid="{00000000-0005-0000-0000-000041600000}"/>
    <cellStyle name="Normal 41 20 4 2 3 4" xfId="21103" xr:uid="{00000000-0005-0000-0000-000042600000}"/>
    <cellStyle name="Normal 41 20 4 2 3 4 2" xfId="42745" xr:uid="{00000000-0005-0000-0000-000043600000}"/>
    <cellStyle name="Normal 41 20 4 2 3 5" xfId="36737" xr:uid="{00000000-0005-0000-0000-000044600000}"/>
    <cellStyle name="Normal 41 20 4 2 4" xfId="16135" xr:uid="{00000000-0005-0000-0000-000045600000}"/>
    <cellStyle name="Normal 41 20 4 2 4 2" xfId="28104" xr:uid="{00000000-0005-0000-0000-000046600000}"/>
    <cellStyle name="Normal 41 20 4 2 4 2 2" xfId="49710" xr:uid="{00000000-0005-0000-0000-000047600000}"/>
    <cellStyle name="Normal 41 20 4 2 4 3" xfId="22137" xr:uid="{00000000-0005-0000-0000-000048600000}"/>
    <cellStyle name="Normal 41 20 4 2 4 3 2" xfId="43774" xr:uid="{00000000-0005-0000-0000-000049600000}"/>
    <cellStyle name="Normal 41 20 4 2 4 4" xfId="37789" xr:uid="{00000000-0005-0000-0000-00004A600000}"/>
    <cellStyle name="Normal 41 20 4 2 5" xfId="25122" xr:uid="{00000000-0005-0000-0000-00004B600000}"/>
    <cellStyle name="Normal 41 20 4 2 5 2" xfId="46739" xr:uid="{00000000-0005-0000-0000-00004C600000}"/>
    <cellStyle name="Normal 41 20 4 2 6" xfId="19155" xr:uid="{00000000-0005-0000-0000-00004D600000}"/>
    <cellStyle name="Normal 41 20 4 2 6 2" xfId="40797" xr:uid="{00000000-0005-0000-0000-00004E600000}"/>
    <cellStyle name="Normal 41 20 4 2 7" xfId="34783"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0" xr:uid="{00000000-0005-0000-0000-000053600000}"/>
    <cellStyle name="Normal 41 20 4 3 2 2 2 2" xfId="51006" xr:uid="{00000000-0005-0000-0000-000054600000}"/>
    <cellStyle name="Normal 41 20 4 3 2 2 3" xfId="23433" xr:uid="{00000000-0005-0000-0000-000055600000}"/>
    <cellStyle name="Normal 41 20 4 3 2 2 3 2" xfId="45070" xr:uid="{00000000-0005-0000-0000-000056600000}"/>
    <cellStyle name="Normal 41 20 4 3 2 2 4" xfId="39086" xr:uid="{00000000-0005-0000-0000-000057600000}"/>
    <cellStyle name="Normal 41 20 4 3 2 3" xfId="26418" xr:uid="{00000000-0005-0000-0000-000058600000}"/>
    <cellStyle name="Normal 41 20 4 3 2 3 2" xfId="48032" xr:uid="{00000000-0005-0000-0000-000059600000}"/>
    <cellStyle name="Normal 41 20 4 3 2 4" xfId="20451" xr:uid="{00000000-0005-0000-0000-00005A600000}"/>
    <cellStyle name="Normal 41 20 4 3 2 4 2" xfId="42093" xr:uid="{00000000-0005-0000-0000-00005B600000}"/>
    <cellStyle name="Normal 41 20 4 3 2 5" xfId="36083" xr:uid="{00000000-0005-0000-0000-00005C600000}"/>
    <cellStyle name="Normal 41 20 4 3 3" xfId="15321" xr:uid="{00000000-0005-0000-0000-00005D600000}"/>
    <cellStyle name="Normal 41 20 4 3 3 2" xfId="18406" xr:uid="{00000000-0005-0000-0000-00005E600000}"/>
    <cellStyle name="Normal 41 20 4 3 3 2 2" xfId="30372" xr:uid="{00000000-0005-0000-0000-00005F600000}"/>
    <cellStyle name="Normal 41 20 4 3 3 2 2 2" xfId="51978" xr:uid="{00000000-0005-0000-0000-000060600000}"/>
    <cellStyle name="Normal 41 20 4 3 3 2 3" xfId="24405" xr:uid="{00000000-0005-0000-0000-000061600000}"/>
    <cellStyle name="Normal 41 20 4 3 3 2 3 2" xfId="46042" xr:uid="{00000000-0005-0000-0000-000062600000}"/>
    <cellStyle name="Normal 41 20 4 3 3 2 4" xfId="40060" xr:uid="{00000000-0005-0000-0000-000063600000}"/>
    <cellStyle name="Normal 41 20 4 3 3 3" xfId="27390" xr:uid="{00000000-0005-0000-0000-000064600000}"/>
    <cellStyle name="Normal 41 20 4 3 3 3 2" xfId="49004" xr:uid="{00000000-0005-0000-0000-000065600000}"/>
    <cellStyle name="Normal 41 20 4 3 3 4" xfId="21423" xr:uid="{00000000-0005-0000-0000-000066600000}"/>
    <cellStyle name="Normal 41 20 4 3 3 4 2" xfId="43065" xr:uid="{00000000-0005-0000-0000-000067600000}"/>
    <cellStyle name="Normal 41 20 4 3 3 5" xfId="37057" xr:uid="{00000000-0005-0000-0000-000068600000}"/>
    <cellStyle name="Normal 41 20 4 3 4" xfId="16455" xr:uid="{00000000-0005-0000-0000-000069600000}"/>
    <cellStyle name="Normal 41 20 4 3 4 2" xfId="28424" xr:uid="{00000000-0005-0000-0000-00006A600000}"/>
    <cellStyle name="Normal 41 20 4 3 4 2 2" xfId="50030" xr:uid="{00000000-0005-0000-0000-00006B600000}"/>
    <cellStyle name="Normal 41 20 4 3 4 3" xfId="22457" xr:uid="{00000000-0005-0000-0000-00006C600000}"/>
    <cellStyle name="Normal 41 20 4 3 4 3 2" xfId="44094" xr:uid="{00000000-0005-0000-0000-00006D600000}"/>
    <cellStyle name="Normal 41 20 4 3 4 4" xfId="38109" xr:uid="{00000000-0005-0000-0000-00006E600000}"/>
    <cellStyle name="Normal 41 20 4 3 5" xfId="25442" xr:uid="{00000000-0005-0000-0000-00006F600000}"/>
    <cellStyle name="Normal 41 20 4 3 5 2" xfId="47059" xr:uid="{00000000-0005-0000-0000-000070600000}"/>
    <cellStyle name="Normal 41 20 4 3 6" xfId="19475" xr:uid="{00000000-0005-0000-0000-000071600000}"/>
    <cellStyle name="Normal 41 20 4 3 6 2" xfId="41117" xr:uid="{00000000-0005-0000-0000-000072600000}"/>
    <cellStyle name="Normal 41 20 4 3 7" xfId="35103" xr:uid="{00000000-0005-0000-0000-000073600000}"/>
    <cellStyle name="Normal 41 20 4 4" xfId="13706" xr:uid="{00000000-0005-0000-0000-000074600000}"/>
    <cellStyle name="Normal 41 20 4 4 2" xfId="16792" xr:uid="{00000000-0005-0000-0000-000075600000}"/>
    <cellStyle name="Normal 41 20 4 4 2 2" xfId="28760" xr:uid="{00000000-0005-0000-0000-000076600000}"/>
    <cellStyle name="Normal 41 20 4 4 2 2 2" xfId="50366" xr:uid="{00000000-0005-0000-0000-000077600000}"/>
    <cellStyle name="Normal 41 20 4 4 2 3" xfId="22793" xr:uid="{00000000-0005-0000-0000-000078600000}"/>
    <cellStyle name="Normal 41 20 4 4 2 3 2" xfId="44430" xr:uid="{00000000-0005-0000-0000-000079600000}"/>
    <cellStyle name="Normal 41 20 4 4 2 4" xfId="38446" xr:uid="{00000000-0005-0000-0000-00007A600000}"/>
    <cellStyle name="Normal 41 20 4 4 3" xfId="25778" xr:uid="{00000000-0005-0000-0000-00007B600000}"/>
    <cellStyle name="Normal 41 20 4 4 3 2" xfId="47392" xr:uid="{00000000-0005-0000-0000-00007C600000}"/>
    <cellStyle name="Normal 41 20 4 4 4" xfId="19811" xr:uid="{00000000-0005-0000-0000-00007D600000}"/>
    <cellStyle name="Normal 41 20 4 4 4 2" xfId="41453" xr:uid="{00000000-0005-0000-0000-00007E600000}"/>
    <cellStyle name="Normal 41 20 4 4 5" xfId="35442" xr:uid="{00000000-0005-0000-0000-00007F600000}"/>
    <cellStyle name="Normal 41 20 4 5" xfId="14680" xr:uid="{00000000-0005-0000-0000-000080600000}"/>
    <cellStyle name="Normal 41 20 4 5 2" xfId="17765" xr:uid="{00000000-0005-0000-0000-000081600000}"/>
    <cellStyle name="Normal 41 20 4 5 2 2" xfId="29732" xr:uid="{00000000-0005-0000-0000-000082600000}"/>
    <cellStyle name="Normal 41 20 4 5 2 2 2" xfId="51338" xr:uid="{00000000-0005-0000-0000-000083600000}"/>
    <cellStyle name="Normal 41 20 4 5 2 3" xfId="23765" xr:uid="{00000000-0005-0000-0000-000084600000}"/>
    <cellStyle name="Normal 41 20 4 5 2 3 2" xfId="45402" xr:uid="{00000000-0005-0000-0000-000085600000}"/>
    <cellStyle name="Normal 41 20 4 5 2 4" xfId="39419" xr:uid="{00000000-0005-0000-0000-000086600000}"/>
    <cellStyle name="Normal 41 20 4 5 3" xfId="26750" xr:uid="{00000000-0005-0000-0000-000087600000}"/>
    <cellStyle name="Normal 41 20 4 5 3 2" xfId="48364" xr:uid="{00000000-0005-0000-0000-000088600000}"/>
    <cellStyle name="Normal 41 20 4 5 4" xfId="20783" xr:uid="{00000000-0005-0000-0000-000089600000}"/>
    <cellStyle name="Normal 41 20 4 5 4 2" xfId="42425" xr:uid="{00000000-0005-0000-0000-00008A600000}"/>
    <cellStyle name="Normal 41 20 4 5 5" xfId="36416" xr:uid="{00000000-0005-0000-0000-00008B600000}"/>
    <cellStyle name="Normal 41 20 4 6" xfId="15793" xr:uid="{00000000-0005-0000-0000-00008C600000}"/>
    <cellStyle name="Normal 41 20 4 6 2" xfId="27764" xr:uid="{00000000-0005-0000-0000-00008D600000}"/>
    <cellStyle name="Normal 41 20 4 6 2 2" xfId="49370" xr:uid="{00000000-0005-0000-0000-00008E600000}"/>
    <cellStyle name="Normal 41 20 4 6 3" xfId="21797" xr:uid="{00000000-0005-0000-0000-00008F600000}"/>
    <cellStyle name="Normal 41 20 4 6 3 2" xfId="43434" xr:uid="{00000000-0005-0000-0000-000090600000}"/>
    <cellStyle name="Normal 41 20 4 6 4" xfId="37447" xr:uid="{00000000-0005-0000-0000-000091600000}"/>
    <cellStyle name="Normal 41 20 4 7" xfId="24779" xr:uid="{00000000-0005-0000-0000-000092600000}"/>
    <cellStyle name="Normal 41 20 4 7 2" xfId="46399" xr:uid="{00000000-0005-0000-0000-000093600000}"/>
    <cellStyle name="Normal 41 20 4 8" xfId="18812" xr:uid="{00000000-0005-0000-0000-000094600000}"/>
    <cellStyle name="Normal 41 20 4 8 2" xfId="40454" xr:uid="{00000000-0005-0000-0000-000095600000}"/>
    <cellStyle name="Normal 41 20 4 9" xfId="31694"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4" xr:uid="{00000000-0005-0000-0000-00009B600000}"/>
    <cellStyle name="Normal 41 20 5 2 2 2 2 2" xfId="50770" xr:uid="{00000000-0005-0000-0000-00009C600000}"/>
    <cellStyle name="Normal 41 20 5 2 2 2 3" xfId="23197" xr:uid="{00000000-0005-0000-0000-00009D600000}"/>
    <cellStyle name="Normal 41 20 5 2 2 2 3 2" xfId="44834" xr:uid="{00000000-0005-0000-0000-00009E600000}"/>
    <cellStyle name="Normal 41 20 5 2 2 2 4" xfId="38850" xr:uid="{00000000-0005-0000-0000-00009F600000}"/>
    <cellStyle name="Normal 41 20 5 2 2 3" xfId="26182" xr:uid="{00000000-0005-0000-0000-0000A0600000}"/>
    <cellStyle name="Normal 41 20 5 2 2 3 2" xfId="47796" xr:uid="{00000000-0005-0000-0000-0000A1600000}"/>
    <cellStyle name="Normal 41 20 5 2 2 4" xfId="20215" xr:uid="{00000000-0005-0000-0000-0000A2600000}"/>
    <cellStyle name="Normal 41 20 5 2 2 4 2" xfId="41857" xr:uid="{00000000-0005-0000-0000-0000A3600000}"/>
    <cellStyle name="Normal 41 20 5 2 2 5" xfId="35847" xr:uid="{00000000-0005-0000-0000-0000A4600000}"/>
    <cellStyle name="Normal 41 20 5 2 3" xfId="15085" xr:uid="{00000000-0005-0000-0000-0000A5600000}"/>
    <cellStyle name="Normal 41 20 5 2 3 2" xfId="18170" xr:uid="{00000000-0005-0000-0000-0000A6600000}"/>
    <cellStyle name="Normal 41 20 5 2 3 2 2" xfId="30136" xr:uid="{00000000-0005-0000-0000-0000A7600000}"/>
    <cellStyle name="Normal 41 20 5 2 3 2 2 2" xfId="51742" xr:uid="{00000000-0005-0000-0000-0000A8600000}"/>
    <cellStyle name="Normal 41 20 5 2 3 2 3" xfId="24169" xr:uid="{00000000-0005-0000-0000-0000A9600000}"/>
    <cellStyle name="Normal 41 20 5 2 3 2 3 2" xfId="45806" xr:uid="{00000000-0005-0000-0000-0000AA600000}"/>
    <cellStyle name="Normal 41 20 5 2 3 2 4" xfId="39824" xr:uid="{00000000-0005-0000-0000-0000AB600000}"/>
    <cellStyle name="Normal 41 20 5 2 3 3" xfId="27154" xr:uid="{00000000-0005-0000-0000-0000AC600000}"/>
    <cellStyle name="Normal 41 20 5 2 3 3 2" xfId="48768" xr:uid="{00000000-0005-0000-0000-0000AD600000}"/>
    <cellStyle name="Normal 41 20 5 2 3 4" xfId="21187" xr:uid="{00000000-0005-0000-0000-0000AE600000}"/>
    <cellStyle name="Normal 41 20 5 2 3 4 2" xfId="42829" xr:uid="{00000000-0005-0000-0000-0000AF600000}"/>
    <cellStyle name="Normal 41 20 5 2 3 5" xfId="36821" xr:uid="{00000000-0005-0000-0000-0000B0600000}"/>
    <cellStyle name="Normal 41 20 5 2 4" xfId="16219" xr:uid="{00000000-0005-0000-0000-0000B1600000}"/>
    <cellStyle name="Normal 41 20 5 2 4 2" xfId="28188" xr:uid="{00000000-0005-0000-0000-0000B2600000}"/>
    <cellStyle name="Normal 41 20 5 2 4 2 2" xfId="49794" xr:uid="{00000000-0005-0000-0000-0000B3600000}"/>
    <cellStyle name="Normal 41 20 5 2 4 3" xfId="22221" xr:uid="{00000000-0005-0000-0000-0000B4600000}"/>
    <cellStyle name="Normal 41 20 5 2 4 3 2" xfId="43858" xr:uid="{00000000-0005-0000-0000-0000B5600000}"/>
    <cellStyle name="Normal 41 20 5 2 4 4" xfId="37873" xr:uid="{00000000-0005-0000-0000-0000B6600000}"/>
    <cellStyle name="Normal 41 20 5 2 5" xfId="25206" xr:uid="{00000000-0005-0000-0000-0000B7600000}"/>
    <cellStyle name="Normal 41 20 5 2 5 2" xfId="46823" xr:uid="{00000000-0005-0000-0000-0000B8600000}"/>
    <cellStyle name="Normal 41 20 5 2 6" xfId="19239" xr:uid="{00000000-0005-0000-0000-0000B9600000}"/>
    <cellStyle name="Normal 41 20 5 2 6 2" xfId="40881" xr:uid="{00000000-0005-0000-0000-0000BA600000}"/>
    <cellStyle name="Normal 41 20 5 2 7" xfId="34867"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4" xr:uid="{00000000-0005-0000-0000-0000BF600000}"/>
    <cellStyle name="Normal 41 20 5 3 2 2 2 2" xfId="51090" xr:uid="{00000000-0005-0000-0000-0000C0600000}"/>
    <cellStyle name="Normal 41 20 5 3 2 2 3" xfId="23517" xr:uid="{00000000-0005-0000-0000-0000C1600000}"/>
    <cellStyle name="Normal 41 20 5 3 2 2 3 2" xfId="45154" xr:uid="{00000000-0005-0000-0000-0000C2600000}"/>
    <cellStyle name="Normal 41 20 5 3 2 2 4" xfId="39170" xr:uid="{00000000-0005-0000-0000-0000C3600000}"/>
    <cellStyle name="Normal 41 20 5 3 2 3" xfId="26502" xr:uid="{00000000-0005-0000-0000-0000C4600000}"/>
    <cellStyle name="Normal 41 20 5 3 2 3 2" xfId="48116" xr:uid="{00000000-0005-0000-0000-0000C5600000}"/>
    <cellStyle name="Normal 41 20 5 3 2 4" xfId="20535" xr:uid="{00000000-0005-0000-0000-0000C6600000}"/>
    <cellStyle name="Normal 41 20 5 3 2 4 2" xfId="42177" xr:uid="{00000000-0005-0000-0000-0000C7600000}"/>
    <cellStyle name="Normal 41 20 5 3 2 5" xfId="36167" xr:uid="{00000000-0005-0000-0000-0000C8600000}"/>
    <cellStyle name="Normal 41 20 5 3 3" xfId="15405" xr:uid="{00000000-0005-0000-0000-0000C9600000}"/>
    <cellStyle name="Normal 41 20 5 3 3 2" xfId="18490" xr:uid="{00000000-0005-0000-0000-0000CA600000}"/>
    <cellStyle name="Normal 41 20 5 3 3 2 2" xfId="30456" xr:uid="{00000000-0005-0000-0000-0000CB600000}"/>
    <cellStyle name="Normal 41 20 5 3 3 2 2 2" xfId="52062" xr:uid="{00000000-0005-0000-0000-0000CC600000}"/>
    <cellStyle name="Normal 41 20 5 3 3 2 3" xfId="24489" xr:uid="{00000000-0005-0000-0000-0000CD600000}"/>
    <cellStyle name="Normal 41 20 5 3 3 2 3 2" xfId="46126" xr:uid="{00000000-0005-0000-0000-0000CE600000}"/>
    <cellStyle name="Normal 41 20 5 3 3 2 4" xfId="40144" xr:uid="{00000000-0005-0000-0000-0000CF600000}"/>
    <cellStyle name="Normal 41 20 5 3 3 3" xfId="27474" xr:uid="{00000000-0005-0000-0000-0000D0600000}"/>
    <cellStyle name="Normal 41 20 5 3 3 3 2" xfId="49088" xr:uid="{00000000-0005-0000-0000-0000D1600000}"/>
    <cellStyle name="Normal 41 20 5 3 3 4" xfId="21507" xr:uid="{00000000-0005-0000-0000-0000D2600000}"/>
    <cellStyle name="Normal 41 20 5 3 3 4 2" xfId="43149" xr:uid="{00000000-0005-0000-0000-0000D3600000}"/>
    <cellStyle name="Normal 41 20 5 3 3 5" xfId="37141" xr:uid="{00000000-0005-0000-0000-0000D4600000}"/>
    <cellStyle name="Normal 41 20 5 3 4" xfId="16539" xr:uid="{00000000-0005-0000-0000-0000D5600000}"/>
    <cellStyle name="Normal 41 20 5 3 4 2" xfId="28508" xr:uid="{00000000-0005-0000-0000-0000D6600000}"/>
    <cellStyle name="Normal 41 20 5 3 4 2 2" xfId="50114" xr:uid="{00000000-0005-0000-0000-0000D7600000}"/>
    <cellStyle name="Normal 41 20 5 3 4 3" xfId="22541" xr:uid="{00000000-0005-0000-0000-0000D8600000}"/>
    <cellStyle name="Normal 41 20 5 3 4 3 2" xfId="44178" xr:uid="{00000000-0005-0000-0000-0000D9600000}"/>
    <cellStyle name="Normal 41 20 5 3 4 4" xfId="38193" xr:uid="{00000000-0005-0000-0000-0000DA600000}"/>
    <cellStyle name="Normal 41 20 5 3 5" xfId="25526" xr:uid="{00000000-0005-0000-0000-0000DB600000}"/>
    <cellStyle name="Normal 41 20 5 3 5 2" xfId="47143" xr:uid="{00000000-0005-0000-0000-0000DC600000}"/>
    <cellStyle name="Normal 41 20 5 3 6" xfId="19559" xr:uid="{00000000-0005-0000-0000-0000DD600000}"/>
    <cellStyle name="Normal 41 20 5 3 6 2" xfId="41201" xr:uid="{00000000-0005-0000-0000-0000DE600000}"/>
    <cellStyle name="Normal 41 20 5 3 7" xfId="35187" xr:uid="{00000000-0005-0000-0000-0000DF600000}"/>
    <cellStyle name="Normal 41 20 5 4" xfId="13790" xr:uid="{00000000-0005-0000-0000-0000E0600000}"/>
    <cellStyle name="Normal 41 20 5 4 2" xfId="16876" xr:uid="{00000000-0005-0000-0000-0000E1600000}"/>
    <cellStyle name="Normal 41 20 5 4 2 2" xfId="28844" xr:uid="{00000000-0005-0000-0000-0000E2600000}"/>
    <cellStyle name="Normal 41 20 5 4 2 2 2" xfId="50450" xr:uid="{00000000-0005-0000-0000-0000E3600000}"/>
    <cellStyle name="Normal 41 20 5 4 2 3" xfId="22877" xr:uid="{00000000-0005-0000-0000-0000E4600000}"/>
    <cellStyle name="Normal 41 20 5 4 2 3 2" xfId="44514" xr:uid="{00000000-0005-0000-0000-0000E5600000}"/>
    <cellStyle name="Normal 41 20 5 4 2 4" xfId="38530" xr:uid="{00000000-0005-0000-0000-0000E6600000}"/>
    <cellStyle name="Normal 41 20 5 4 3" xfId="25862" xr:uid="{00000000-0005-0000-0000-0000E7600000}"/>
    <cellStyle name="Normal 41 20 5 4 3 2" xfId="47476" xr:uid="{00000000-0005-0000-0000-0000E8600000}"/>
    <cellStyle name="Normal 41 20 5 4 4" xfId="19895" xr:uid="{00000000-0005-0000-0000-0000E9600000}"/>
    <cellStyle name="Normal 41 20 5 4 4 2" xfId="41537" xr:uid="{00000000-0005-0000-0000-0000EA600000}"/>
    <cellStyle name="Normal 41 20 5 4 5" xfId="35526" xr:uid="{00000000-0005-0000-0000-0000EB600000}"/>
    <cellStyle name="Normal 41 20 5 5" xfId="14764" xr:uid="{00000000-0005-0000-0000-0000EC600000}"/>
    <cellStyle name="Normal 41 20 5 5 2" xfId="17849" xr:uid="{00000000-0005-0000-0000-0000ED600000}"/>
    <cellStyle name="Normal 41 20 5 5 2 2" xfId="29816" xr:uid="{00000000-0005-0000-0000-0000EE600000}"/>
    <cellStyle name="Normal 41 20 5 5 2 2 2" xfId="51422" xr:uid="{00000000-0005-0000-0000-0000EF600000}"/>
    <cellStyle name="Normal 41 20 5 5 2 3" xfId="23849" xr:uid="{00000000-0005-0000-0000-0000F0600000}"/>
    <cellStyle name="Normal 41 20 5 5 2 3 2" xfId="45486" xr:uid="{00000000-0005-0000-0000-0000F1600000}"/>
    <cellStyle name="Normal 41 20 5 5 2 4" xfId="39503" xr:uid="{00000000-0005-0000-0000-0000F2600000}"/>
    <cellStyle name="Normal 41 20 5 5 3" xfId="26834" xr:uid="{00000000-0005-0000-0000-0000F3600000}"/>
    <cellStyle name="Normal 41 20 5 5 3 2" xfId="48448" xr:uid="{00000000-0005-0000-0000-0000F4600000}"/>
    <cellStyle name="Normal 41 20 5 5 4" xfId="20867" xr:uid="{00000000-0005-0000-0000-0000F5600000}"/>
    <cellStyle name="Normal 41 20 5 5 4 2" xfId="42509" xr:uid="{00000000-0005-0000-0000-0000F6600000}"/>
    <cellStyle name="Normal 41 20 5 5 5" xfId="36500" xr:uid="{00000000-0005-0000-0000-0000F7600000}"/>
    <cellStyle name="Normal 41 20 5 6" xfId="15877" xr:uid="{00000000-0005-0000-0000-0000F8600000}"/>
    <cellStyle name="Normal 41 20 5 6 2" xfId="27848" xr:uid="{00000000-0005-0000-0000-0000F9600000}"/>
    <cellStyle name="Normal 41 20 5 6 2 2" xfId="49454" xr:uid="{00000000-0005-0000-0000-0000FA600000}"/>
    <cellStyle name="Normal 41 20 5 6 3" xfId="21881" xr:uid="{00000000-0005-0000-0000-0000FB600000}"/>
    <cellStyle name="Normal 41 20 5 6 3 2" xfId="43518" xr:uid="{00000000-0005-0000-0000-0000FC600000}"/>
    <cellStyle name="Normal 41 20 5 6 4" xfId="37531" xr:uid="{00000000-0005-0000-0000-0000FD600000}"/>
    <cellStyle name="Normal 41 20 5 7" xfId="24863" xr:uid="{00000000-0005-0000-0000-0000FE600000}"/>
    <cellStyle name="Normal 41 20 5 7 2" xfId="46483" xr:uid="{00000000-0005-0000-0000-0000FF600000}"/>
    <cellStyle name="Normal 41 20 5 8" xfId="18896" xr:uid="{00000000-0005-0000-0000-000000610000}"/>
    <cellStyle name="Normal 41 20 5 8 2" xfId="40538" xr:uid="{00000000-0005-0000-0000-000001610000}"/>
    <cellStyle name="Normal 41 20 5 9" xfId="31866"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1" xr:uid="{00000000-0005-0000-0000-000007610000}"/>
    <cellStyle name="Normal 41 20 6 2 2 2 2 2" xfId="50747" xr:uid="{00000000-0005-0000-0000-000008610000}"/>
    <cellStyle name="Normal 41 20 6 2 2 2 3" xfId="23174" xr:uid="{00000000-0005-0000-0000-000009610000}"/>
    <cellStyle name="Normal 41 20 6 2 2 2 3 2" xfId="44811" xr:uid="{00000000-0005-0000-0000-00000A610000}"/>
    <cellStyle name="Normal 41 20 6 2 2 2 4" xfId="38827" xr:uid="{00000000-0005-0000-0000-00000B610000}"/>
    <cellStyle name="Normal 41 20 6 2 2 3" xfId="26159" xr:uid="{00000000-0005-0000-0000-00000C610000}"/>
    <cellStyle name="Normal 41 20 6 2 2 3 2" xfId="47773" xr:uid="{00000000-0005-0000-0000-00000D610000}"/>
    <cellStyle name="Normal 41 20 6 2 2 4" xfId="20192" xr:uid="{00000000-0005-0000-0000-00000E610000}"/>
    <cellStyle name="Normal 41 20 6 2 2 4 2" xfId="41834" xr:uid="{00000000-0005-0000-0000-00000F610000}"/>
    <cellStyle name="Normal 41 20 6 2 2 5" xfId="35824" xr:uid="{00000000-0005-0000-0000-000010610000}"/>
    <cellStyle name="Normal 41 20 6 2 3" xfId="15062" xr:uid="{00000000-0005-0000-0000-000011610000}"/>
    <cellStyle name="Normal 41 20 6 2 3 2" xfId="18147" xr:uid="{00000000-0005-0000-0000-000012610000}"/>
    <cellStyle name="Normal 41 20 6 2 3 2 2" xfId="30113" xr:uid="{00000000-0005-0000-0000-000013610000}"/>
    <cellStyle name="Normal 41 20 6 2 3 2 2 2" xfId="51719" xr:uid="{00000000-0005-0000-0000-000014610000}"/>
    <cellStyle name="Normal 41 20 6 2 3 2 3" xfId="24146" xr:uid="{00000000-0005-0000-0000-000015610000}"/>
    <cellStyle name="Normal 41 20 6 2 3 2 3 2" xfId="45783" xr:uid="{00000000-0005-0000-0000-000016610000}"/>
    <cellStyle name="Normal 41 20 6 2 3 2 4" xfId="39801" xr:uid="{00000000-0005-0000-0000-000017610000}"/>
    <cellStyle name="Normal 41 20 6 2 3 3" xfId="27131" xr:uid="{00000000-0005-0000-0000-000018610000}"/>
    <cellStyle name="Normal 41 20 6 2 3 3 2" xfId="48745" xr:uid="{00000000-0005-0000-0000-000019610000}"/>
    <cellStyle name="Normal 41 20 6 2 3 4" xfId="21164" xr:uid="{00000000-0005-0000-0000-00001A610000}"/>
    <cellStyle name="Normal 41 20 6 2 3 4 2" xfId="42806" xr:uid="{00000000-0005-0000-0000-00001B610000}"/>
    <cellStyle name="Normal 41 20 6 2 3 5" xfId="36798" xr:uid="{00000000-0005-0000-0000-00001C610000}"/>
    <cellStyle name="Normal 41 20 6 2 4" xfId="16196" xr:uid="{00000000-0005-0000-0000-00001D610000}"/>
    <cellStyle name="Normal 41 20 6 2 4 2" xfId="28165" xr:uid="{00000000-0005-0000-0000-00001E610000}"/>
    <cellStyle name="Normal 41 20 6 2 4 2 2" xfId="49771" xr:uid="{00000000-0005-0000-0000-00001F610000}"/>
    <cellStyle name="Normal 41 20 6 2 4 3" xfId="22198" xr:uid="{00000000-0005-0000-0000-000020610000}"/>
    <cellStyle name="Normal 41 20 6 2 4 3 2" xfId="43835" xr:uid="{00000000-0005-0000-0000-000021610000}"/>
    <cellStyle name="Normal 41 20 6 2 4 4" xfId="37850" xr:uid="{00000000-0005-0000-0000-000022610000}"/>
    <cellStyle name="Normal 41 20 6 2 5" xfId="25183" xr:uid="{00000000-0005-0000-0000-000023610000}"/>
    <cellStyle name="Normal 41 20 6 2 5 2" xfId="46800" xr:uid="{00000000-0005-0000-0000-000024610000}"/>
    <cellStyle name="Normal 41 20 6 2 6" xfId="19216" xr:uid="{00000000-0005-0000-0000-000025610000}"/>
    <cellStyle name="Normal 41 20 6 2 6 2" xfId="40858" xr:uid="{00000000-0005-0000-0000-000026610000}"/>
    <cellStyle name="Normal 41 20 6 2 7" xfId="34844"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1" xr:uid="{00000000-0005-0000-0000-00002B610000}"/>
    <cellStyle name="Normal 41 20 6 3 2 2 2 2" xfId="51067" xr:uid="{00000000-0005-0000-0000-00002C610000}"/>
    <cellStyle name="Normal 41 20 6 3 2 2 3" xfId="23494" xr:uid="{00000000-0005-0000-0000-00002D610000}"/>
    <cellStyle name="Normal 41 20 6 3 2 2 3 2" xfId="45131" xr:uid="{00000000-0005-0000-0000-00002E610000}"/>
    <cellStyle name="Normal 41 20 6 3 2 2 4" xfId="39147" xr:uid="{00000000-0005-0000-0000-00002F610000}"/>
    <cellStyle name="Normal 41 20 6 3 2 3" xfId="26479" xr:uid="{00000000-0005-0000-0000-000030610000}"/>
    <cellStyle name="Normal 41 20 6 3 2 3 2" xfId="48093" xr:uid="{00000000-0005-0000-0000-000031610000}"/>
    <cellStyle name="Normal 41 20 6 3 2 4" xfId="20512" xr:uid="{00000000-0005-0000-0000-000032610000}"/>
    <cellStyle name="Normal 41 20 6 3 2 4 2" xfId="42154" xr:uid="{00000000-0005-0000-0000-000033610000}"/>
    <cellStyle name="Normal 41 20 6 3 2 5" xfId="36144" xr:uid="{00000000-0005-0000-0000-000034610000}"/>
    <cellStyle name="Normal 41 20 6 3 3" xfId="15382" xr:uid="{00000000-0005-0000-0000-000035610000}"/>
    <cellStyle name="Normal 41 20 6 3 3 2" xfId="18467" xr:uid="{00000000-0005-0000-0000-000036610000}"/>
    <cellStyle name="Normal 41 20 6 3 3 2 2" xfId="30433" xr:uid="{00000000-0005-0000-0000-000037610000}"/>
    <cellStyle name="Normal 41 20 6 3 3 2 2 2" xfId="52039" xr:uid="{00000000-0005-0000-0000-000038610000}"/>
    <cellStyle name="Normal 41 20 6 3 3 2 3" xfId="24466" xr:uid="{00000000-0005-0000-0000-000039610000}"/>
    <cellStyle name="Normal 41 20 6 3 3 2 3 2" xfId="46103" xr:uid="{00000000-0005-0000-0000-00003A610000}"/>
    <cellStyle name="Normal 41 20 6 3 3 2 4" xfId="40121" xr:uid="{00000000-0005-0000-0000-00003B610000}"/>
    <cellStyle name="Normal 41 20 6 3 3 3" xfId="27451" xr:uid="{00000000-0005-0000-0000-00003C610000}"/>
    <cellStyle name="Normal 41 20 6 3 3 3 2" xfId="49065" xr:uid="{00000000-0005-0000-0000-00003D610000}"/>
    <cellStyle name="Normal 41 20 6 3 3 4" xfId="21484" xr:uid="{00000000-0005-0000-0000-00003E610000}"/>
    <cellStyle name="Normal 41 20 6 3 3 4 2" xfId="43126" xr:uid="{00000000-0005-0000-0000-00003F610000}"/>
    <cellStyle name="Normal 41 20 6 3 3 5" xfId="37118" xr:uid="{00000000-0005-0000-0000-000040610000}"/>
    <cellStyle name="Normal 41 20 6 3 4" xfId="16516" xr:uid="{00000000-0005-0000-0000-000041610000}"/>
    <cellStyle name="Normal 41 20 6 3 4 2" xfId="28485" xr:uid="{00000000-0005-0000-0000-000042610000}"/>
    <cellStyle name="Normal 41 20 6 3 4 2 2" xfId="50091" xr:uid="{00000000-0005-0000-0000-000043610000}"/>
    <cellStyle name="Normal 41 20 6 3 4 3" xfId="22518" xr:uid="{00000000-0005-0000-0000-000044610000}"/>
    <cellStyle name="Normal 41 20 6 3 4 3 2" xfId="44155" xr:uid="{00000000-0005-0000-0000-000045610000}"/>
    <cellStyle name="Normal 41 20 6 3 4 4" xfId="38170" xr:uid="{00000000-0005-0000-0000-000046610000}"/>
    <cellStyle name="Normal 41 20 6 3 5" xfId="25503" xr:uid="{00000000-0005-0000-0000-000047610000}"/>
    <cellStyle name="Normal 41 20 6 3 5 2" xfId="47120" xr:uid="{00000000-0005-0000-0000-000048610000}"/>
    <cellStyle name="Normal 41 20 6 3 6" xfId="19536" xr:uid="{00000000-0005-0000-0000-000049610000}"/>
    <cellStyle name="Normal 41 20 6 3 6 2" xfId="41178" xr:uid="{00000000-0005-0000-0000-00004A610000}"/>
    <cellStyle name="Normal 41 20 6 3 7" xfId="35164" xr:uid="{00000000-0005-0000-0000-00004B610000}"/>
    <cellStyle name="Normal 41 20 6 4" xfId="13767" xr:uid="{00000000-0005-0000-0000-00004C610000}"/>
    <cellStyle name="Normal 41 20 6 4 2" xfId="16853" xr:uid="{00000000-0005-0000-0000-00004D610000}"/>
    <cellStyle name="Normal 41 20 6 4 2 2" xfId="28821" xr:uid="{00000000-0005-0000-0000-00004E610000}"/>
    <cellStyle name="Normal 41 20 6 4 2 2 2" xfId="50427" xr:uid="{00000000-0005-0000-0000-00004F610000}"/>
    <cellStyle name="Normal 41 20 6 4 2 3" xfId="22854" xr:uid="{00000000-0005-0000-0000-000050610000}"/>
    <cellStyle name="Normal 41 20 6 4 2 3 2" xfId="44491" xr:uid="{00000000-0005-0000-0000-000051610000}"/>
    <cellStyle name="Normal 41 20 6 4 2 4" xfId="38507" xr:uid="{00000000-0005-0000-0000-000052610000}"/>
    <cellStyle name="Normal 41 20 6 4 3" xfId="25839" xr:uid="{00000000-0005-0000-0000-000053610000}"/>
    <cellStyle name="Normal 41 20 6 4 3 2" xfId="47453" xr:uid="{00000000-0005-0000-0000-000054610000}"/>
    <cellStyle name="Normal 41 20 6 4 4" xfId="19872" xr:uid="{00000000-0005-0000-0000-000055610000}"/>
    <cellStyle name="Normal 41 20 6 4 4 2" xfId="41514" xr:uid="{00000000-0005-0000-0000-000056610000}"/>
    <cellStyle name="Normal 41 20 6 4 5" xfId="35503" xr:uid="{00000000-0005-0000-0000-000057610000}"/>
    <cellStyle name="Normal 41 20 6 5" xfId="14741" xr:uid="{00000000-0005-0000-0000-000058610000}"/>
    <cellStyle name="Normal 41 20 6 5 2" xfId="17826" xr:uid="{00000000-0005-0000-0000-000059610000}"/>
    <cellStyle name="Normal 41 20 6 5 2 2" xfId="29793" xr:uid="{00000000-0005-0000-0000-00005A610000}"/>
    <cellStyle name="Normal 41 20 6 5 2 2 2" xfId="51399" xr:uid="{00000000-0005-0000-0000-00005B610000}"/>
    <cellStyle name="Normal 41 20 6 5 2 3" xfId="23826" xr:uid="{00000000-0005-0000-0000-00005C610000}"/>
    <cellStyle name="Normal 41 20 6 5 2 3 2" xfId="45463" xr:uid="{00000000-0005-0000-0000-00005D610000}"/>
    <cellStyle name="Normal 41 20 6 5 2 4" xfId="39480" xr:uid="{00000000-0005-0000-0000-00005E610000}"/>
    <cellStyle name="Normal 41 20 6 5 3" xfId="26811" xr:uid="{00000000-0005-0000-0000-00005F610000}"/>
    <cellStyle name="Normal 41 20 6 5 3 2" xfId="48425" xr:uid="{00000000-0005-0000-0000-000060610000}"/>
    <cellStyle name="Normal 41 20 6 5 4" xfId="20844" xr:uid="{00000000-0005-0000-0000-000061610000}"/>
    <cellStyle name="Normal 41 20 6 5 4 2" xfId="42486" xr:uid="{00000000-0005-0000-0000-000062610000}"/>
    <cellStyle name="Normal 41 20 6 5 5" xfId="36477" xr:uid="{00000000-0005-0000-0000-000063610000}"/>
    <cellStyle name="Normal 41 20 6 6" xfId="15854" xr:uid="{00000000-0005-0000-0000-000064610000}"/>
    <cellStyle name="Normal 41 20 6 6 2" xfId="27825" xr:uid="{00000000-0005-0000-0000-000065610000}"/>
    <cellStyle name="Normal 41 20 6 6 2 2" xfId="49431" xr:uid="{00000000-0005-0000-0000-000066610000}"/>
    <cellStyle name="Normal 41 20 6 6 3" xfId="21858" xr:uid="{00000000-0005-0000-0000-000067610000}"/>
    <cellStyle name="Normal 41 20 6 6 3 2" xfId="43495" xr:uid="{00000000-0005-0000-0000-000068610000}"/>
    <cellStyle name="Normal 41 20 6 6 4" xfId="37508" xr:uid="{00000000-0005-0000-0000-000069610000}"/>
    <cellStyle name="Normal 41 20 6 7" xfId="24840" xr:uid="{00000000-0005-0000-0000-00006A610000}"/>
    <cellStyle name="Normal 41 20 6 7 2" xfId="46460" xr:uid="{00000000-0005-0000-0000-00006B610000}"/>
    <cellStyle name="Normal 41 20 6 8" xfId="18873" xr:uid="{00000000-0005-0000-0000-00006C610000}"/>
    <cellStyle name="Normal 41 20 6 8 2" xfId="40515" xr:uid="{00000000-0005-0000-0000-00006D610000}"/>
    <cellStyle name="Normal 41 20 6 9" xfId="31830"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7" xr:uid="{00000000-0005-0000-0000-000073610000}"/>
    <cellStyle name="Normal 41 20 7 2 2 2 2 2" xfId="50813" xr:uid="{00000000-0005-0000-0000-000074610000}"/>
    <cellStyle name="Normal 41 20 7 2 2 2 3" xfId="23240" xr:uid="{00000000-0005-0000-0000-000075610000}"/>
    <cellStyle name="Normal 41 20 7 2 2 2 3 2" xfId="44877" xr:uid="{00000000-0005-0000-0000-000076610000}"/>
    <cellStyle name="Normal 41 20 7 2 2 2 4" xfId="38893" xr:uid="{00000000-0005-0000-0000-000077610000}"/>
    <cellStyle name="Normal 41 20 7 2 2 3" xfId="26225" xr:uid="{00000000-0005-0000-0000-000078610000}"/>
    <cellStyle name="Normal 41 20 7 2 2 3 2" xfId="47839" xr:uid="{00000000-0005-0000-0000-000079610000}"/>
    <cellStyle name="Normal 41 20 7 2 2 4" xfId="20258" xr:uid="{00000000-0005-0000-0000-00007A610000}"/>
    <cellStyle name="Normal 41 20 7 2 2 4 2" xfId="41900" xr:uid="{00000000-0005-0000-0000-00007B610000}"/>
    <cellStyle name="Normal 41 20 7 2 2 5" xfId="35890" xr:uid="{00000000-0005-0000-0000-00007C610000}"/>
    <cellStyle name="Normal 41 20 7 2 3" xfId="15128" xr:uid="{00000000-0005-0000-0000-00007D610000}"/>
    <cellStyle name="Normal 41 20 7 2 3 2" xfId="18213" xr:uid="{00000000-0005-0000-0000-00007E610000}"/>
    <cellStyle name="Normal 41 20 7 2 3 2 2" xfId="30179" xr:uid="{00000000-0005-0000-0000-00007F610000}"/>
    <cellStyle name="Normal 41 20 7 2 3 2 2 2" xfId="51785" xr:uid="{00000000-0005-0000-0000-000080610000}"/>
    <cellStyle name="Normal 41 20 7 2 3 2 3" xfId="24212" xr:uid="{00000000-0005-0000-0000-000081610000}"/>
    <cellStyle name="Normal 41 20 7 2 3 2 3 2" xfId="45849" xr:uid="{00000000-0005-0000-0000-000082610000}"/>
    <cellStyle name="Normal 41 20 7 2 3 2 4" xfId="39867" xr:uid="{00000000-0005-0000-0000-000083610000}"/>
    <cellStyle name="Normal 41 20 7 2 3 3" xfId="27197" xr:uid="{00000000-0005-0000-0000-000084610000}"/>
    <cellStyle name="Normal 41 20 7 2 3 3 2" xfId="48811" xr:uid="{00000000-0005-0000-0000-000085610000}"/>
    <cellStyle name="Normal 41 20 7 2 3 4" xfId="21230" xr:uid="{00000000-0005-0000-0000-000086610000}"/>
    <cellStyle name="Normal 41 20 7 2 3 4 2" xfId="42872" xr:uid="{00000000-0005-0000-0000-000087610000}"/>
    <cellStyle name="Normal 41 20 7 2 3 5" xfId="36864" xr:uid="{00000000-0005-0000-0000-000088610000}"/>
    <cellStyle name="Normal 41 20 7 2 4" xfId="16262" xr:uid="{00000000-0005-0000-0000-000089610000}"/>
    <cellStyle name="Normal 41 20 7 2 4 2" xfId="28231" xr:uid="{00000000-0005-0000-0000-00008A610000}"/>
    <cellStyle name="Normal 41 20 7 2 4 2 2" xfId="49837" xr:uid="{00000000-0005-0000-0000-00008B610000}"/>
    <cellStyle name="Normal 41 20 7 2 4 3" xfId="22264" xr:uid="{00000000-0005-0000-0000-00008C610000}"/>
    <cellStyle name="Normal 41 20 7 2 4 3 2" xfId="43901" xr:uid="{00000000-0005-0000-0000-00008D610000}"/>
    <cellStyle name="Normal 41 20 7 2 4 4" xfId="37916" xr:uid="{00000000-0005-0000-0000-00008E610000}"/>
    <cellStyle name="Normal 41 20 7 2 5" xfId="25249" xr:uid="{00000000-0005-0000-0000-00008F610000}"/>
    <cellStyle name="Normal 41 20 7 2 5 2" xfId="46866" xr:uid="{00000000-0005-0000-0000-000090610000}"/>
    <cellStyle name="Normal 41 20 7 2 6" xfId="19282" xr:uid="{00000000-0005-0000-0000-000091610000}"/>
    <cellStyle name="Normal 41 20 7 2 6 2" xfId="40924" xr:uid="{00000000-0005-0000-0000-000092610000}"/>
    <cellStyle name="Normal 41 20 7 2 7" xfId="34910"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7" xr:uid="{00000000-0005-0000-0000-000097610000}"/>
    <cellStyle name="Normal 41 20 7 3 2 2 2 2" xfId="51133" xr:uid="{00000000-0005-0000-0000-000098610000}"/>
    <cellStyle name="Normal 41 20 7 3 2 2 3" xfId="23560" xr:uid="{00000000-0005-0000-0000-000099610000}"/>
    <cellStyle name="Normal 41 20 7 3 2 2 3 2" xfId="45197" xr:uid="{00000000-0005-0000-0000-00009A610000}"/>
    <cellStyle name="Normal 41 20 7 3 2 2 4" xfId="39213" xr:uid="{00000000-0005-0000-0000-00009B610000}"/>
    <cellStyle name="Normal 41 20 7 3 2 3" xfId="26545" xr:uid="{00000000-0005-0000-0000-00009C610000}"/>
    <cellStyle name="Normal 41 20 7 3 2 3 2" xfId="48159" xr:uid="{00000000-0005-0000-0000-00009D610000}"/>
    <cellStyle name="Normal 41 20 7 3 2 4" xfId="20578" xr:uid="{00000000-0005-0000-0000-00009E610000}"/>
    <cellStyle name="Normal 41 20 7 3 2 4 2" xfId="42220" xr:uid="{00000000-0005-0000-0000-00009F610000}"/>
    <cellStyle name="Normal 41 20 7 3 2 5" xfId="36210" xr:uid="{00000000-0005-0000-0000-0000A0610000}"/>
    <cellStyle name="Normal 41 20 7 3 3" xfId="15448" xr:uid="{00000000-0005-0000-0000-0000A1610000}"/>
    <cellStyle name="Normal 41 20 7 3 3 2" xfId="18533" xr:uid="{00000000-0005-0000-0000-0000A2610000}"/>
    <cellStyle name="Normal 41 20 7 3 3 2 2" xfId="30499" xr:uid="{00000000-0005-0000-0000-0000A3610000}"/>
    <cellStyle name="Normal 41 20 7 3 3 2 2 2" xfId="52105" xr:uid="{00000000-0005-0000-0000-0000A4610000}"/>
    <cellStyle name="Normal 41 20 7 3 3 2 3" xfId="24532" xr:uid="{00000000-0005-0000-0000-0000A5610000}"/>
    <cellStyle name="Normal 41 20 7 3 3 2 3 2" xfId="46169" xr:uid="{00000000-0005-0000-0000-0000A6610000}"/>
    <cellStyle name="Normal 41 20 7 3 3 2 4" xfId="40187" xr:uid="{00000000-0005-0000-0000-0000A7610000}"/>
    <cellStyle name="Normal 41 20 7 3 3 3" xfId="27517" xr:uid="{00000000-0005-0000-0000-0000A8610000}"/>
    <cellStyle name="Normal 41 20 7 3 3 3 2" xfId="49131" xr:uid="{00000000-0005-0000-0000-0000A9610000}"/>
    <cellStyle name="Normal 41 20 7 3 3 4" xfId="21550" xr:uid="{00000000-0005-0000-0000-0000AA610000}"/>
    <cellStyle name="Normal 41 20 7 3 3 4 2" xfId="43192" xr:uid="{00000000-0005-0000-0000-0000AB610000}"/>
    <cellStyle name="Normal 41 20 7 3 3 5" xfId="37184" xr:uid="{00000000-0005-0000-0000-0000AC610000}"/>
    <cellStyle name="Normal 41 20 7 3 4" xfId="16582" xr:uid="{00000000-0005-0000-0000-0000AD610000}"/>
    <cellStyle name="Normal 41 20 7 3 4 2" xfId="28551" xr:uid="{00000000-0005-0000-0000-0000AE610000}"/>
    <cellStyle name="Normal 41 20 7 3 4 2 2" xfId="50157" xr:uid="{00000000-0005-0000-0000-0000AF610000}"/>
    <cellStyle name="Normal 41 20 7 3 4 3" xfId="22584" xr:uid="{00000000-0005-0000-0000-0000B0610000}"/>
    <cellStyle name="Normal 41 20 7 3 4 3 2" xfId="44221" xr:uid="{00000000-0005-0000-0000-0000B1610000}"/>
    <cellStyle name="Normal 41 20 7 3 4 4" xfId="38236" xr:uid="{00000000-0005-0000-0000-0000B2610000}"/>
    <cellStyle name="Normal 41 20 7 3 5" xfId="25569" xr:uid="{00000000-0005-0000-0000-0000B3610000}"/>
    <cellStyle name="Normal 41 20 7 3 5 2" xfId="47186" xr:uid="{00000000-0005-0000-0000-0000B4610000}"/>
    <cellStyle name="Normal 41 20 7 3 6" xfId="19602" xr:uid="{00000000-0005-0000-0000-0000B5610000}"/>
    <cellStyle name="Normal 41 20 7 3 6 2" xfId="41244" xr:uid="{00000000-0005-0000-0000-0000B6610000}"/>
    <cellStyle name="Normal 41 20 7 3 7" xfId="35230" xr:uid="{00000000-0005-0000-0000-0000B7610000}"/>
    <cellStyle name="Normal 41 20 7 4" xfId="13833" xr:uid="{00000000-0005-0000-0000-0000B8610000}"/>
    <cellStyle name="Normal 41 20 7 4 2" xfId="16919" xr:uid="{00000000-0005-0000-0000-0000B9610000}"/>
    <cellStyle name="Normal 41 20 7 4 2 2" xfId="28887" xr:uid="{00000000-0005-0000-0000-0000BA610000}"/>
    <cellStyle name="Normal 41 20 7 4 2 2 2" xfId="50493" xr:uid="{00000000-0005-0000-0000-0000BB610000}"/>
    <cellStyle name="Normal 41 20 7 4 2 3" xfId="22920" xr:uid="{00000000-0005-0000-0000-0000BC610000}"/>
    <cellStyle name="Normal 41 20 7 4 2 3 2" xfId="44557" xr:uid="{00000000-0005-0000-0000-0000BD610000}"/>
    <cellStyle name="Normal 41 20 7 4 2 4" xfId="38573" xr:uid="{00000000-0005-0000-0000-0000BE610000}"/>
    <cellStyle name="Normal 41 20 7 4 3" xfId="25905" xr:uid="{00000000-0005-0000-0000-0000BF610000}"/>
    <cellStyle name="Normal 41 20 7 4 3 2" xfId="47519" xr:uid="{00000000-0005-0000-0000-0000C0610000}"/>
    <cellStyle name="Normal 41 20 7 4 4" xfId="19938" xr:uid="{00000000-0005-0000-0000-0000C1610000}"/>
    <cellStyle name="Normal 41 20 7 4 4 2" xfId="41580" xr:uid="{00000000-0005-0000-0000-0000C2610000}"/>
    <cellStyle name="Normal 41 20 7 4 5" xfId="35569" xr:uid="{00000000-0005-0000-0000-0000C3610000}"/>
    <cellStyle name="Normal 41 20 7 5" xfId="14807" xr:uid="{00000000-0005-0000-0000-0000C4610000}"/>
    <cellStyle name="Normal 41 20 7 5 2" xfId="17892" xr:uid="{00000000-0005-0000-0000-0000C5610000}"/>
    <cellStyle name="Normal 41 20 7 5 2 2" xfId="29859" xr:uid="{00000000-0005-0000-0000-0000C6610000}"/>
    <cellStyle name="Normal 41 20 7 5 2 2 2" xfId="51465" xr:uid="{00000000-0005-0000-0000-0000C7610000}"/>
    <cellStyle name="Normal 41 20 7 5 2 3" xfId="23892" xr:uid="{00000000-0005-0000-0000-0000C8610000}"/>
    <cellStyle name="Normal 41 20 7 5 2 3 2" xfId="45529" xr:uid="{00000000-0005-0000-0000-0000C9610000}"/>
    <cellStyle name="Normal 41 20 7 5 2 4" xfId="39546" xr:uid="{00000000-0005-0000-0000-0000CA610000}"/>
    <cellStyle name="Normal 41 20 7 5 3" xfId="26877" xr:uid="{00000000-0005-0000-0000-0000CB610000}"/>
    <cellStyle name="Normal 41 20 7 5 3 2" xfId="48491" xr:uid="{00000000-0005-0000-0000-0000CC610000}"/>
    <cellStyle name="Normal 41 20 7 5 4" xfId="20910" xr:uid="{00000000-0005-0000-0000-0000CD610000}"/>
    <cellStyle name="Normal 41 20 7 5 4 2" xfId="42552" xr:uid="{00000000-0005-0000-0000-0000CE610000}"/>
    <cellStyle name="Normal 41 20 7 5 5" xfId="36543" xr:uid="{00000000-0005-0000-0000-0000CF610000}"/>
    <cellStyle name="Normal 41 20 7 6" xfId="15920" xr:uid="{00000000-0005-0000-0000-0000D0610000}"/>
    <cellStyle name="Normal 41 20 7 6 2" xfId="27891" xr:uid="{00000000-0005-0000-0000-0000D1610000}"/>
    <cellStyle name="Normal 41 20 7 6 2 2" xfId="49497" xr:uid="{00000000-0005-0000-0000-0000D2610000}"/>
    <cellStyle name="Normal 41 20 7 6 3" xfId="21924" xr:uid="{00000000-0005-0000-0000-0000D3610000}"/>
    <cellStyle name="Normal 41 20 7 6 3 2" xfId="43561" xr:uid="{00000000-0005-0000-0000-0000D4610000}"/>
    <cellStyle name="Normal 41 20 7 6 4" xfId="37574" xr:uid="{00000000-0005-0000-0000-0000D5610000}"/>
    <cellStyle name="Normal 41 20 7 7" xfId="24906" xr:uid="{00000000-0005-0000-0000-0000D6610000}"/>
    <cellStyle name="Normal 41 20 7 7 2" xfId="46526" xr:uid="{00000000-0005-0000-0000-0000D7610000}"/>
    <cellStyle name="Normal 41 20 7 8" xfId="18939" xr:uid="{00000000-0005-0000-0000-0000D8610000}"/>
    <cellStyle name="Normal 41 20 7 8 2" xfId="40581" xr:uid="{00000000-0005-0000-0000-0000D9610000}"/>
    <cellStyle name="Normal 41 20 7 9" xfId="31980"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49" xr:uid="{00000000-0005-0000-0000-0000DE610000}"/>
    <cellStyle name="Normal 41 20 8 2 2 2 2" xfId="50555" xr:uid="{00000000-0005-0000-0000-0000DF610000}"/>
    <cellStyle name="Normal 41 20 8 2 2 3" xfId="22982" xr:uid="{00000000-0005-0000-0000-0000E0610000}"/>
    <cellStyle name="Normal 41 20 8 2 2 3 2" xfId="44619" xr:uid="{00000000-0005-0000-0000-0000E1610000}"/>
    <cellStyle name="Normal 41 20 8 2 2 4" xfId="38635" xr:uid="{00000000-0005-0000-0000-0000E2610000}"/>
    <cellStyle name="Normal 41 20 8 2 3" xfId="25967" xr:uid="{00000000-0005-0000-0000-0000E3610000}"/>
    <cellStyle name="Normal 41 20 8 2 3 2" xfId="47581" xr:uid="{00000000-0005-0000-0000-0000E4610000}"/>
    <cellStyle name="Normal 41 20 8 2 4" xfId="20000" xr:uid="{00000000-0005-0000-0000-0000E5610000}"/>
    <cellStyle name="Normal 41 20 8 2 4 2" xfId="41642" xr:uid="{00000000-0005-0000-0000-0000E6610000}"/>
    <cellStyle name="Normal 41 20 8 2 5" xfId="35632" xr:uid="{00000000-0005-0000-0000-0000E7610000}"/>
    <cellStyle name="Normal 41 20 8 3" xfId="14870" xr:uid="{00000000-0005-0000-0000-0000E8610000}"/>
    <cellStyle name="Normal 41 20 8 3 2" xfId="17955" xr:uid="{00000000-0005-0000-0000-0000E9610000}"/>
    <cellStyle name="Normal 41 20 8 3 2 2" xfId="29921" xr:uid="{00000000-0005-0000-0000-0000EA610000}"/>
    <cellStyle name="Normal 41 20 8 3 2 2 2" xfId="51527" xr:uid="{00000000-0005-0000-0000-0000EB610000}"/>
    <cellStyle name="Normal 41 20 8 3 2 3" xfId="23954" xr:uid="{00000000-0005-0000-0000-0000EC610000}"/>
    <cellStyle name="Normal 41 20 8 3 2 3 2" xfId="45591" xr:uid="{00000000-0005-0000-0000-0000ED610000}"/>
    <cellStyle name="Normal 41 20 8 3 2 4" xfId="39609" xr:uid="{00000000-0005-0000-0000-0000EE610000}"/>
    <cellStyle name="Normal 41 20 8 3 3" xfId="26939" xr:uid="{00000000-0005-0000-0000-0000EF610000}"/>
    <cellStyle name="Normal 41 20 8 3 3 2" xfId="48553" xr:uid="{00000000-0005-0000-0000-0000F0610000}"/>
    <cellStyle name="Normal 41 20 8 3 4" xfId="20972" xr:uid="{00000000-0005-0000-0000-0000F1610000}"/>
    <cellStyle name="Normal 41 20 8 3 4 2" xfId="42614" xr:uid="{00000000-0005-0000-0000-0000F2610000}"/>
    <cellStyle name="Normal 41 20 8 3 5" xfId="36606" xr:uid="{00000000-0005-0000-0000-0000F3610000}"/>
    <cellStyle name="Normal 41 20 8 4" xfId="16004" xr:uid="{00000000-0005-0000-0000-0000F4610000}"/>
    <cellStyle name="Normal 41 20 8 4 2" xfId="27973" xr:uid="{00000000-0005-0000-0000-0000F5610000}"/>
    <cellStyle name="Normal 41 20 8 4 2 2" xfId="49579" xr:uid="{00000000-0005-0000-0000-0000F6610000}"/>
    <cellStyle name="Normal 41 20 8 4 3" xfId="22006" xr:uid="{00000000-0005-0000-0000-0000F7610000}"/>
    <cellStyle name="Normal 41 20 8 4 3 2" xfId="43643" xr:uid="{00000000-0005-0000-0000-0000F8610000}"/>
    <cellStyle name="Normal 41 20 8 4 4" xfId="37658" xr:uid="{00000000-0005-0000-0000-0000F9610000}"/>
    <cellStyle name="Normal 41 20 8 5" xfId="24991" xr:uid="{00000000-0005-0000-0000-0000FA610000}"/>
    <cellStyle name="Normal 41 20 8 5 2" xfId="46608" xr:uid="{00000000-0005-0000-0000-0000FB610000}"/>
    <cellStyle name="Normal 41 20 8 6" xfId="19024" xr:uid="{00000000-0005-0000-0000-0000FC610000}"/>
    <cellStyle name="Normal 41 20 8 6 2" xfId="40666" xr:uid="{00000000-0005-0000-0000-0000FD610000}"/>
    <cellStyle name="Normal 41 20 8 7" xfId="34652"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69" xr:uid="{00000000-0005-0000-0000-000002620000}"/>
    <cellStyle name="Normal 41 20 9 2 2 2 2" xfId="50875" xr:uid="{00000000-0005-0000-0000-000003620000}"/>
    <cellStyle name="Normal 41 20 9 2 2 3" xfId="23302" xr:uid="{00000000-0005-0000-0000-000004620000}"/>
    <cellStyle name="Normal 41 20 9 2 2 3 2" xfId="44939" xr:uid="{00000000-0005-0000-0000-000005620000}"/>
    <cellStyle name="Normal 41 20 9 2 2 4" xfId="38955" xr:uid="{00000000-0005-0000-0000-000006620000}"/>
    <cellStyle name="Normal 41 20 9 2 3" xfId="26287" xr:uid="{00000000-0005-0000-0000-000007620000}"/>
    <cellStyle name="Normal 41 20 9 2 3 2" xfId="47901" xr:uid="{00000000-0005-0000-0000-000008620000}"/>
    <cellStyle name="Normal 41 20 9 2 4" xfId="20320" xr:uid="{00000000-0005-0000-0000-000009620000}"/>
    <cellStyle name="Normal 41 20 9 2 4 2" xfId="41962" xr:uid="{00000000-0005-0000-0000-00000A620000}"/>
    <cellStyle name="Normal 41 20 9 2 5" xfId="35952" xr:uid="{00000000-0005-0000-0000-00000B620000}"/>
    <cellStyle name="Normal 41 20 9 3" xfId="15190" xr:uid="{00000000-0005-0000-0000-00000C620000}"/>
    <cellStyle name="Normal 41 20 9 3 2" xfId="18275" xr:uid="{00000000-0005-0000-0000-00000D620000}"/>
    <cellStyle name="Normal 41 20 9 3 2 2" xfId="30241" xr:uid="{00000000-0005-0000-0000-00000E620000}"/>
    <cellStyle name="Normal 41 20 9 3 2 2 2" xfId="51847" xr:uid="{00000000-0005-0000-0000-00000F620000}"/>
    <cellStyle name="Normal 41 20 9 3 2 3" xfId="24274" xr:uid="{00000000-0005-0000-0000-000010620000}"/>
    <cellStyle name="Normal 41 20 9 3 2 3 2" xfId="45911" xr:uid="{00000000-0005-0000-0000-000011620000}"/>
    <cellStyle name="Normal 41 20 9 3 2 4" xfId="39929" xr:uid="{00000000-0005-0000-0000-000012620000}"/>
    <cellStyle name="Normal 41 20 9 3 3" xfId="27259" xr:uid="{00000000-0005-0000-0000-000013620000}"/>
    <cellStyle name="Normal 41 20 9 3 3 2" xfId="48873" xr:uid="{00000000-0005-0000-0000-000014620000}"/>
    <cellStyle name="Normal 41 20 9 3 4" xfId="21292" xr:uid="{00000000-0005-0000-0000-000015620000}"/>
    <cellStyle name="Normal 41 20 9 3 4 2" xfId="42934" xr:uid="{00000000-0005-0000-0000-000016620000}"/>
    <cellStyle name="Normal 41 20 9 3 5" xfId="36926" xr:uid="{00000000-0005-0000-0000-000017620000}"/>
    <cellStyle name="Normal 41 20 9 4" xfId="16324" xr:uid="{00000000-0005-0000-0000-000018620000}"/>
    <cellStyle name="Normal 41 20 9 4 2" xfId="28293" xr:uid="{00000000-0005-0000-0000-000019620000}"/>
    <cellStyle name="Normal 41 20 9 4 2 2" xfId="49899" xr:uid="{00000000-0005-0000-0000-00001A620000}"/>
    <cellStyle name="Normal 41 20 9 4 3" xfId="22326" xr:uid="{00000000-0005-0000-0000-00001B620000}"/>
    <cellStyle name="Normal 41 20 9 4 3 2" xfId="43963" xr:uid="{00000000-0005-0000-0000-00001C620000}"/>
    <cellStyle name="Normal 41 20 9 4 4" xfId="37978" xr:uid="{00000000-0005-0000-0000-00001D620000}"/>
    <cellStyle name="Normal 41 20 9 5" xfId="25311" xr:uid="{00000000-0005-0000-0000-00001E620000}"/>
    <cellStyle name="Normal 41 20 9 5 2" xfId="46928" xr:uid="{00000000-0005-0000-0000-00001F620000}"/>
    <cellStyle name="Normal 41 20 9 6" xfId="19344" xr:uid="{00000000-0005-0000-0000-000020620000}"/>
    <cellStyle name="Normal 41 20 9 6 2" xfId="40986" xr:uid="{00000000-0005-0000-0000-000021620000}"/>
    <cellStyle name="Normal 41 20 9 7" xfId="34972"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0" xr:uid="{00000000-0005-0000-0000-000026620000}"/>
    <cellStyle name="Normal 41 21 10 2 2 2" xfId="50236" xr:uid="{00000000-0005-0000-0000-000027620000}"/>
    <cellStyle name="Normal 41 21 10 2 3" xfId="22663" xr:uid="{00000000-0005-0000-0000-000028620000}"/>
    <cellStyle name="Normal 41 21 10 2 3 2" xfId="44300" xr:uid="{00000000-0005-0000-0000-000029620000}"/>
    <cellStyle name="Normal 41 21 10 2 4" xfId="38315" xr:uid="{00000000-0005-0000-0000-00002A620000}"/>
    <cellStyle name="Normal 41 21 10 3" xfId="25648" xr:uid="{00000000-0005-0000-0000-00002B620000}"/>
    <cellStyle name="Normal 41 21 10 3 2" xfId="47262" xr:uid="{00000000-0005-0000-0000-00002C620000}"/>
    <cellStyle name="Normal 41 21 10 4" xfId="19681" xr:uid="{00000000-0005-0000-0000-00002D620000}"/>
    <cellStyle name="Normal 41 21 10 4 2" xfId="41323" xr:uid="{00000000-0005-0000-0000-00002E620000}"/>
    <cellStyle name="Normal 41 21 10 5" xfId="35311" xr:uid="{00000000-0005-0000-0000-00002F620000}"/>
    <cellStyle name="Normal 41 21 11" xfId="14550" xr:uid="{00000000-0005-0000-0000-000030620000}"/>
    <cellStyle name="Normal 41 21 11 2" xfId="17635" xr:uid="{00000000-0005-0000-0000-000031620000}"/>
    <cellStyle name="Normal 41 21 11 2 2" xfId="29602" xr:uid="{00000000-0005-0000-0000-000032620000}"/>
    <cellStyle name="Normal 41 21 11 2 2 2" xfId="51208" xr:uid="{00000000-0005-0000-0000-000033620000}"/>
    <cellStyle name="Normal 41 21 11 2 3" xfId="23635" xr:uid="{00000000-0005-0000-0000-000034620000}"/>
    <cellStyle name="Normal 41 21 11 2 3 2" xfId="45272" xr:uid="{00000000-0005-0000-0000-000035620000}"/>
    <cellStyle name="Normal 41 21 11 2 4" xfId="39289" xr:uid="{00000000-0005-0000-0000-000036620000}"/>
    <cellStyle name="Normal 41 21 11 3" xfId="26620" xr:uid="{00000000-0005-0000-0000-000037620000}"/>
    <cellStyle name="Normal 41 21 11 3 2" xfId="48234" xr:uid="{00000000-0005-0000-0000-000038620000}"/>
    <cellStyle name="Normal 41 21 11 4" xfId="20653" xr:uid="{00000000-0005-0000-0000-000039620000}"/>
    <cellStyle name="Normal 41 21 11 4 2" xfId="42295" xr:uid="{00000000-0005-0000-0000-00003A620000}"/>
    <cellStyle name="Normal 41 21 11 5" xfId="36286" xr:uid="{00000000-0005-0000-0000-00003B620000}"/>
    <cellStyle name="Normal 41 21 12" xfId="15663" xr:uid="{00000000-0005-0000-0000-00003C620000}"/>
    <cellStyle name="Normal 41 21 12 2" xfId="27634" xr:uid="{00000000-0005-0000-0000-00003D620000}"/>
    <cellStyle name="Normal 41 21 12 2 2" xfId="49240" xr:uid="{00000000-0005-0000-0000-00003E620000}"/>
    <cellStyle name="Normal 41 21 12 3" xfId="21667" xr:uid="{00000000-0005-0000-0000-00003F620000}"/>
    <cellStyle name="Normal 41 21 12 3 2" xfId="43304" xr:uid="{00000000-0005-0000-0000-000040620000}"/>
    <cellStyle name="Normal 41 21 12 4" xfId="37317" xr:uid="{00000000-0005-0000-0000-000041620000}"/>
    <cellStyle name="Normal 41 21 13" xfId="24649" xr:uid="{00000000-0005-0000-0000-000042620000}"/>
    <cellStyle name="Normal 41 21 13 2" xfId="46269" xr:uid="{00000000-0005-0000-0000-000043620000}"/>
    <cellStyle name="Normal 41 21 14" xfId="18682" xr:uid="{00000000-0005-0000-0000-000044620000}"/>
    <cellStyle name="Normal 41 21 14 2" xfId="40324" xr:uid="{00000000-0005-0000-0000-000045620000}"/>
    <cellStyle name="Normal 41 21 15" xfId="31247"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39" xr:uid="{00000000-0005-0000-0000-00004B620000}"/>
    <cellStyle name="Normal 41 21 2 2 2 2 2 2" xfId="50645" xr:uid="{00000000-0005-0000-0000-00004C620000}"/>
    <cellStyle name="Normal 41 21 2 2 2 2 3" xfId="23072" xr:uid="{00000000-0005-0000-0000-00004D620000}"/>
    <cellStyle name="Normal 41 21 2 2 2 2 3 2" xfId="44709" xr:uid="{00000000-0005-0000-0000-00004E620000}"/>
    <cellStyle name="Normal 41 21 2 2 2 2 4" xfId="38725" xr:uid="{00000000-0005-0000-0000-00004F620000}"/>
    <cellStyle name="Normal 41 21 2 2 2 3" xfId="26057" xr:uid="{00000000-0005-0000-0000-000050620000}"/>
    <cellStyle name="Normal 41 21 2 2 2 3 2" xfId="47671" xr:uid="{00000000-0005-0000-0000-000051620000}"/>
    <cellStyle name="Normal 41 21 2 2 2 4" xfId="20090" xr:uid="{00000000-0005-0000-0000-000052620000}"/>
    <cellStyle name="Normal 41 21 2 2 2 4 2" xfId="41732" xr:uid="{00000000-0005-0000-0000-000053620000}"/>
    <cellStyle name="Normal 41 21 2 2 2 5" xfId="35722" xr:uid="{00000000-0005-0000-0000-000054620000}"/>
    <cellStyle name="Normal 41 21 2 2 3" xfId="14960" xr:uid="{00000000-0005-0000-0000-000055620000}"/>
    <cellStyle name="Normal 41 21 2 2 3 2" xfId="18045" xr:uid="{00000000-0005-0000-0000-000056620000}"/>
    <cellStyle name="Normal 41 21 2 2 3 2 2" xfId="30011" xr:uid="{00000000-0005-0000-0000-000057620000}"/>
    <cellStyle name="Normal 41 21 2 2 3 2 2 2" xfId="51617" xr:uid="{00000000-0005-0000-0000-000058620000}"/>
    <cellStyle name="Normal 41 21 2 2 3 2 3" xfId="24044" xr:uid="{00000000-0005-0000-0000-000059620000}"/>
    <cellStyle name="Normal 41 21 2 2 3 2 3 2" xfId="45681" xr:uid="{00000000-0005-0000-0000-00005A620000}"/>
    <cellStyle name="Normal 41 21 2 2 3 2 4" xfId="39699" xr:uid="{00000000-0005-0000-0000-00005B620000}"/>
    <cellStyle name="Normal 41 21 2 2 3 3" xfId="27029" xr:uid="{00000000-0005-0000-0000-00005C620000}"/>
    <cellStyle name="Normal 41 21 2 2 3 3 2" xfId="48643" xr:uid="{00000000-0005-0000-0000-00005D620000}"/>
    <cellStyle name="Normal 41 21 2 2 3 4" xfId="21062" xr:uid="{00000000-0005-0000-0000-00005E620000}"/>
    <cellStyle name="Normal 41 21 2 2 3 4 2" xfId="42704" xr:uid="{00000000-0005-0000-0000-00005F620000}"/>
    <cellStyle name="Normal 41 21 2 2 3 5" xfId="36696" xr:uid="{00000000-0005-0000-0000-000060620000}"/>
    <cellStyle name="Normal 41 21 2 2 4" xfId="16094" xr:uid="{00000000-0005-0000-0000-000061620000}"/>
    <cellStyle name="Normal 41 21 2 2 4 2" xfId="28063" xr:uid="{00000000-0005-0000-0000-000062620000}"/>
    <cellStyle name="Normal 41 21 2 2 4 2 2" xfId="49669" xr:uid="{00000000-0005-0000-0000-000063620000}"/>
    <cellStyle name="Normal 41 21 2 2 4 3" xfId="22096" xr:uid="{00000000-0005-0000-0000-000064620000}"/>
    <cellStyle name="Normal 41 21 2 2 4 3 2" xfId="43733" xr:uid="{00000000-0005-0000-0000-000065620000}"/>
    <cellStyle name="Normal 41 21 2 2 4 4" xfId="37748" xr:uid="{00000000-0005-0000-0000-000066620000}"/>
    <cellStyle name="Normal 41 21 2 2 5" xfId="25081" xr:uid="{00000000-0005-0000-0000-000067620000}"/>
    <cellStyle name="Normal 41 21 2 2 5 2" xfId="46698" xr:uid="{00000000-0005-0000-0000-000068620000}"/>
    <cellStyle name="Normal 41 21 2 2 6" xfId="19114" xr:uid="{00000000-0005-0000-0000-000069620000}"/>
    <cellStyle name="Normal 41 21 2 2 6 2" xfId="40756" xr:uid="{00000000-0005-0000-0000-00006A620000}"/>
    <cellStyle name="Normal 41 21 2 2 7" xfId="34742"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59" xr:uid="{00000000-0005-0000-0000-00006F620000}"/>
    <cellStyle name="Normal 41 21 2 3 2 2 2 2" xfId="50965" xr:uid="{00000000-0005-0000-0000-000070620000}"/>
    <cellStyle name="Normal 41 21 2 3 2 2 3" xfId="23392" xr:uid="{00000000-0005-0000-0000-000071620000}"/>
    <cellStyle name="Normal 41 21 2 3 2 2 3 2" xfId="45029" xr:uid="{00000000-0005-0000-0000-000072620000}"/>
    <cellStyle name="Normal 41 21 2 3 2 2 4" xfId="39045" xr:uid="{00000000-0005-0000-0000-000073620000}"/>
    <cellStyle name="Normal 41 21 2 3 2 3" xfId="26377" xr:uid="{00000000-0005-0000-0000-000074620000}"/>
    <cellStyle name="Normal 41 21 2 3 2 3 2" xfId="47991" xr:uid="{00000000-0005-0000-0000-000075620000}"/>
    <cellStyle name="Normal 41 21 2 3 2 4" xfId="20410" xr:uid="{00000000-0005-0000-0000-000076620000}"/>
    <cellStyle name="Normal 41 21 2 3 2 4 2" xfId="42052" xr:uid="{00000000-0005-0000-0000-000077620000}"/>
    <cellStyle name="Normal 41 21 2 3 2 5" xfId="36042" xr:uid="{00000000-0005-0000-0000-000078620000}"/>
    <cellStyle name="Normal 41 21 2 3 3" xfId="15280" xr:uid="{00000000-0005-0000-0000-000079620000}"/>
    <cellStyle name="Normal 41 21 2 3 3 2" xfId="18365" xr:uid="{00000000-0005-0000-0000-00007A620000}"/>
    <cellStyle name="Normal 41 21 2 3 3 2 2" xfId="30331" xr:uid="{00000000-0005-0000-0000-00007B620000}"/>
    <cellStyle name="Normal 41 21 2 3 3 2 2 2" xfId="51937" xr:uid="{00000000-0005-0000-0000-00007C620000}"/>
    <cellStyle name="Normal 41 21 2 3 3 2 3" xfId="24364" xr:uid="{00000000-0005-0000-0000-00007D620000}"/>
    <cellStyle name="Normal 41 21 2 3 3 2 3 2" xfId="46001" xr:uid="{00000000-0005-0000-0000-00007E620000}"/>
    <cellStyle name="Normal 41 21 2 3 3 2 4" xfId="40019" xr:uid="{00000000-0005-0000-0000-00007F620000}"/>
    <cellStyle name="Normal 41 21 2 3 3 3" xfId="27349" xr:uid="{00000000-0005-0000-0000-000080620000}"/>
    <cellStyle name="Normal 41 21 2 3 3 3 2" xfId="48963" xr:uid="{00000000-0005-0000-0000-000081620000}"/>
    <cellStyle name="Normal 41 21 2 3 3 4" xfId="21382" xr:uid="{00000000-0005-0000-0000-000082620000}"/>
    <cellStyle name="Normal 41 21 2 3 3 4 2" xfId="43024" xr:uid="{00000000-0005-0000-0000-000083620000}"/>
    <cellStyle name="Normal 41 21 2 3 3 5" xfId="37016" xr:uid="{00000000-0005-0000-0000-000084620000}"/>
    <cellStyle name="Normal 41 21 2 3 4" xfId="16414" xr:uid="{00000000-0005-0000-0000-000085620000}"/>
    <cellStyle name="Normal 41 21 2 3 4 2" xfId="28383" xr:uid="{00000000-0005-0000-0000-000086620000}"/>
    <cellStyle name="Normal 41 21 2 3 4 2 2" xfId="49989" xr:uid="{00000000-0005-0000-0000-000087620000}"/>
    <cellStyle name="Normal 41 21 2 3 4 3" xfId="22416" xr:uid="{00000000-0005-0000-0000-000088620000}"/>
    <cellStyle name="Normal 41 21 2 3 4 3 2" xfId="44053" xr:uid="{00000000-0005-0000-0000-000089620000}"/>
    <cellStyle name="Normal 41 21 2 3 4 4" xfId="38068" xr:uid="{00000000-0005-0000-0000-00008A620000}"/>
    <cellStyle name="Normal 41 21 2 3 5" xfId="25401" xr:uid="{00000000-0005-0000-0000-00008B620000}"/>
    <cellStyle name="Normal 41 21 2 3 5 2" xfId="47018" xr:uid="{00000000-0005-0000-0000-00008C620000}"/>
    <cellStyle name="Normal 41 21 2 3 6" xfId="19434" xr:uid="{00000000-0005-0000-0000-00008D620000}"/>
    <cellStyle name="Normal 41 21 2 3 6 2" xfId="41076" xr:uid="{00000000-0005-0000-0000-00008E620000}"/>
    <cellStyle name="Normal 41 21 2 3 7" xfId="35062" xr:uid="{00000000-0005-0000-0000-00008F620000}"/>
    <cellStyle name="Normal 41 21 2 4" xfId="13665" xr:uid="{00000000-0005-0000-0000-000090620000}"/>
    <cellStyle name="Normal 41 21 2 4 2" xfId="16751" xr:uid="{00000000-0005-0000-0000-000091620000}"/>
    <cellStyle name="Normal 41 21 2 4 2 2" xfId="28719" xr:uid="{00000000-0005-0000-0000-000092620000}"/>
    <cellStyle name="Normal 41 21 2 4 2 2 2" xfId="50325" xr:uid="{00000000-0005-0000-0000-000093620000}"/>
    <cellStyle name="Normal 41 21 2 4 2 3" xfId="22752" xr:uid="{00000000-0005-0000-0000-000094620000}"/>
    <cellStyle name="Normal 41 21 2 4 2 3 2" xfId="44389" xr:uid="{00000000-0005-0000-0000-000095620000}"/>
    <cellStyle name="Normal 41 21 2 4 2 4" xfId="38405" xr:uid="{00000000-0005-0000-0000-000096620000}"/>
    <cellStyle name="Normal 41 21 2 4 3" xfId="25737" xr:uid="{00000000-0005-0000-0000-000097620000}"/>
    <cellStyle name="Normal 41 21 2 4 3 2" xfId="47351" xr:uid="{00000000-0005-0000-0000-000098620000}"/>
    <cellStyle name="Normal 41 21 2 4 4" xfId="19770" xr:uid="{00000000-0005-0000-0000-000099620000}"/>
    <cellStyle name="Normal 41 21 2 4 4 2" xfId="41412" xr:uid="{00000000-0005-0000-0000-00009A620000}"/>
    <cellStyle name="Normal 41 21 2 4 5" xfId="35401" xr:uid="{00000000-0005-0000-0000-00009B620000}"/>
    <cellStyle name="Normal 41 21 2 5" xfId="14639" xr:uid="{00000000-0005-0000-0000-00009C620000}"/>
    <cellStyle name="Normal 41 21 2 5 2" xfId="17724" xr:uid="{00000000-0005-0000-0000-00009D620000}"/>
    <cellStyle name="Normal 41 21 2 5 2 2" xfId="29691" xr:uid="{00000000-0005-0000-0000-00009E620000}"/>
    <cellStyle name="Normal 41 21 2 5 2 2 2" xfId="51297" xr:uid="{00000000-0005-0000-0000-00009F620000}"/>
    <cellStyle name="Normal 41 21 2 5 2 3" xfId="23724" xr:uid="{00000000-0005-0000-0000-0000A0620000}"/>
    <cellStyle name="Normal 41 21 2 5 2 3 2" xfId="45361" xr:uid="{00000000-0005-0000-0000-0000A1620000}"/>
    <cellStyle name="Normal 41 21 2 5 2 4" xfId="39378" xr:uid="{00000000-0005-0000-0000-0000A2620000}"/>
    <cellStyle name="Normal 41 21 2 5 3" xfId="26709" xr:uid="{00000000-0005-0000-0000-0000A3620000}"/>
    <cellStyle name="Normal 41 21 2 5 3 2" xfId="48323" xr:uid="{00000000-0005-0000-0000-0000A4620000}"/>
    <cellStyle name="Normal 41 21 2 5 4" xfId="20742" xr:uid="{00000000-0005-0000-0000-0000A5620000}"/>
    <cellStyle name="Normal 41 21 2 5 4 2" xfId="42384" xr:uid="{00000000-0005-0000-0000-0000A6620000}"/>
    <cellStyle name="Normal 41 21 2 5 5" xfId="36375" xr:uid="{00000000-0005-0000-0000-0000A7620000}"/>
    <cellStyle name="Normal 41 21 2 6" xfId="15752" xr:uid="{00000000-0005-0000-0000-0000A8620000}"/>
    <cellStyle name="Normal 41 21 2 6 2" xfId="27723" xr:uid="{00000000-0005-0000-0000-0000A9620000}"/>
    <cellStyle name="Normal 41 21 2 6 2 2" xfId="49329" xr:uid="{00000000-0005-0000-0000-0000AA620000}"/>
    <cellStyle name="Normal 41 21 2 6 3" xfId="21756" xr:uid="{00000000-0005-0000-0000-0000AB620000}"/>
    <cellStyle name="Normal 41 21 2 6 3 2" xfId="43393" xr:uid="{00000000-0005-0000-0000-0000AC620000}"/>
    <cellStyle name="Normal 41 21 2 6 4" xfId="37406" xr:uid="{00000000-0005-0000-0000-0000AD620000}"/>
    <cellStyle name="Normal 41 21 2 7" xfId="24738" xr:uid="{00000000-0005-0000-0000-0000AE620000}"/>
    <cellStyle name="Normal 41 21 2 7 2" xfId="46358" xr:uid="{00000000-0005-0000-0000-0000AF620000}"/>
    <cellStyle name="Normal 41 21 2 8" xfId="18771" xr:uid="{00000000-0005-0000-0000-0000B0620000}"/>
    <cellStyle name="Normal 41 21 2 8 2" xfId="40413" xr:uid="{00000000-0005-0000-0000-0000B1620000}"/>
    <cellStyle name="Normal 41 21 2 9" xfId="31584"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5" xr:uid="{00000000-0005-0000-0000-0000B7620000}"/>
    <cellStyle name="Normal 41 21 3 2 2 2 2 2" xfId="50601" xr:uid="{00000000-0005-0000-0000-0000B8620000}"/>
    <cellStyle name="Normal 41 21 3 2 2 2 3" xfId="23028" xr:uid="{00000000-0005-0000-0000-0000B9620000}"/>
    <cellStyle name="Normal 41 21 3 2 2 2 3 2" xfId="44665" xr:uid="{00000000-0005-0000-0000-0000BA620000}"/>
    <cellStyle name="Normal 41 21 3 2 2 2 4" xfId="38681" xr:uid="{00000000-0005-0000-0000-0000BB620000}"/>
    <cellStyle name="Normal 41 21 3 2 2 3" xfId="26013" xr:uid="{00000000-0005-0000-0000-0000BC620000}"/>
    <cellStyle name="Normal 41 21 3 2 2 3 2" xfId="47627" xr:uid="{00000000-0005-0000-0000-0000BD620000}"/>
    <cellStyle name="Normal 41 21 3 2 2 4" xfId="20046" xr:uid="{00000000-0005-0000-0000-0000BE620000}"/>
    <cellStyle name="Normal 41 21 3 2 2 4 2" xfId="41688" xr:uid="{00000000-0005-0000-0000-0000BF620000}"/>
    <cellStyle name="Normal 41 21 3 2 2 5" xfId="35678" xr:uid="{00000000-0005-0000-0000-0000C0620000}"/>
    <cellStyle name="Normal 41 21 3 2 3" xfId="14916" xr:uid="{00000000-0005-0000-0000-0000C1620000}"/>
    <cellStyle name="Normal 41 21 3 2 3 2" xfId="18001" xr:uid="{00000000-0005-0000-0000-0000C2620000}"/>
    <cellStyle name="Normal 41 21 3 2 3 2 2" xfId="29967" xr:uid="{00000000-0005-0000-0000-0000C3620000}"/>
    <cellStyle name="Normal 41 21 3 2 3 2 2 2" xfId="51573" xr:uid="{00000000-0005-0000-0000-0000C4620000}"/>
    <cellStyle name="Normal 41 21 3 2 3 2 3" xfId="24000" xr:uid="{00000000-0005-0000-0000-0000C5620000}"/>
    <cellStyle name="Normal 41 21 3 2 3 2 3 2" xfId="45637" xr:uid="{00000000-0005-0000-0000-0000C6620000}"/>
    <cellStyle name="Normal 41 21 3 2 3 2 4" xfId="39655" xr:uid="{00000000-0005-0000-0000-0000C7620000}"/>
    <cellStyle name="Normal 41 21 3 2 3 3" xfId="26985" xr:uid="{00000000-0005-0000-0000-0000C8620000}"/>
    <cellStyle name="Normal 41 21 3 2 3 3 2" xfId="48599" xr:uid="{00000000-0005-0000-0000-0000C9620000}"/>
    <cellStyle name="Normal 41 21 3 2 3 4" xfId="21018" xr:uid="{00000000-0005-0000-0000-0000CA620000}"/>
    <cellStyle name="Normal 41 21 3 2 3 4 2" xfId="42660" xr:uid="{00000000-0005-0000-0000-0000CB620000}"/>
    <cellStyle name="Normal 41 21 3 2 3 5" xfId="36652" xr:uid="{00000000-0005-0000-0000-0000CC620000}"/>
    <cellStyle name="Normal 41 21 3 2 4" xfId="16050" xr:uid="{00000000-0005-0000-0000-0000CD620000}"/>
    <cellStyle name="Normal 41 21 3 2 4 2" xfId="28019" xr:uid="{00000000-0005-0000-0000-0000CE620000}"/>
    <cellStyle name="Normal 41 21 3 2 4 2 2" xfId="49625" xr:uid="{00000000-0005-0000-0000-0000CF620000}"/>
    <cellStyle name="Normal 41 21 3 2 4 3" xfId="22052" xr:uid="{00000000-0005-0000-0000-0000D0620000}"/>
    <cellStyle name="Normal 41 21 3 2 4 3 2" xfId="43689" xr:uid="{00000000-0005-0000-0000-0000D1620000}"/>
    <cellStyle name="Normal 41 21 3 2 4 4" xfId="37704" xr:uid="{00000000-0005-0000-0000-0000D2620000}"/>
    <cellStyle name="Normal 41 21 3 2 5" xfId="25037" xr:uid="{00000000-0005-0000-0000-0000D3620000}"/>
    <cellStyle name="Normal 41 21 3 2 5 2" xfId="46654" xr:uid="{00000000-0005-0000-0000-0000D4620000}"/>
    <cellStyle name="Normal 41 21 3 2 6" xfId="19070" xr:uid="{00000000-0005-0000-0000-0000D5620000}"/>
    <cellStyle name="Normal 41 21 3 2 6 2" xfId="40712" xr:uid="{00000000-0005-0000-0000-0000D6620000}"/>
    <cellStyle name="Normal 41 21 3 2 7" xfId="34698"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5" xr:uid="{00000000-0005-0000-0000-0000DB620000}"/>
    <cellStyle name="Normal 41 21 3 3 2 2 2 2" xfId="50921" xr:uid="{00000000-0005-0000-0000-0000DC620000}"/>
    <cellStyle name="Normal 41 21 3 3 2 2 3" xfId="23348" xr:uid="{00000000-0005-0000-0000-0000DD620000}"/>
    <cellStyle name="Normal 41 21 3 3 2 2 3 2" xfId="44985" xr:uid="{00000000-0005-0000-0000-0000DE620000}"/>
    <cellStyle name="Normal 41 21 3 3 2 2 4" xfId="39001" xr:uid="{00000000-0005-0000-0000-0000DF620000}"/>
    <cellStyle name="Normal 41 21 3 3 2 3" xfId="26333" xr:uid="{00000000-0005-0000-0000-0000E0620000}"/>
    <cellStyle name="Normal 41 21 3 3 2 3 2" xfId="47947" xr:uid="{00000000-0005-0000-0000-0000E1620000}"/>
    <cellStyle name="Normal 41 21 3 3 2 4" xfId="20366" xr:uid="{00000000-0005-0000-0000-0000E2620000}"/>
    <cellStyle name="Normal 41 21 3 3 2 4 2" xfId="42008" xr:uid="{00000000-0005-0000-0000-0000E3620000}"/>
    <cellStyle name="Normal 41 21 3 3 2 5" xfId="35998" xr:uid="{00000000-0005-0000-0000-0000E4620000}"/>
    <cellStyle name="Normal 41 21 3 3 3" xfId="15236" xr:uid="{00000000-0005-0000-0000-0000E5620000}"/>
    <cellStyle name="Normal 41 21 3 3 3 2" xfId="18321" xr:uid="{00000000-0005-0000-0000-0000E6620000}"/>
    <cellStyle name="Normal 41 21 3 3 3 2 2" xfId="30287" xr:uid="{00000000-0005-0000-0000-0000E7620000}"/>
    <cellStyle name="Normal 41 21 3 3 3 2 2 2" xfId="51893" xr:uid="{00000000-0005-0000-0000-0000E8620000}"/>
    <cellStyle name="Normal 41 21 3 3 3 2 3" xfId="24320" xr:uid="{00000000-0005-0000-0000-0000E9620000}"/>
    <cellStyle name="Normal 41 21 3 3 3 2 3 2" xfId="45957" xr:uid="{00000000-0005-0000-0000-0000EA620000}"/>
    <cellStyle name="Normal 41 21 3 3 3 2 4" xfId="39975" xr:uid="{00000000-0005-0000-0000-0000EB620000}"/>
    <cellStyle name="Normal 41 21 3 3 3 3" xfId="27305" xr:uid="{00000000-0005-0000-0000-0000EC620000}"/>
    <cellStyle name="Normal 41 21 3 3 3 3 2" xfId="48919" xr:uid="{00000000-0005-0000-0000-0000ED620000}"/>
    <cellStyle name="Normal 41 21 3 3 3 4" xfId="21338" xr:uid="{00000000-0005-0000-0000-0000EE620000}"/>
    <cellStyle name="Normal 41 21 3 3 3 4 2" xfId="42980" xr:uid="{00000000-0005-0000-0000-0000EF620000}"/>
    <cellStyle name="Normal 41 21 3 3 3 5" xfId="36972" xr:uid="{00000000-0005-0000-0000-0000F0620000}"/>
    <cellStyle name="Normal 41 21 3 3 4" xfId="16370" xr:uid="{00000000-0005-0000-0000-0000F1620000}"/>
    <cellStyle name="Normal 41 21 3 3 4 2" xfId="28339" xr:uid="{00000000-0005-0000-0000-0000F2620000}"/>
    <cellStyle name="Normal 41 21 3 3 4 2 2" xfId="49945" xr:uid="{00000000-0005-0000-0000-0000F3620000}"/>
    <cellStyle name="Normal 41 21 3 3 4 3" xfId="22372" xr:uid="{00000000-0005-0000-0000-0000F4620000}"/>
    <cellStyle name="Normal 41 21 3 3 4 3 2" xfId="44009" xr:uid="{00000000-0005-0000-0000-0000F5620000}"/>
    <cellStyle name="Normal 41 21 3 3 4 4" xfId="38024" xr:uid="{00000000-0005-0000-0000-0000F6620000}"/>
    <cellStyle name="Normal 41 21 3 3 5" xfId="25357" xr:uid="{00000000-0005-0000-0000-0000F7620000}"/>
    <cellStyle name="Normal 41 21 3 3 5 2" xfId="46974" xr:uid="{00000000-0005-0000-0000-0000F8620000}"/>
    <cellStyle name="Normal 41 21 3 3 6" xfId="19390" xr:uid="{00000000-0005-0000-0000-0000F9620000}"/>
    <cellStyle name="Normal 41 21 3 3 6 2" xfId="41032" xr:uid="{00000000-0005-0000-0000-0000FA620000}"/>
    <cellStyle name="Normal 41 21 3 3 7" xfId="35018" xr:uid="{00000000-0005-0000-0000-0000FB620000}"/>
    <cellStyle name="Normal 41 21 3 4" xfId="13621" xr:uid="{00000000-0005-0000-0000-0000FC620000}"/>
    <cellStyle name="Normal 41 21 3 4 2" xfId="16707" xr:uid="{00000000-0005-0000-0000-0000FD620000}"/>
    <cellStyle name="Normal 41 21 3 4 2 2" xfId="28675" xr:uid="{00000000-0005-0000-0000-0000FE620000}"/>
    <cellStyle name="Normal 41 21 3 4 2 2 2" xfId="50281" xr:uid="{00000000-0005-0000-0000-0000FF620000}"/>
    <cellStyle name="Normal 41 21 3 4 2 3" xfId="22708" xr:uid="{00000000-0005-0000-0000-000000630000}"/>
    <cellStyle name="Normal 41 21 3 4 2 3 2" xfId="44345" xr:uid="{00000000-0005-0000-0000-000001630000}"/>
    <cellStyle name="Normal 41 21 3 4 2 4" xfId="38361" xr:uid="{00000000-0005-0000-0000-000002630000}"/>
    <cellStyle name="Normal 41 21 3 4 3" xfId="25693" xr:uid="{00000000-0005-0000-0000-000003630000}"/>
    <cellStyle name="Normal 41 21 3 4 3 2" xfId="47307" xr:uid="{00000000-0005-0000-0000-000004630000}"/>
    <cellStyle name="Normal 41 21 3 4 4" xfId="19726" xr:uid="{00000000-0005-0000-0000-000005630000}"/>
    <cellStyle name="Normal 41 21 3 4 4 2" xfId="41368" xr:uid="{00000000-0005-0000-0000-000006630000}"/>
    <cellStyle name="Normal 41 21 3 4 5" xfId="35357" xr:uid="{00000000-0005-0000-0000-000007630000}"/>
    <cellStyle name="Normal 41 21 3 5" xfId="14595" xr:uid="{00000000-0005-0000-0000-000008630000}"/>
    <cellStyle name="Normal 41 21 3 5 2" xfId="17680" xr:uid="{00000000-0005-0000-0000-000009630000}"/>
    <cellStyle name="Normal 41 21 3 5 2 2" xfId="29647" xr:uid="{00000000-0005-0000-0000-00000A630000}"/>
    <cellStyle name="Normal 41 21 3 5 2 2 2" xfId="51253" xr:uid="{00000000-0005-0000-0000-00000B630000}"/>
    <cellStyle name="Normal 41 21 3 5 2 3" xfId="23680" xr:uid="{00000000-0005-0000-0000-00000C630000}"/>
    <cellStyle name="Normal 41 21 3 5 2 3 2" xfId="45317" xr:uid="{00000000-0005-0000-0000-00000D630000}"/>
    <cellStyle name="Normal 41 21 3 5 2 4" xfId="39334" xr:uid="{00000000-0005-0000-0000-00000E630000}"/>
    <cellStyle name="Normal 41 21 3 5 3" xfId="26665" xr:uid="{00000000-0005-0000-0000-00000F630000}"/>
    <cellStyle name="Normal 41 21 3 5 3 2" xfId="48279" xr:uid="{00000000-0005-0000-0000-000010630000}"/>
    <cellStyle name="Normal 41 21 3 5 4" xfId="20698" xr:uid="{00000000-0005-0000-0000-000011630000}"/>
    <cellStyle name="Normal 41 21 3 5 4 2" xfId="42340" xr:uid="{00000000-0005-0000-0000-000012630000}"/>
    <cellStyle name="Normal 41 21 3 5 5" xfId="36331" xr:uid="{00000000-0005-0000-0000-000013630000}"/>
    <cellStyle name="Normal 41 21 3 6" xfId="15708" xr:uid="{00000000-0005-0000-0000-000014630000}"/>
    <cellStyle name="Normal 41 21 3 6 2" xfId="27679" xr:uid="{00000000-0005-0000-0000-000015630000}"/>
    <cellStyle name="Normal 41 21 3 6 2 2" xfId="49285" xr:uid="{00000000-0005-0000-0000-000016630000}"/>
    <cellStyle name="Normal 41 21 3 6 3" xfId="21712" xr:uid="{00000000-0005-0000-0000-000017630000}"/>
    <cellStyle name="Normal 41 21 3 6 3 2" xfId="43349" xr:uid="{00000000-0005-0000-0000-000018630000}"/>
    <cellStyle name="Normal 41 21 3 6 4" xfId="37362" xr:uid="{00000000-0005-0000-0000-000019630000}"/>
    <cellStyle name="Normal 41 21 3 7" xfId="24694" xr:uid="{00000000-0005-0000-0000-00001A630000}"/>
    <cellStyle name="Normal 41 21 3 7 2" xfId="46314" xr:uid="{00000000-0005-0000-0000-00001B630000}"/>
    <cellStyle name="Normal 41 21 3 8" xfId="18727" xr:uid="{00000000-0005-0000-0000-00001C630000}"/>
    <cellStyle name="Normal 41 21 3 8 2" xfId="40369" xr:uid="{00000000-0005-0000-0000-00001D630000}"/>
    <cellStyle name="Normal 41 21 3 9" xfId="31427"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1" xr:uid="{00000000-0005-0000-0000-000023630000}"/>
    <cellStyle name="Normal 41 21 4 2 2 2 2 2" xfId="50687" xr:uid="{00000000-0005-0000-0000-000024630000}"/>
    <cellStyle name="Normal 41 21 4 2 2 2 3" xfId="23114" xr:uid="{00000000-0005-0000-0000-000025630000}"/>
    <cellStyle name="Normal 41 21 4 2 2 2 3 2" xfId="44751" xr:uid="{00000000-0005-0000-0000-000026630000}"/>
    <cellStyle name="Normal 41 21 4 2 2 2 4" xfId="38767" xr:uid="{00000000-0005-0000-0000-000027630000}"/>
    <cellStyle name="Normal 41 21 4 2 2 3" xfId="26099" xr:uid="{00000000-0005-0000-0000-000028630000}"/>
    <cellStyle name="Normal 41 21 4 2 2 3 2" xfId="47713" xr:uid="{00000000-0005-0000-0000-000029630000}"/>
    <cellStyle name="Normal 41 21 4 2 2 4" xfId="20132" xr:uid="{00000000-0005-0000-0000-00002A630000}"/>
    <cellStyle name="Normal 41 21 4 2 2 4 2" xfId="41774" xr:uid="{00000000-0005-0000-0000-00002B630000}"/>
    <cellStyle name="Normal 41 21 4 2 2 5" xfId="35764" xr:uid="{00000000-0005-0000-0000-00002C630000}"/>
    <cellStyle name="Normal 41 21 4 2 3" xfId="15002" xr:uid="{00000000-0005-0000-0000-00002D630000}"/>
    <cellStyle name="Normal 41 21 4 2 3 2" xfId="18087" xr:uid="{00000000-0005-0000-0000-00002E630000}"/>
    <cellStyle name="Normal 41 21 4 2 3 2 2" xfId="30053" xr:uid="{00000000-0005-0000-0000-00002F630000}"/>
    <cellStyle name="Normal 41 21 4 2 3 2 2 2" xfId="51659" xr:uid="{00000000-0005-0000-0000-000030630000}"/>
    <cellStyle name="Normal 41 21 4 2 3 2 3" xfId="24086" xr:uid="{00000000-0005-0000-0000-000031630000}"/>
    <cellStyle name="Normal 41 21 4 2 3 2 3 2" xfId="45723" xr:uid="{00000000-0005-0000-0000-000032630000}"/>
    <cellStyle name="Normal 41 21 4 2 3 2 4" xfId="39741" xr:uid="{00000000-0005-0000-0000-000033630000}"/>
    <cellStyle name="Normal 41 21 4 2 3 3" xfId="27071" xr:uid="{00000000-0005-0000-0000-000034630000}"/>
    <cellStyle name="Normal 41 21 4 2 3 3 2" xfId="48685" xr:uid="{00000000-0005-0000-0000-000035630000}"/>
    <cellStyle name="Normal 41 21 4 2 3 4" xfId="21104" xr:uid="{00000000-0005-0000-0000-000036630000}"/>
    <cellStyle name="Normal 41 21 4 2 3 4 2" xfId="42746" xr:uid="{00000000-0005-0000-0000-000037630000}"/>
    <cellStyle name="Normal 41 21 4 2 3 5" xfId="36738" xr:uid="{00000000-0005-0000-0000-000038630000}"/>
    <cellStyle name="Normal 41 21 4 2 4" xfId="16136" xr:uid="{00000000-0005-0000-0000-000039630000}"/>
    <cellStyle name="Normal 41 21 4 2 4 2" xfId="28105" xr:uid="{00000000-0005-0000-0000-00003A630000}"/>
    <cellStyle name="Normal 41 21 4 2 4 2 2" xfId="49711" xr:uid="{00000000-0005-0000-0000-00003B630000}"/>
    <cellStyle name="Normal 41 21 4 2 4 3" xfId="22138" xr:uid="{00000000-0005-0000-0000-00003C630000}"/>
    <cellStyle name="Normal 41 21 4 2 4 3 2" xfId="43775" xr:uid="{00000000-0005-0000-0000-00003D630000}"/>
    <cellStyle name="Normal 41 21 4 2 4 4" xfId="37790" xr:uid="{00000000-0005-0000-0000-00003E630000}"/>
    <cellStyle name="Normal 41 21 4 2 5" xfId="25123" xr:uid="{00000000-0005-0000-0000-00003F630000}"/>
    <cellStyle name="Normal 41 21 4 2 5 2" xfId="46740" xr:uid="{00000000-0005-0000-0000-000040630000}"/>
    <cellStyle name="Normal 41 21 4 2 6" xfId="19156" xr:uid="{00000000-0005-0000-0000-000041630000}"/>
    <cellStyle name="Normal 41 21 4 2 6 2" xfId="40798" xr:uid="{00000000-0005-0000-0000-000042630000}"/>
    <cellStyle name="Normal 41 21 4 2 7" xfId="34784"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1" xr:uid="{00000000-0005-0000-0000-000047630000}"/>
    <cellStyle name="Normal 41 21 4 3 2 2 2 2" xfId="51007" xr:uid="{00000000-0005-0000-0000-000048630000}"/>
    <cellStyle name="Normal 41 21 4 3 2 2 3" xfId="23434" xr:uid="{00000000-0005-0000-0000-000049630000}"/>
    <cellStyle name="Normal 41 21 4 3 2 2 3 2" xfId="45071" xr:uid="{00000000-0005-0000-0000-00004A630000}"/>
    <cellStyle name="Normal 41 21 4 3 2 2 4" xfId="39087" xr:uid="{00000000-0005-0000-0000-00004B630000}"/>
    <cellStyle name="Normal 41 21 4 3 2 3" xfId="26419" xr:uid="{00000000-0005-0000-0000-00004C630000}"/>
    <cellStyle name="Normal 41 21 4 3 2 3 2" xfId="48033" xr:uid="{00000000-0005-0000-0000-00004D630000}"/>
    <cellStyle name="Normal 41 21 4 3 2 4" xfId="20452" xr:uid="{00000000-0005-0000-0000-00004E630000}"/>
    <cellStyle name="Normal 41 21 4 3 2 4 2" xfId="42094" xr:uid="{00000000-0005-0000-0000-00004F630000}"/>
    <cellStyle name="Normal 41 21 4 3 2 5" xfId="36084" xr:uid="{00000000-0005-0000-0000-000050630000}"/>
    <cellStyle name="Normal 41 21 4 3 3" xfId="15322" xr:uid="{00000000-0005-0000-0000-000051630000}"/>
    <cellStyle name="Normal 41 21 4 3 3 2" xfId="18407" xr:uid="{00000000-0005-0000-0000-000052630000}"/>
    <cellStyle name="Normal 41 21 4 3 3 2 2" xfId="30373" xr:uid="{00000000-0005-0000-0000-000053630000}"/>
    <cellStyle name="Normal 41 21 4 3 3 2 2 2" xfId="51979" xr:uid="{00000000-0005-0000-0000-000054630000}"/>
    <cellStyle name="Normal 41 21 4 3 3 2 3" xfId="24406" xr:uid="{00000000-0005-0000-0000-000055630000}"/>
    <cellStyle name="Normal 41 21 4 3 3 2 3 2" xfId="46043" xr:uid="{00000000-0005-0000-0000-000056630000}"/>
    <cellStyle name="Normal 41 21 4 3 3 2 4" xfId="40061" xr:uid="{00000000-0005-0000-0000-000057630000}"/>
    <cellStyle name="Normal 41 21 4 3 3 3" xfId="27391" xr:uid="{00000000-0005-0000-0000-000058630000}"/>
    <cellStyle name="Normal 41 21 4 3 3 3 2" xfId="49005" xr:uid="{00000000-0005-0000-0000-000059630000}"/>
    <cellStyle name="Normal 41 21 4 3 3 4" xfId="21424" xr:uid="{00000000-0005-0000-0000-00005A630000}"/>
    <cellStyle name="Normal 41 21 4 3 3 4 2" xfId="43066" xr:uid="{00000000-0005-0000-0000-00005B630000}"/>
    <cellStyle name="Normal 41 21 4 3 3 5" xfId="37058" xr:uid="{00000000-0005-0000-0000-00005C630000}"/>
    <cellStyle name="Normal 41 21 4 3 4" xfId="16456" xr:uid="{00000000-0005-0000-0000-00005D630000}"/>
    <cellStyle name="Normal 41 21 4 3 4 2" xfId="28425" xr:uid="{00000000-0005-0000-0000-00005E630000}"/>
    <cellStyle name="Normal 41 21 4 3 4 2 2" xfId="50031" xr:uid="{00000000-0005-0000-0000-00005F630000}"/>
    <cellStyle name="Normal 41 21 4 3 4 3" xfId="22458" xr:uid="{00000000-0005-0000-0000-000060630000}"/>
    <cellStyle name="Normal 41 21 4 3 4 3 2" xfId="44095" xr:uid="{00000000-0005-0000-0000-000061630000}"/>
    <cellStyle name="Normal 41 21 4 3 4 4" xfId="38110" xr:uid="{00000000-0005-0000-0000-000062630000}"/>
    <cellStyle name="Normal 41 21 4 3 5" xfId="25443" xr:uid="{00000000-0005-0000-0000-000063630000}"/>
    <cellStyle name="Normal 41 21 4 3 5 2" xfId="47060" xr:uid="{00000000-0005-0000-0000-000064630000}"/>
    <cellStyle name="Normal 41 21 4 3 6" xfId="19476" xr:uid="{00000000-0005-0000-0000-000065630000}"/>
    <cellStyle name="Normal 41 21 4 3 6 2" xfId="41118" xr:uid="{00000000-0005-0000-0000-000066630000}"/>
    <cellStyle name="Normal 41 21 4 3 7" xfId="35104" xr:uid="{00000000-0005-0000-0000-000067630000}"/>
    <cellStyle name="Normal 41 21 4 4" xfId="13707" xr:uid="{00000000-0005-0000-0000-000068630000}"/>
    <cellStyle name="Normal 41 21 4 4 2" xfId="16793" xr:uid="{00000000-0005-0000-0000-000069630000}"/>
    <cellStyle name="Normal 41 21 4 4 2 2" xfId="28761" xr:uid="{00000000-0005-0000-0000-00006A630000}"/>
    <cellStyle name="Normal 41 21 4 4 2 2 2" xfId="50367" xr:uid="{00000000-0005-0000-0000-00006B630000}"/>
    <cellStyle name="Normal 41 21 4 4 2 3" xfId="22794" xr:uid="{00000000-0005-0000-0000-00006C630000}"/>
    <cellStyle name="Normal 41 21 4 4 2 3 2" xfId="44431" xr:uid="{00000000-0005-0000-0000-00006D630000}"/>
    <cellStyle name="Normal 41 21 4 4 2 4" xfId="38447" xr:uid="{00000000-0005-0000-0000-00006E630000}"/>
    <cellStyle name="Normal 41 21 4 4 3" xfId="25779" xr:uid="{00000000-0005-0000-0000-00006F630000}"/>
    <cellStyle name="Normal 41 21 4 4 3 2" xfId="47393" xr:uid="{00000000-0005-0000-0000-000070630000}"/>
    <cellStyle name="Normal 41 21 4 4 4" xfId="19812" xr:uid="{00000000-0005-0000-0000-000071630000}"/>
    <cellStyle name="Normal 41 21 4 4 4 2" xfId="41454" xr:uid="{00000000-0005-0000-0000-000072630000}"/>
    <cellStyle name="Normal 41 21 4 4 5" xfId="35443" xr:uid="{00000000-0005-0000-0000-000073630000}"/>
    <cellStyle name="Normal 41 21 4 5" xfId="14681" xr:uid="{00000000-0005-0000-0000-000074630000}"/>
    <cellStyle name="Normal 41 21 4 5 2" xfId="17766" xr:uid="{00000000-0005-0000-0000-000075630000}"/>
    <cellStyle name="Normal 41 21 4 5 2 2" xfId="29733" xr:uid="{00000000-0005-0000-0000-000076630000}"/>
    <cellStyle name="Normal 41 21 4 5 2 2 2" xfId="51339" xr:uid="{00000000-0005-0000-0000-000077630000}"/>
    <cellStyle name="Normal 41 21 4 5 2 3" xfId="23766" xr:uid="{00000000-0005-0000-0000-000078630000}"/>
    <cellStyle name="Normal 41 21 4 5 2 3 2" xfId="45403" xr:uid="{00000000-0005-0000-0000-000079630000}"/>
    <cellStyle name="Normal 41 21 4 5 2 4" xfId="39420" xr:uid="{00000000-0005-0000-0000-00007A630000}"/>
    <cellStyle name="Normal 41 21 4 5 3" xfId="26751" xr:uid="{00000000-0005-0000-0000-00007B630000}"/>
    <cellStyle name="Normal 41 21 4 5 3 2" xfId="48365" xr:uid="{00000000-0005-0000-0000-00007C630000}"/>
    <cellStyle name="Normal 41 21 4 5 4" xfId="20784" xr:uid="{00000000-0005-0000-0000-00007D630000}"/>
    <cellStyle name="Normal 41 21 4 5 4 2" xfId="42426" xr:uid="{00000000-0005-0000-0000-00007E630000}"/>
    <cellStyle name="Normal 41 21 4 5 5" xfId="36417" xr:uid="{00000000-0005-0000-0000-00007F630000}"/>
    <cellStyle name="Normal 41 21 4 6" xfId="15794" xr:uid="{00000000-0005-0000-0000-000080630000}"/>
    <cellStyle name="Normal 41 21 4 6 2" xfId="27765" xr:uid="{00000000-0005-0000-0000-000081630000}"/>
    <cellStyle name="Normal 41 21 4 6 2 2" xfId="49371" xr:uid="{00000000-0005-0000-0000-000082630000}"/>
    <cellStyle name="Normal 41 21 4 6 3" xfId="21798" xr:uid="{00000000-0005-0000-0000-000083630000}"/>
    <cellStyle name="Normal 41 21 4 6 3 2" xfId="43435" xr:uid="{00000000-0005-0000-0000-000084630000}"/>
    <cellStyle name="Normal 41 21 4 6 4" xfId="37448" xr:uid="{00000000-0005-0000-0000-000085630000}"/>
    <cellStyle name="Normal 41 21 4 7" xfId="24780" xr:uid="{00000000-0005-0000-0000-000086630000}"/>
    <cellStyle name="Normal 41 21 4 7 2" xfId="46400" xr:uid="{00000000-0005-0000-0000-000087630000}"/>
    <cellStyle name="Normal 41 21 4 8" xfId="18813" xr:uid="{00000000-0005-0000-0000-000088630000}"/>
    <cellStyle name="Normal 41 21 4 8 2" xfId="40455" xr:uid="{00000000-0005-0000-0000-000089630000}"/>
    <cellStyle name="Normal 41 21 4 9" xfId="31695"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5" xr:uid="{00000000-0005-0000-0000-00008F630000}"/>
    <cellStyle name="Normal 41 21 5 2 2 2 2 2" xfId="50771" xr:uid="{00000000-0005-0000-0000-000090630000}"/>
    <cellStyle name="Normal 41 21 5 2 2 2 3" xfId="23198" xr:uid="{00000000-0005-0000-0000-000091630000}"/>
    <cellStyle name="Normal 41 21 5 2 2 2 3 2" xfId="44835" xr:uid="{00000000-0005-0000-0000-000092630000}"/>
    <cellStyle name="Normal 41 21 5 2 2 2 4" xfId="38851" xr:uid="{00000000-0005-0000-0000-000093630000}"/>
    <cellStyle name="Normal 41 21 5 2 2 3" xfId="26183" xr:uid="{00000000-0005-0000-0000-000094630000}"/>
    <cellStyle name="Normal 41 21 5 2 2 3 2" xfId="47797" xr:uid="{00000000-0005-0000-0000-000095630000}"/>
    <cellStyle name="Normal 41 21 5 2 2 4" xfId="20216" xr:uid="{00000000-0005-0000-0000-000096630000}"/>
    <cellStyle name="Normal 41 21 5 2 2 4 2" xfId="41858" xr:uid="{00000000-0005-0000-0000-000097630000}"/>
    <cellStyle name="Normal 41 21 5 2 2 5" xfId="35848" xr:uid="{00000000-0005-0000-0000-000098630000}"/>
    <cellStyle name="Normal 41 21 5 2 3" xfId="15086" xr:uid="{00000000-0005-0000-0000-000099630000}"/>
    <cellStyle name="Normal 41 21 5 2 3 2" xfId="18171" xr:uid="{00000000-0005-0000-0000-00009A630000}"/>
    <cellStyle name="Normal 41 21 5 2 3 2 2" xfId="30137" xr:uid="{00000000-0005-0000-0000-00009B630000}"/>
    <cellStyle name="Normal 41 21 5 2 3 2 2 2" xfId="51743" xr:uid="{00000000-0005-0000-0000-00009C630000}"/>
    <cellStyle name="Normal 41 21 5 2 3 2 3" xfId="24170" xr:uid="{00000000-0005-0000-0000-00009D630000}"/>
    <cellStyle name="Normal 41 21 5 2 3 2 3 2" xfId="45807" xr:uid="{00000000-0005-0000-0000-00009E630000}"/>
    <cellStyle name="Normal 41 21 5 2 3 2 4" xfId="39825" xr:uid="{00000000-0005-0000-0000-00009F630000}"/>
    <cellStyle name="Normal 41 21 5 2 3 3" xfId="27155" xr:uid="{00000000-0005-0000-0000-0000A0630000}"/>
    <cellStyle name="Normal 41 21 5 2 3 3 2" xfId="48769" xr:uid="{00000000-0005-0000-0000-0000A1630000}"/>
    <cellStyle name="Normal 41 21 5 2 3 4" xfId="21188" xr:uid="{00000000-0005-0000-0000-0000A2630000}"/>
    <cellStyle name="Normal 41 21 5 2 3 4 2" xfId="42830" xr:uid="{00000000-0005-0000-0000-0000A3630000}"/>
    <cellStyle name="Normal 41 21 5 2 3 5" xfId="36822" xr:uid="{00000000-0005-0000-0000-0000A4630000}"/>
    <cellStyle name="Normal 41 21 5 2 4" xfId="16220" xr:uid="{00000000-0005-0000-0000-0000A5630000}"/>
    <cellStyle name="Normal 41 21 5 2 4 2" xfId="28189" xr:uid="{00000000-0005-0000-0000-0000A6630000}"/>
    <cellStyle name="Normal 41 21 5 2 4 2 2" xfId="49795" xr:uid="{00000000-0005-0000-0000-0000A7630000}"/>
    <cellStyle name="Normal 41 21 5 2 4 3" xfId="22222" xr:uid="{00000000-0005-0000-0000-0000A8630000}"/>
    <cellStyle name="Normal 41 21 5 2 4 3 2" xfId="43859" xr:uid="{00000000-0005-0000-0000-0000A9630000}"/>
    <cellStyle name="Normal 41 21 5 2 4 4" xfId="37874" xr:uid="{00000000-0005-0000-0000-0000AA630000}"/>
    <cellStyle name="Normal 41 21 5 2 5" xfId="25207" xr:uid="{00000000-0005-0000-0000-0000AB630000}"/>
    <cellStyle name="Normal 41 21 5 2 5 2" xfId="46824" xr:uid="{00000000-0005-0000-0000-0000AC630000}"/>
    <cellStyle name="Normal 41 21 5 2 6" xfId="19240" xr:uid="{00000000-0005-0000-0000-0000AD630000}"/>
    <cellStyle name="Normal 41 21 5 2 6 2" xfId="40882" xr:uid="{00000000-0005-0000-0000-0000AE630000}"/>
    <cellStyle name="Normal 41 21 5 2 7" xfId="34868"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5" xr:uid="{00000000-0005-0000-0000-0000B3630000}"/>
    <cellStyle name="Normal 41 21 5 3 2 2 2 2" xfId="51091" xr:uid="{00000000-0005-0000-0000-0000B4630000}"/>
    <cellStyle name="Normal 41 21 5 3 2 2 3" xfId="23518" xr:uid="{00000000-0005-0000-0000-0000B5630000}"/>
    <cellStyle name="Normal 41 21 5 3 2 2 3 2" xfId="45155" xr:uid="{00000000-0005-0000-0000-0000B6630000}"/>
    <cellStyle name="Normal 41 21 5 3 2 2 4" xfId="39171" xr:uid="{00000000-0005-0000-0000-0000B7630000}"/>
    <cellStyle name="Normal 41 21 5 3 2 3" xfId="26503" xr:uid="{00000000-0005-0000-0000-0000B8630000}"/>
    <cellStyle name="Normal 41 21 5 3 2 3 2" xfId="48117" xr:uid="{00000000-0005-0000-0000-0000B9630000}"/>
    <cellStyle name="Normal 41 21 5 3 2 4" xfId="20536" xr:uid="{00000000-0005-0000-0000-0000BA630000}"/>
    <cellStyle name="Normal 41 21 5 3 2 4 2" xfId="42178" xr:uid="{00000000-0005-0000-0000-0000BB630000}"/>
    <cellStyle name="Normal 41 21 5 3 2 5" xfId="36168" xr:uid="{00000000-0005-0000-0000-0000BC630000}"/>
    <cellStyle name="Normal 41 21 5 3 3" xfId="15406" xr:uid="{00000000-0005-0000-0000-0000BD630000}"/>
    <cellStyle name="Normal 41 21 5 3 3 2" xfId="18491" xr:uid="{00000000-0005-0000-0000-0000BE630000}"/>
    <cellStyle name="Normal 41 21 5 3 3 2 2" xfId="30457" xr:uid="{00000000-0005-0000-0000-0000BF630000}"/>
    <cellStyle name="Normal 41 21 5 3 3 2 2 2" xfId="52063" xr:uid="{00000000-0005-0000-0000-0000C0630000}"/>
    <cellStyle name="Normal 41 21 5 3 3 2 3" xfId="24490" xr:uid="{00000000-0005-0000-0000-0000C1630000}"/>
    <cellStyle name="Normal 41 21 5 3 3 2 3 2" xfId="46127" xr:uid="{00000000-0005-0000-0000-0000C2630000}"/>
    <cellStyle name="Normal 41 21 5 3 3 2 4" xfId="40145" xr:uid="{00000000-0005-0000-0000-0000C3630000}"/>
    <cellStyle name="Normal 41 21 5 3 3 3" xfId="27475" xr:uid="{00000000-0005-0000-0000-0000C4630000}"/>
    <cellStyle name="Normal 41 21 5 3 3 3 2" xfId="49089" xr:uid="{00000000-0005-0000-0000-0000C5630000}"/>
    <cellStyle name="Normal 41 21 5 3 3 4" xfId="21508" xr:uid="{00000000-0005-0000-0000-0000C6630000}"/>
    <cellStyle name="Normal 41 21 5 3 3 4 2" xfId="43150" xr:uid="{00000000-0005-0000-0000-0000C7630000}"/>
    <cellStyle name="Normal 41 21 5 3 3 5" xfId="37142" xr:uid="{00000000-0005-0000-0000-0000C8630000}"/>
    <cellStyle name="Normal 41 21 5 3 4" xfId="16540" xr:uid="{00000000-0005-0000-0000-0000C9630000}"/>
    <cellStyle name="Normal 41 21 5 3 4 2" xfId="28509" xr:uid="{00000000-0005-0000-0000-0000CA630000}"/>
    <cellStyle name="Normal 41 21 5 3 4 2 2" xfId="50115" xr:uid="{00000000-0005-0000-0000-0000CB630000}"/>
    <cellStyle name="Normal 41 21 5 3 4 3" xfId="22542" xr:uid="{00000000-0005-0000-0000-0000CC630000}"/>
    <cellStyle name="Normal 41 21 5 3 4 3 2" xfId="44179" xr:uid="{00000000-0005-0000-0000-0000CD630000}"/>
    <cellStyle name="Normal 41 21 5 3 4 4" xfId="38194" xr:uid="{00000000-0005-0000-0000-0000CE630000}"/>
    <cellStyle name="Normal 41 21 5 3 5" xfId="25527" xr:uid="{00000000-0005-0000-0000-0000CF630000}"/>
    <cellStyle name="Normal 41 21 5 3 5 2" xfId="47144" xr:uid="{00000000-0005-0000-0000-0000D0630000}"/>
    <cellStyle name="Normal 41 21 5 3 6" xfId="19560" xr:uid="{00000000-0005-0000-0000-0000D1630000}"/>
    <cellStyle name="Normal 41 21 5 3 6 2" xfId="41202" xr:uid="{00000000-0005-0000-0000-0000D2630000}"/>
    <cellStyle name="Normal 41 21 5 3 7" xfId="35188" xr:uid="{00000000-0005-0000-0000-0000D3630000}"/>
    <cellStyle name="Normal 41 21 5 4" xfId="13791" xr:uid="{00000000-0005-0000-0000-0000D4630000}"/>
    <cellStyle name="Normal 41 21 5 4 2" xfId="16877" xr:uid="{00000000-0005-0000-0000-0000D5630000}"/>
    <cellStyle name="Normal 41 21 5 4 2 2" xfId="28845" xr:uid="{00000000-0005-0000-0000-0000D6630000}"/>
    <cellStyle name="Normal 41 21 5 4 2 2 2" xfId="50451" xr:uid="{00000000-0005-0000-0000-0000D7630000}"/>
    <cellStyle name="Normal 41 21 5 4 2 3" xfId="22878" xr:uid="{00000000-0005-0000-0000-0000D8630000}"/>
    <cellStyle name="Normal 41 21 5 4 2 3 2" xfId="44515" xr:uid="{00000000-0005-0000-0000-0000D9630000}"/>
    <cellStyle name="Normal 41 21 5 4 2 4" xfId="38531" xr:uid="{00000000-0005-0000-0000-0000DA630000}"/>
    <cellStyle name="Normal 41 21 5 4 3" xfId="25863" xr:uid="{00000000-0005-0000-0000-0000DB630000}"/>
    <cellStyle name="Normal 41 21 5 4 3 2" xfId="47477" xr:uid="{00000000-0005-0000-0000-0000DC630000}"/>
    <cellStyle name="Normal 41 21 5 4 4" xfId="19896" xr:uid="{00000000-0005-0000-0000-0000DD630000}"/>
    <cellStyle name="Normal 41 21 5 4 4 2" xfId="41538" xr:uid="{00000000-0005-0000-0000-0000DE630000}"/>
    <cellStyle name="Normal 41 21 5 4 5" xfId="35527" xr:uid="{00000000-0005-0000-0000-0000DF630000}"/>
    <cellStyle name="Normal 41 21 5 5" xfId="14765" xr:uid="{00000000-0005-0000-0000-0000E0630000}"/>
    <cellStyle name="Normal 41 21 5 5 2" xfId="17850" xr:uid="{00000000-0005-0000-0000-0000E1630000}"/>
    <cellStyle name="Normal 41 21 5 5 2 2" xfId="29817" xr:uid="{00000000-0005-0000-0000-0000E2630000}"/>
    <cellStyle name="Normal 41 21 5 5 2 2 2" xfId="51423" xr:uid="{00000000-0005-0000-0000-0000E3630000}"/>
    <cellStyle name="Normal 41 21 5 5 2 3" xfId="23850" xr:uid="{00000000-0005-0000-0000-0000E4630000}"/>
    <cellStyle name="Normal 41 21 5 5 2 3 2" xfId="45487" xr:uid="{00000000-0005-0000-0000-0000E5630000}"/>
    <cellStyle name="Normal 41 21 5 5 2 4" xfId="39504" xr:uid="{00000000-0005-0000-0000-0000E6630000}"/>
    <cellStyle name="Normal 41 21 5 5 3" xfId="26835" xr:uid="{00000000-0005-0000-0000-0000E7630000}"/>
    <cellStyle name="Normal 41 21 5 5 3 2" xfId="48449" xr:uid="{00000000-0005-0000-0000-0000E8630000}"/>
    <cellStyle name="Normal 41 21 5 5 4" xfId="20868" xr:uid="{00000000-0005-0000-0000-0000E9630000}"/>
    <cellStyle name="Normal 41 21 5 5 4 2" xfId="42510" xr:uid="{00000000-0005-0000-0000-0000EA630000}"/>
    <cellStyle name="Normal 41 21 5 5 5" xfId="36501" xr:uid="{00000000-0005-0000-0000-0000EB630000}"/>
    <cellStyle name="Normal 41 21 5 6" xfId="15878" xr:uid="{00000000-0005-0000-0000-0000EC630000}"/>
    <cellStyle name="Normal 41 21 5 6 2" xfId="27849" xr:uid="{00000000-0005-0000-0000-0000ED630000}"/>
    <cellStyle name="Normal 41 21 5 6 2 2" xfId="49455" xr:uid="{00000000-0005-0000-0000-0000EE630000}"/>
    <cellStyle name="Normal 41 21 5 6 3" xfId="21882" xr:uid="{00000000-0005-0000-0000-0000EF630000}"/>
    <cellStyle name="Normal 41 21 5 6 3 2" xfId="43519" xr:uid="{00000000-0005-0000-0000-0000F0630000}"/>
    <cellStyle name="Normal 41 21 5 6 4" xfId="37532" xr:uid="{00000000-0005-0000-0000-0000F1630000}"/>
    <cellStyle name="Normal 41 21 5 7" xfId="24864" xr:uid="{00000000-0005-0000-0000-0000F2630000}"/>
    <cellStyle name="Normal 41 21 5 7 2" xfId="46484" xr:uid="{00000000-0005-0000-0000-0000F3630000}"/>
    <cellStyle name="Normal 41 21 5 8" xfId="18897" xr:uid="{00000000-0005-0000-0000-0000F4630000}"/>
    <cellStyle name="Normal 41 21 5 8 2" xfId="40539" xr:uid="{00000000-0005-0000-0000-0000F5630000}"/>
    <cellStyle name="Normal 41 21 5 9" xfId="31867"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0" xr:uid="{00000000-0005-0000-0000-0000FB630000}"/>
    <cellStyle name="Normal 41 21 6 2 2 2 2 2" xfId="50746" xr:uid="{00000000-0005-0000-0000-0000FC630000}"/>
    <cellStyle name="Normal 41 21 6 2 2 2 3" xfId="23173" xr:uid="{00000000-0005-0000-0000-0000FD630000}"/>
    <cellStyle name="Normal 41 21 6 2 2 2 3 2" xfId="44810" xr:uid="{00000000-0005-0000-0000-0000FE630000}"/>
    <cellStyle name="Normal 41 21 6 2 2 2 4" xfId="38826" xr:uid="{00000000-0005-0000-0000-0000FF630000}"/>
    <cellStyle name="Normal 41 21 6 2 2 3" xfId="26158" xr:uid="{00000000-0005-0000-0000-000000640000}"/>
    <cellStyle name="Normal 41 21 6 2 2 3 2" xfId="47772" xr:uid="{00000000-0005-0000-0000-000001640000}"/>
    <cellStyle name="Normal 41 21 6 2 2 4" xfId="20191" xr:uid="{00000000-0005-0000-0000-000002640000}"/>
    <cellStyle name="Normal 41 21 6 2 2 4 2" xfId="41833" xr:uid="{00000000-0005-0000-0000-000003640000}"/>
    <cellStyle name="Normal 41 21 6 2 2 5" xfId="35823" xr:uid="{00000000-0005-0000-0000-000004640000}"/>
    <cellStyle name="Normal 41 21 6 2 3" xfId="15061" xr:uid="{00000000-0005-0000-0000-000005640000}"/>
    <cellStyle name="Normal 41 21 6 2 3 2" xfId="18146" xr:uid="{00000000-0005-0000-0000-000006640000}"/>
    <cellStyle name="Normal 41 21 6 2 3 2 2" xfId="30112" xr:uid="{00000000-0005-0000-0000-000007640000}"/>
    <cellStyle name="Normal 41 21 6 2 3 2 2 2" xfId="51718" xr:uid="{00000000-0005-0000-0000-000008640000}"/>
    <cellStyle name="Normal 41 21 6 2 3 2 3" xfId="24145" xr:uid="{00000000-0005-0000-0000-000009640000}"/>
    <cellStyle name="Normal 41 21 6 2 3 2 3 2" xfId="45782" xr:uid="{00000000-0005-0000-0000-00000A640000}"/>
    <cellStyle name="Normal 41 21 6 2 3 2 4" xfId="39800" xr:uid="{00000000-0005-0000-0000-00000B640000}"/>
    <cellStyle name="Normal 41 21 6 2 3 3" xfId="27130" xr:uid="{00000000-0005-0000-0000-00000C640000}"/>
    <cellStyle name="Normal 41 21 6 2 3 3 2" xfId="48744" xr:uid="{00000000-0005-0000-0000-00000D640000}"/>
    <cellStyle name="Normal 41 21 6 2 3 4" xfId="21163" xr:uid="{00000000-0005-0000-0000-00000E640000}"/>
    <cellStyle name="Normal 41 21 6 2 3 4 2" xfId="42805" xr:uid="{00000000-0005-0000-0000-00000F640000}"/>
    <cellStyle name="Normal 41 21 6 2 3 5" xfId="36797" xr:uid="{00000000-0005-0000-0000-000010640000}"/>
    <cellStyle name="Normal 41 21 6 2 4" xfId="16195" xr:uid="{00000000-0005-0000-0000-000011640000}"/>
    <cellStyle name="Normal 41 21 6 2 4 2" xfId="28164" xr:uid="{00000000-0005-0000-0000-000012640000}"/>
    <cellStyle name="Normal 41 21 6 2 4 2 2" xfId="49770" xr:uid="{00000000-0005-0000-0000-000013640000}"/>
    <cellStyle name="Normal 41 21 6 2 4 3" xfId="22197" xr:uid="{00000000-0005-0000-0000-000014640000}"/>
    <cellStyle name="Normal 41 21 6 2 4 3 2" xfId="43834" xr:uid="{00000000-0005-0000-0000-000015640000}"/>
    <cellStyle name="Normal 41 21 6 2 4 4" xfId="37849" xr:uid="{00000000-0005-0000-0000-000016640000}"/>
    <cellStyle name="Normal 41 21 6 2 5" xfId="25182" xr:uid="{00000000-0005-0000-0000-000017640000}"/>
    <cellStyle name="Normal 41 21 6 2 5 2" xfId="46799" xr:uid="{00000000-0005-0000-0000-000018640000}"/>
    <cellStyle name="Normal 41 21 6 2 6" xfId="19215" xr:uid="{00000000-0005-0000-0000-000019640000}"/>
    <cellStyle name="Normal 41 21 6 2 6 2" xfId="40857" xr:uid="{00000000-0005-0000-0000-00001A640000}"/>
    <cellStyle name="Normal 41 21 6 2 7" xfId="34843"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0" xr:uid="{00000000-0005-0000-0000-00001F640000}"/>
    <cellStyle name="Normal 41 21 6 3 2 2 2 2" xfId="51066" xr:uid="{00000000-0005-0000-0000-000020640000}"/>
    <cellStyle name="Normal 41 21 6 3 2 2 3" xfId="23493" xr:uid="{00000000-0005-0000-0000-000021640000}"/>
    <cellStyle name="Normal 41 21 6 3 2 2 3 2" xfId="45130" xr:uid="{00000000-0005-0000-0000-000022640000}"/>
    <cellStyle name="Normal 41 21 6 3 2 2 4" xfId="39146" xr:uid="{00000000-0005-0000-0000-000023640000}"/>
    <cellStyle name="Normal 41 21 6 3 2 3" xfId="26478" xr:uid="{00000000-0005-0000-0000-000024640000}"/>
    <cellStyle name="Normal 41 21 6 3 2 3 2" xfId="48092" xr:uid="{00000000-0005-0000-0000-000025640000}"/>
    <cellStyle name="Normal 41 21 6 3 2 4" xfId="20511" xr:uid="{00000000-0005-0000-0000-000026640000}"/>
    <cellStyle name="Normal 41 21 6 3 2 4 2" xfId="42153" xr:uid="{00000000-0005-0000-0000-000027640000}"/>
    <cellStyle name="Normal 41 21 6 3 2 5" xfId="36143" xr:uid="{00000000-0005-0000-0000-000028640000}"/>
    <cellStyle name="Normal 41 21 6 3 3" xfId="15381" xr:uid="{00000000-0005-0000-0000-000029640000}"/>
    <cellStyle name="Normal 41 21 6 3 3 2" xfId="18466" xr:uid="{00000000-0005-0000-0000-00002A640000}"/>
    <cellStyle name="Normal 41 21 6 3 3 2 2" xfId="30432" xr:uid="{00000000-0005-0000-0000-00002B640000}"/>
    <cellStyle name="Normal 41 21 6 3 3 2 2 2" xfId="52038" xr:uid="{00000000-0005-0000-0000-00002C640000}"/>
    <cellStyle name="Normal 41 21 6 3 3 2 3" xfId="24465" xr:uid="{00000000-0005-0000-0000-00002D640000}"/>
    <cellStyle name="Normal 41 21 6 3 3 2 3 2" xfId="46102" xr:uid="{00000000-0005-0000-0000-00002E640000}"/>
    <cellStyle name="Normal 41 21 6 3 3 2 4" xfId="40120" xr:uid="{00000000-0005-0000-0000-00002F640000}"/>
    <cellStyle name="Normal 41 21 6 3 3 3" xfId="27450" xr:uid="{00000000-0005-0000-0000-000030640000}"/>
    <cellStyle name="Normal 41 21 6 3 3 3 2" xfId="49064" xr:uid="{00000000-0005-0000-0000-000031640000}"/>
    <cellStyle name="Normal 41 21 6 3 3 4" xfId="21483" xr:uid="{00000000-0005-0000-0000-000032640000}"/>
    <cellStyle name="Normal 41 21 6 3 3 4 2" xfId="43125" xr:uid="{00000000-0005-0000-0000-000033640000}"/>
    <cellStyle name="Normal 41 21 6 3 3 5" xfId="37117" xr:uid="{00000000-0005-0000-0000-000034640000}"/>
    <cellStyle name="Normal 41 21 6 3 4" xfId="16515" xr:uid="{00000000-0005-0000-0000-000035640000}"/>
    <cellStyle name="Normal 41 21 6 3 4 2" xfId="28484" xr:uid="{00000000-0005-0000-0000-000036640000}"/>
    <cellStyle name="Normal 41 21 6 3 4 2 2" xfId="50090" xr:uid="{00000000-0005-0000-0000-000037640000}"/>
    <cellStyle name="Normal 41 21 6 3 4 3" xfId="22517" xr:uid="{00000000-0005-0000-0000-000038640000}"/>
    <cellStyle name="Normal 41 21 6 3 4 3 2" xfId="44154" xr:uid="{00000000-0005-0000-0000-000039640000}"/>
    <cellStyle name="Normal 41 21 6 3 4 4" xfId="38169" xr:uid="{00000000-0005-0000-0000-00003A640000}"/>
    <cellStyle name="Normal 41 21 6 3 5" xfId="25502" xr:uid="{00000000-0005-0000-0000-00003B640000}"/>
    <cellStyle name="Normal 41 21 6 3 5 2" xfId="47119" xr:uid="{00000000-0005-0000-0000-00003C640000}"/>
    <cellStyle name="Normal 41 21 6 3 6" xfId="19535" xr:uid="{00000000-0005-0000-0000-00003D640000}"/>
    <cellStyle name="Normal 41 21 6 3 6 2" xfId="41177" xr:uid="{00000000-0005-0000-0000-00003E640000}"/>
    <cellStyle name="Normal 41 21 6 3 7" xfId="35163" xr:uid="{00000000-0005-0000-0000-00003F640000}"/>
    <cellStyle name="Normal 41 21 6 4" xfId="13766" xr:uid="{00000000-0005-0000-0000-000040640000}"/>
    <cellStyle name="Normal 41 21 6 4 2" xfId="16852" xr:uid="{00000000-0005-0000-0000-000041640000}"/>
    <cellStyle name="Normal 41 21 6 4 2 2" xfId="28820" xr:uid="{00000000-0005-0000-0000-000042640000}"/>
    <cellStyle name="Normal 41 21 6 4 2 2 2" xfId="50426" xr:uid="{00000000-0005-0000-0000-000043640000}"/>
    <cellStyle name="Normal 41 21 6 4 2 3" xfId="22853" xr:uid="{00000000-0005-0000-0000-000044640000}"/>
    <cellStyle name="Normal 41 21 6 4 2 3 2" xfId="44490" xr:uid="{00000000-0005-0000-0000-000045640000}"/>
    <cellStyle name="Normal 41 21 6 4 2 4" xfId="38506" xr:uid="{00000000-0005-0000-0000-000046640000}"/>
    <cellStyle name="Normal 41 21 6 4 3" xfId="25838" xr:uid="{00000000-0005-0000-0000-000047640000}"/>
    <cellStyle name="Normal 41 21 6 4 3 2" xfId="47452" xr:uid="{00000000-0005-0000-0000-000048640000}"/>
    <cellStyle name="Normal 41 21 6 4 4" xfId="19871" xr:uid="{00000000-0005-0000-0000-000049640000}"/>
    <cellStyle name="Normal 41 21 6 4 4 2" xfId="41513" xr:uid="{00000000-0005-0000-0000-00004A640000}"/>
    <cellStyle name="Normal 41 21 6 4 5" xfId="35502" xr:uid="{00000000-0005-0000-0000-00004B640000}"/>
    <cellStyle name="Normal 41 21 6 5" xfId="14740" xr:uid="{00000000-0005-0000-0000-00004C640000}"/>
    <cellStyle name="Normal 41 21 6 5 2" xfId="17825" xr:uid="{00000000-0005-0000-0000-00004D640000}"/>
    <cellStyle name="Normal 41 21 6 5 2 2" xfId="29792" xr:uid="{00000000-0005-0000-0000-00004E640000}"/>
    <cellStyle name="Normal 41 21 6 5 2 2 2" xfId="51398" xr:uid="{00000000-0005-0000-0000-00004F640000}"/>
    <cellStyle name="Normal 41 21 6 5 2 3" xfId="23825" xr:uid="{00000000-0005-0000-0000-000050640000}"/>
    <cellStyle name="Normal 41 21 6 5 2 3 2" xfId="45462" xr:uid="{00000000-0005-0000-0000-000051640000}"/>
    <cellStyle name="Normal 41 21 6 5 2 4" xfId="39479" xr:uid="{00000000-0005-0000-0000-000052640000}"/>
    <cellStyle name="Normal 41 21 6 5 3" xfId="26810" xr:uid="{00000000-0005-0000-0000-000053640000}"/>
    <cellStyle name="Normal 41 21 6 5 3 2" xfId="48424" xr:uid="{00000000-0005-0000-0000-000054640000}"/>
    <cellStyle name="Normal 41 21 6 5 4" xfId="20843" xr:uid="{00000000-0005-0000-0000-000055640000}"/>
    <cellStyle name="Normal 41 21 6 5 4 2" xfId="42485" xr:uid="{00000000-0005-0000-0000-000056640000}"/>
    <cellStyle name="Normal 41 21 6 5 5" xfId="36476" xr:uid="{00000000-0005-0000-0000-000057640000}"/>
    <cellStyle name="Normal 41 21 6 6" xfId="15853" xr:uid="{00000000-0005-0000-0000-000058640000}"/>
    <cellStyle name="Normal 41 21 6 6 2" xfId="27824" xr:uid="{00000000-0005-0000-0000-000059640000}"/>
    <cellStyle name="Normal 41 21 6 6 2 2" xfId="49430" xr:uid="{00000000-0005-0000-0000-00005A640000}"/>
    <cellStyle name="Normal 41 21 6 6 3" xfId="21857" xr:uid="{00000000-0005-0000-0000-00005B640000}"/>
    <cellStyle name="Normal 41 21 6 6 3 2" xfId="43494" xr:uid="{00000000-0005-0000-0000-00005C640000}"/>
    <cellStyle name="Normal 41 21 6 6 4" xfId="37507" xr:uid="{00000000-0005-0000-0000-00005D640000}"/>
    <cellStyle name="Normal 41 21 6 7" xfId="24839" xr:uid="{00000000-0005-0000-0000-00005E640000}"/>
    <cellStyle name="Normal 41 21 6 7 2" xfId="46459" xr:uid="{00000000-0005-0000-0000-00005F640000}"/>
    <cellStyle name="Normal 41 21 6 8" xfId="18872" xr:uid="{00000000-0005-0000-0000-000060640000}"/>
    <cellStyle name="Normal 41 21 6 8 2" xfId="40514" xr:uid="{00000000-0005-0000-0000-000061640000}"/>
    <cellStyle name="Normal 41 21 6 9" xfId="31829"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8" xr:uid="{00000000-0005-0000-0000-000067640000}"/>
    <cellStyle name="Normal 41 21 7 2 2 2 2 2" xfId="50814" xr:uid="{00000000-0005-0000-0000-000068640000}"/>
    <cellStyle name="Normal 41 21 7 2 2 2 3" xfId="23241" xr:uid="{00000000-0005-0000-0000-000069640000}"/>
    <cellStyle name="Normal 41 21 7 2 2 2 3 2" xfId="44878" xr:uid="{00000000-0005-0000-0000-00006A640000}"/>
    <cellStyle name="Normal 41 21 7 2 2 2 4" xfId="38894" xr:uid="{00000000-0005-0000-0000-00006B640000}"/>
    <cellStyle name="Normal 41 21 7 2 2 3" xfId="26226" xr:uid="{00000000-0005-0000-0000-00006C640000}"/>
    <cellStyle name="Normal 41 21 7 2 2 3 2" xfId="47840" xr:uid="{00000000-0005-0000-0000-00006D640000}"/>
    <cellStyle name="Normal 41 21 7 2 2 4" xfId="20259" xr:uid="{00000000-0005-0000-0000-00006E640000}"/>
    <cellStyle name="Normal 41 21 7 2 2 4 2" xfId="41901" xr:uid="{00000000-0005-0000-0000-00006F640000}"/>
    <cellStyle name="Normal 41 21 7 2 2 5" xfId="35891" xr:uid="{00000000-0005-0000-0000-000070640000}"/>
    <cellStyle name="Normal 41 21 7 2 3" xfId="15129" xr:uid="{00000000-0005-0000-0000-000071640000}"/>
    <cellStyle name="Normal 41 21 7 2 3 2" xfId="18214" xr:uid="{00000000-0005-0000-0000-000072640000}"/>
    <cellStyle name="Normal 41 21 7 2 3 2 2" xfId="30180" xr:uid="{00000000-0005-0000-0000-000073640000}"/>
    <cellStyle name="Normal 41 21 7 2 3 2 2 2" xfId="51786" xr:uid="{00000000-0005-0000-0000-000074640000}"/>
    <cellStyle name="Normal 41 21 7 2 3 2 3" xfId="24213" xr:uid="{00000000-0005-0000-0000-000075640000}"/>
    <cellStyle name="Normal 41 21 7 2 3 2 3 2" xfId="45850" xr:uid="{00000000-0005-0000-0000-000076640000}"/>
    <cellStyle name="Normal 41 21 7 2 3 2 4" xfId="39868" xr:uid="{00000000-0005-0000-0000-000077640000}"/>
    <cellStyle name="Normal 41 21 7 2 3 3" xfId="27198" xr:uid="{00000000-0005-0000-0000-000078640000}"/>
    <cellStyle name="Normal 41 21 7 2 3 3 2" xfId="48812" xr:uid="{00000000-0005-0000-0000-000079640000}"/>
    <cellStyle name="Normal 41 21 7 2 3 4" xfId="21231" xr:uid="{00000000-0005-0000-0000-00007A640000}"/>
    <cellStyle name="Normal 41 21 7 2 3 4 2" xfId="42873" xr:uid="{00000000-0005-0000-0000-00007B640000}"/>
    <cellStyle name="Normal 41 21 7 2 3 5" xfId="36865" xr:uid="{00000000-0005-0000-0000-00007C640000}"/>
    <cellStyle name="Normal 41 21 7 2 4" xfId="16263" xr:uid="{00000000-0005-0000-0000-00007D640000}"/>
    <cellStyle name="Normal 41 21 7 2 4 2" xfId="28232" xr:uid="{00000000-0005-0000-0000-00007E640000}"/>
    <cellStyle name="Normal 41 21 7 2 4 2 2" xfId="49838" xr:uid="{00000000-0005-0000-0000-00007F640000}"/>
    <cellStyle name="Normal 41 21 7 2 4 3" xfId="22265" xr:uid="{00000000-0005-0000-0000-000080640000}"/>
    <cellStyle name="Normal 41 21 7 2 4 3 2" xfId="43902" xr:uid="{00000000-0005-0000-0000-000081640000}"/>
    <cellStyle name="Normal 41 21 7 2 4 4" xfId="37917" xr:uid="{00000000-0005-0000-0000-000082640000}"/>
    <cellStyle name="Normal 41 21 7 2 5" xfId="25250" xr:uid="{00000000-0005-0000-0000-000083640000}"/>
    <cellStyle name="Normal 41 21 7 2 5 2" xfId="46867" xr:uid="{00000000-0005-0000-0000-000084640000}"/>
    <cellStyle name="Normal 41 21 7 2 6" xfId="19283" xr:uid="{00000000-0005-0000-0000-000085640000}"/>
    <cellStyle name="Normal 41 21 7 2 6 2" xfId="40925" xr:uid="{00000000-0005-0000-0000-000086640000}"/>
    <cellStyle name="Normal 41 21 7 2 7" xfId="34911"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8" xr:uid="{00000000-0005-0000-0000-00008B640000}"/>
    <cellStyle name="Normal 41 21 7 3 2 2 2 2" xfId="51134" xr:uid="{00000000-0005-0000-0000-00008C640000}"/>
    <cellStyle name="Normal 41 21 7 3 2 2 3" xfId="23561" xr:uid="{00000000-0005-0000-0000-00008D640000}"/>
    <cellStyle name="Normal 41 21 7 3 2 2 3 2" xfId="45198" xr:uid="{00000000-0005-0000-0000-00008E640000}"/>
    <cellStyle name="Normal 41 21 7 3 2 2 4" xfId="39214" xr:uid="{00000000-0005-0000-0000-00008F640000}"/>
    <cellStyle name="Normal 41 21 7 3 2 3" xfId="26546" xr:uid="{00000000-0005-0000-0000-000090640000}"/>
    <cellStyle name="Normal 41 21 7 3 2 3 2" xfId="48160" xr:uid="{00000000-0005-0000-0000-000091640000}"/>
    <cellStyle name="Normal 41 21 7 3 2 4" xfId="20579" xr:uid="{00000000-0005-0000-0000-000092640000}"/>
    <cellStyle name="Normal 41 21 7 3 2 4 2" xfId="42221" xr:uid="{00000000-0005-0000-0000-000093640000}"/>
    <cellStyle name="Normal 41 21 7 3 2 5" xfId="36211" xr:uid="{00000000-0005-0000-0000-000094640000}"/>
    <cellStyle name="Normal 41 21 7 3 3" xfId="15449" xr:uid="{00000000-0005-0000-0000-000095640000}"/>
    <cellStyle name="Normal 41 21 7 3 3 2" xfId="18534" xr:uid="{00000000-0005-0000-0000-000096640000}"/>
    <cellStyle name="Normal 41 21 7 3 3 2 2" xfId="30500" xr:uid="{00000000-0005-0000-0000-000097640000}"/>
    <cellStyle name="Normal 41 21 7 3 3 2 2 2" xfId="52106" xr:uid="{00000000-0005-0000-0000-000098640000}"/>
    <cellStyle name="Normal 41 21 7 3 3 2 3" xfId="24533" xr:uid="{00000000-0005-0000-0000-000099640000}"/>
    <cellStyle name="Normal 41 21 7 3 3 2 3 2" xfId="46170" xr:uid="{00000000-0005-0000-0000-00009A640000}"/>
    <cellStyle name="Normal 41 21 7 3 3 2 4" xfId="40188" xr:uid="{00000000-0005-0000-0000-00009B640000}"/>
    <cellStyle name="Normal 41 21 7 3 3 3" xfId="27518" xr:uid="{00000000-0005-0000-0000-00009C640000}"/>
    <cellStyle name="Normal 41 21 7 3 3 3 2" xfId="49132" xr:uid="{00000000-0005-0000-0000-00009D640000}"/>
    <cellStyle name="Normal 41 21 7 3 3 4" xfId="21551" xr:uid="{00000000-0005-0000-0000-00009E640000}"/>
    <cellStyle name="Normal 41 21 7 3 3 4 2" xfId="43193" xr:uid="{00000000-0005-0000-0000-00009F640000}"/>
    <cellStyle name="Normal 41 21 7 3 3 5" xfId="37185" xr:uid="{00000000-0005-0000-0000-0000A0640000}"/>
    <cellStyle name="Normal 41 21 7 3 4" xfId="16583" xr:uid="{00000000-0005-0000-0000-0000A1640000}"/>
    <cellStyle name="Normal 41 21 7 3 4 2" xfId="28552" xr:uid="{00000000-0005-0000-0000-0000A2640000}"/>
    <cellStyle name="Normal 41 21 7 3 4 2 2" xfId="50158" xr:uid="{00000000-0005-0000-0000-0000A3640000}"/>
    <cellStyle name="Normal 41 21 7 3 4 3" xfId="22585" xr:uid="{00000000-0005-0000-0000-0000A4640000}"/>
    <cellStyle name="Normal 41 21 7 3 4 3 2" xfId="44222" xr:uid="{00000000-0005-0000-0000-0000A5640000}"/>
    <cellStyle name="Normal 41 21 7 3 4 4" xfId="38237" xr:uid="{00000000-0005-0000-0000-0000A6640000}"/>
    <cellStyle name="Normal 41 21 7 3 5" xfId="25570" xr:uid="{00000000-0005-0000-0000-0000A7640000}"/>
    <cellStyle name="Normal 41 21 7 3 5 2" xfId="47187" xr:uid="{00000000-0005-0000-0000-0000A8640000}"/>
    <cellStyle name="Normal 41 21 7 3 6" xfId="19603" xr:uid="{00000000-0005-0000-0000-0000A9640000}"/>
    <cellStyle name="Normal 41 21 7 3 6 2" xfId="41245" xr:uid="{00000000-0005-0000-0000-0000AA640000}"/>
    <cellStyle name="Normal 41 21 7 3 7" xfId="35231" xr:uid="{00000000-0005-0000-0000-0000AB640000}"/>
    <cellStyle name="Normal 41 21 7 4" xfId="13834" xr:uid="{00000000-0005-0000-0000-0000AC640000}"/>
    <cellStyle name="Normal 41 21 7 4 2" xfId="16920" xr:uid="{00000000-0005-0000-0000-0000AD640000}"/>
    <cellStyle name="Normal 41 21 7 4 2 2" xfId="28888" xr:uid="{00000000-0005-0000-0000-0000AE640000}"/>
    <cellStyle name="Normal 41 21 7 4 2 2 2" xfId="50494" xr:uid="{00000000-0005-0000-0000-0000AF640000}"/>
    <cellStyle name="Normal 41 21 7 4 2 3" xfId="22921" xr:uid="{00000000-0005-0000-0000-0000B0640000}"/>
    <cellStyle name="Normal 41 21 7 4 2 3 2" xfId="44558" xr:uid="{00000000-0005-0000-0000-0000B1640000}"/>
    <cellStyle name="Normal 41 21 7 4 2 4" xfId="38574" xr:uid="{00000000-0005-0000-0000-0000B2640000}"/>
    <cellStyle name="Normal 41 21 7 4 3" xfId="25906" xr:uid="{00000000-0005-0000-0000-0000B3640000}"/>
    <cellStyle name="Normal 41 21 7 4 3 2" xfId="47520" xr:uid="{00000000-0005-0000-0000-0000B4640000}"/>
    <cellStyle name="Normal 41 21 7 4 4" xfId="19939" xr:uid="{00000000-0005-0000-0000-0000B5640000}"/>
    <cellStyle name="Normal 41 21 7 4 4 2" xfId="41581" xr:uid="{00000000-0005-0000-0000-0000B6640000}"/>
    <cellStyle name="Normal 41 21 7 4 5" xfId="35570" xr:uid="{00000000-0005-0000-0000-0000B7640000}"/>
    <cellStyle name="Normal 41 21 7 5" xfId="14808" xr:uid="{00000000-0005-0000-0000-0000B8640000}"/>
    <cellStyle name="Normal 41 21 7 5 2" xfId="17893" xr:uid="{00000000-0005-0000-0000-0000B9640000}"/>
    <cellStyle name="Normal 41 21 7 5 2 2" xfId="29860" xr:uid="{00000000-0005-0000-0000-0000BA640000}"/>
    <cellStyle name="Normal 41 21 7 5 2 2 2" xfId="51466" xr:uid="{00000000-0005-0000-0000-0000BB640000}"/>
    <cellStyle name="Normal 41 21 7 5 2 3" xfId="23893" xr:uid="{00000000-0005-0000-0000-0000BC640000}"/>
    <cellStyle name="Normal 41 21 7 5 2 3 2" xfId="45530" xr:uid="{00000000-0005-0000-0000-0000BD640000}"/>
    <cellStyle name="Normal 41 21 7 5 2 4" xfId="39547" xr:uid="{00000000-0005-0000-0000-0000BE640000}"/>
    <cellStyle name="Normal 41 21 7 5 3" xfId="26878" xr:uid="{00000000-0005-0000-0000-0000BF640000}"/>
    <cellStyle name="Normal 41 21 7 5 3 2" xfId="48492" xr:uid="{00000000-0005-0000-0000-0000C0640000}"/>
    <cellStyle name="Normal 41 21 7 5 4" xfId="20911" xr:uid="{00000000-0005-0000-0000-0000C1640000}"/>
    <cellStyle name="Normal 41 21 7 5 4 2" xfId="42553" xr:uid="{00000000-0005-0000-0000-0000C2640000}"/>
    <cellStyle name="Normal 41 21 7 5 5" xfId="36544" xr:uid="{00000000-0005-0000-0000-0000C3640000}"/>
    <cellStyle name="Normal 41 21 7 6" xfId="15921" xr:uid="{00000000-0005-0000-0000-0000C4640000}"/>
    <cellStyle name="Normal 41 21 7 6 2" xfId="27892" xr:uid="{00000000-0005-0000-0000-0000C5640000}"/>
    <cellStyle name="Normal 41 21 7 6 2 2" xfId="49498" xr:uid="{00000000-0005-0000-0000-0000C6640000}"/>
    <cellStyle name="Normal 41 21 7 6 3" xfId="21925" xr:uid="{00000000-0005-0000-0000-0000C7640000}"/>
    <cellStyle name="Normal 41 21 7 6 3 2" xfId="43562" xr:uid="{00000000-0005-0000-0000-0000C8640000}"/>
    <cellStyle name="Normal 41 21 7 6 4" xfId="37575" xr:uid="{00000000-0005-0000-0000-0000C9640000}"/>
    <cellStyle name="Normal 41 21 7 7" xfId="24907" xr:uid="{00000000-0005-0000-0000-0000CA640000}"/>
    <cellStyle name="Normal 41 21 7 7 2" xfId="46527" xr:uid="{00000000-0005-0000-0000-0000CB640000}"/>
    <cellStyle name="Normal 41 21 7 8" xfId="18940" xr:uid="{00000000-0005-0000-0000-0000CC640000}"/>
    <cellStyle name="Normal 41 21 7 8 2" xfId="40582" xr:uid="{00000000-0005-0000-0000-0000CD640000}"/>
    <cellStyle name="Normal 41 21 7 9" xfId="31981"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0" xr:uid="{00000000-0005-0000-0000-0000D2640000}"/>
    <cellStyle name="Normal 41 21 8 2 2 2 2" xfId="50556" xr:uid="{00000000-0005-0000-0000-0000D3640000}"/>
    <cellStyle name="Normal 41 21 8 2 2 3" xfId="22983" xr:uid="{00000000-0005-0000-0000-0000D4640000}"/>
    <cellStyle name="Normal 41 21 8 2 2 3 2" xfId="44620" xr:uid="{00000000-0005-0000-0000-0000D5640000}"/>
    <cellStyle name="Normal 41 21 8 2 2 4" xfId="38636" xr:uid="{00000000-0005-0000-0000-0000D6640000}"/>
    <cellStyle name="Normal 41 21 8 2 3" xfId="25968" xr:uid="{00000000-0005-0000-0000-0000D7640000}"/>
    <cellStyle name="Normal 41 21 8 2 3 2" xfId="47582" xr:uid="{00000000-0005-0000-0000-0000D8640000}"/>
    <cellStyle name="Normal 41 21 8 2 4" xfId="20001" xr:uid="{00000000-0005-0000-0000-0000D9640000}"/>
    <cellStyle name="Normal 41 21 8 2 4 2" xfId="41643" xr:uid="{00000000-0005-0000-0000-0000DA640000}"/>
    <cellStyle name="Normal 41 21 8 2 5" xfId="35633" xr:uid="{00000000-0005-0000-0000-0000DB640000}"/>
    <cellStyle name="Normal 41 21 8 3" xfId="14871" xr:uid="{00000000-0005-0000-0000-0000DC640000}"/>
    <cellStyle name="Normal 41 21 8 3 2" xfId="17956" xr:uid="{00000000-0005-0000-0000-0000DD640000}"/>
    <cellStyle name="Normal 41 21 8 3 2 2" xfId="29922" xr:uid="{00000000-0005-0000-0000-0000DE640000}"/>
    <cellStyle name="Normal 41 21 8 3 2 2 2" xfId="51528" xr:uid="{00000000-0005-0000-0000-0000DF640000}"/>
    <cellStyle name="Normal 41 21 8 3 2 3" xfId="23955" xr:uid="{00000000-0005-0000-0000-0000E0640000}"/>
    <cellStyle name="Normal 41 21 8 3 2 3 2" xfId="45592" xr:uid="{00000000-0005-0000-0000-0000E1640000}"/>
    <cellStyle name="Normal 41 21 8 3 2 4" xfId="39610" xr:uid="{00000000-0005-0000-0000-0000E2640000}"/>
    <cellStyle name="Normal 41 21 8 3 3" xfId="26940" xr:uid="{00000000-0005-0000-0000-0000E3640000}"/>
    <cellStyle name="Normal 41 21 8 3 3 2" xfId="48554" xr:uid="{00000000-0005-0000-0000-0000E4640000}"/>
    <cellStyle name="Normal 41 21 8 3 4" xfId="20973" xr:uid="{00000000-0005-0000-0000-0000E5640000}"/>
    <cellStyle name="Normal 41 21 8 3 4 2" xfId="42615" xr:uid="{00000000-0005-0000-0000-0000E6640000}"/>
    <cellStyle name="Normal 41 21 8 3 5" xfId="36607" xr:uid="{00000000-0005-0000-0000-0000E7640000}"/>
    <cellStyle name="Normal 41 21 8 4" xfId="16005" xr:uid="{00000000-0005-0000-0000-0000E8640000}"/>
    <cellStyle name="Normal 41 21 8 4 2" xfId="27974" xr:uid="{00000000-0005-0000-0000-0000E9640000}"/>
    <cellStyle name="Normal 41 21 8 4 2 2" xfId="49580" xr:uid="{00000000-0005-0000-0000-0000EA640000}"/>
    <cellStyle name="Normal 41 21 8 4 3" xfId="22007" xr:uid="{00000000-0005-0000-0000-0000EB640000}"/>
    <cellStyle name="Normal 41 21 8 4 3 2" xfId="43644" xr:uid="{00000000-0005-0000-0000-0000EC640000}"/>
    <cellStyle name="Normal 41 21 8 4 4" xfId="37659" xr:uid="{00000000-0005-0000-0000-0000ED640000}"/>
    <cellStyle name="Normal 41 21 8 5" xfId="24992" xr:uid="{00000000-0005-0000-0000-0000EE640000}"/>
    <cellStyle name="Normal 41 21 8 5 2" xfId="46609" xr:uid="{00000000-0005-0000-0000-0000EF640000}"/>
    <cellStyle name="Normal 41 21 8 6" xfId="19025" xr:uid="{00000000-0005-0000-0000-0000F0640000}"/>
    <cellStyle name="Normal 41 21 8 6 2" xfId="40667" xr:uid="{00000000-0005-0000-0000-0000F1640000}"/>
    <cellStyle name="Normal 41 21 8 7" xfId="34653"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0" xr:uid="{00000000-0005-0000-0000-0000F6640000}"/>
    <cellStyle name="Normal 41 21 9 2 2 2 2" xfId="50876" xr:uid="{00000000-0005-0000-0000-0000F7640000}"/>
    <cellStyle name="Normal 41 21 9 2 2 3" xfId="23303" xr:uid="{00000000-0005-0000-0000-0000F8640000}"/>
    <cellStyle name="Normal 41 21 9 2 2 3 2" xfId="44940" xr:uid="{00000000-0005-0000-0000-0000F9640000}"/>
    <cellStyle name="Normal 41 21 9 2 2 4" xfId="38956" xr:uid="{00000000-0005-0000-0000-0000FA640000}"/>
    <cellStyle name="Normal 41 21 9 2 3" xfId="26288" xr:uid="{00000000-0005-0000-0000-0000FB640000}"/>
    <cellStyle name="Normal 41 21 9 2 3 2" xfId="47902" xr:uid="{00000000-0005-0000-0000-0000FC640000}"/>
    <cellStyle name="Normal 41 21 9 2 4" xfId="20321" xr:uid="{00000000-0005-0000-0000-0000FD640000}"/>
    <cellStyle name="Normal 41 21 9 2 4 2" xfId="41963" xr:uid="{00000000-0005-0000-0000-0000FE640000}"/>
    <cellStyle name="Normal 41 21 9 2 5" xfId="35953" xr:uid="{00000000-0005-0000-0000-0000FF640000}"/>
    <cellStyle name="Normal 41 21 9 3" xfId="15191" xr:uid="{00000000-0005-0000-0000-000000650000}"/>
    <cellStyle name="Normal 41 21 9 3 2" xfId="18276" xr:uid="{00000000-0005-0000-0000-000001650000}"/>
    <cellStyle name="Normal 41 21 9 3 2 2" xfId="30242" xr:uid="{00000000-0005-0000-0000-000002650000}"/>
    <cellStyle name="Normal 41 21 9 3 2 2 2" xfId="51848" xr:uid="{00000000-0005-0000-0000-000003650000}"/>
    <cellStyle name="Normal 41 21 9 3 2 3" xfId="24275" xr:uid="{00000000-0005-0000-0000-000004650000}"/>
    <cellStyle name="Normal 41 21 9 3 2 3 2" xfId="45912" xr:uid="{00000000-0005-0000-0000-000005650000}"/>
    <cellStyle name="Normal 41 21 9 3 2 4" xfId="39930" xr:uid="{00000000-0005-0000-0000-000006650000}"/>
    <cellStyle name="Normal 41 21 9 3 3" xfId="27260" xr:uid="{00000000-0005-0000-0000-000007650000}"/>
    <cellStyle name="Normal 41 21 9 3 3 2" xfId="48874" xr:uid="{00000000-0005-0000-0000-000008650000}"/>
    <cellStyle name="Normal 41 21 9 3 4" xfId="21293" xr:uid="{00000000-0005-0000-0000-000009650000}"/>
    <cellStyle name="Normal 41 21 9 3 4 2" xfId="42935" xr:uid="{00000000-0005-0000-0000-00000A650000}"/>
    <cellStyle name="Normal 41 21 9 3 5" xfId="36927" xr:uid="{00000000-0005-0000-0000-00000B650000}"/>
    <cellStyle name="Normal 41 21 9 4" xfId="16325" xr:uid="{00000000-0005-0000-0000-00000C650000}"/>
    <cellStyle name="Normal 41 21 9 4 2" xfId="28294" xr:uid="{00000000-0005-0000-0000-00000D650000}"/>
    <cellStyle name="Normal 41 21 9 4 2 2" xfId="49900" xr:uid="{00000000-0005-0000-0000-00000E650000}"/>
    <cellStyle name="Normal 41 21 9 4 3" xfId="22327" xr:uid="{00000000-0005-0000-0000-00000F650000}"/>
    <cellStyle name="Normal 41 21 9 4 3 2" xfId="43964" xr:uid="{00000000-0005-0000-0000-000010650000}"/>
    <cellStyle name="Normal 41 21 9 4 4" xfId="37979" xr:uid="{00000000-0005-0000-0000-000011650000}"/>
    <cellStyle name="Normal 41 21 9 5" xfId="25312" xr:uid="{00000000-0005-0000-0000-000012650000}"/>
    <cellStyle name="Normal 41 21 9 5 2" xfId="46929" xr:uid="{00000000-0005-0000-0000-000013650000}"/>
    <cellStyle name="Normal 41 21 9 6" xfId="19345" xr:uid="{00000000-0005-0000-0000-000014650000}"/>
    <cellStyle name="Normal 41 21 9 6 2" xfId="40987" xr:uid="{00000000-0005-0000-0000-000015650000}"/>
    <cellStyle name="Normal 41 21 9 7" xfId="34973"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1" xr:uid="{00000000-0005-0000-0000-00001A650000}"/>
    <cellStyle name="Normal 41 22 10 2 2 2" xfId="50237" xr:uid="{00000000-0005-0000-0000-00001B650000}"/>
    <cellStyle name="Normal 41 22 10 2 3" xfId="22664" xr:uid="{00000000-0005-0000-0000-00001C650000}"/>
    <cellStyle name="Normal 41 22 10 2 3 2" xfId="44301" xr:uid="{00000000-0005-0000-0000-00001D650000}"/>
    <cellStyle name="Normal 41 22 10 2 4" xfId="38316" xr:uid="{00000000-0005-0000-0000-00001E650000}"/>
    <cellStyle name="Normal 41 22 10 3" xfId="25649" xr:uid="{00000000-0005-0000-0000-00001F650000}"/>
    <cellStyle name="Normal 41 22 10 3 2" xfId="47263" xr:uid="{00000000-0005-0000-0000-000020650000}"/>
    <cellStyle name="Normal 41 22 10 4" xfId="19682" xr:uid="{00000000-0005-0000-0000-000021650000}"/>
    <cellStyle name="Normal 41 22 10 4 2" xfId="41324" xr:uid="{00000000-0005-0000-0000-000022650000}"/>
    <cellStyle name="Normal 41 22 10 5" xfId="35312" xr:uid="{00000000-0005-0000-0000-000023650000}"/>
    <cellStyle name="Normal 41 22 11" xfId="14551" xr:uid="{00000000-0005-0000-0000-000024650000}"/>
    <cellStyle name="Normal 41 22 11 2" xfId="17636" xr:uid="{00000000-0005-0000-0000-000025650000}"/>
    <cellStyle name="Normal 41 22 11 2 2" xfId="29603" xr:uid="{00000000-0005-0000-0000-000026650000}"/>
    <cellStyle name="Normal 41 22 11 2 2 2" xfId="51209" xr:uid="{00000000-0005-0000-0000-000027650000}"/>
    <cellStyle name="Normal 41 22 11 2 3" xfId="23636" xr:uid="{00000000-0005-0000-0000-000028650000}"/>
    <cellStyle name="Normal 41 22 11 2 3 2" xfId="45273" xr:uid="{00000000-0005-0000-0000-000029650000}"/>
    <cellStyle name="Normal 41 22 11 2 4" xfId="39290" xr:uid="{00000000-0005-0000-0000-00002A650000}"/>
    <cellStyle name="Normal 41 22 11 3" xfId="26621" xr:uid="{00000000-0005-0000-0000-00002B650000}"/>
    <cellStyle name="Normal 41 22 11 3 2" xfId="48235" xr:uid="{00000000-0005-0000-0000-00002C650000}"/>
    <cellStyle name="Normal 41 22 11 4" xfId="20654" xr:uid="{00000000-0005-0000-0000-00002D650000}"/>
    <cellStyle name="Normal 41 22 11 4 2" xfId="42296" xr:uid="{00000000-0005-0000-0000-00002E650000}"/>
    <cellStyle name="Normal 41 22 11 5" xfId="36287" xr:uid="{00000000-0005-0000-0000-00002F650000}"/>
    <cellStyle name="Normal 41 22 12" xfId="15664" xr:uid="{00000000-0005-0000-0000-000030650000}"/>
    <cellStyle name="Normal 41 22 12 2" xfId="27635" xr:uid="{00000000-0005-0000-0000-000031650000}"/>
    <cellStyle name="Normal 41 22 12 2 2" xfId="49241" xr:uid="{00000000-0005-0000-0000-000032650000}"/>
    <cellStyle name="Normal 41 22 12 3" xfId="21668" xr:uid="{00000000-0005-0000-0000-000033650000}"/>
    <cellStyle name="Normal 41 22 12 3 2" xfId="43305" xr:uid="{00000000-0005-0000-0000-000034650000}"/>
    <cellStyle name="Normal 41 22 12 4" xfId="37318" xr:uid="{00000000-0005-0000-0000-000035650000}"/>
    <cellStyle name="Normal 41 22 13" xfId="24650" xr:uid="{00000000-0005-0000-0000-000036650000}"/>
    <cellStyle name="Normal 41 22 13 2" xfId="46270" xr:uid="{00000000-0005-0000-0000-000037650000}"/>
    <cellStyle name="Normal 41 22 14" xfId="18683" xr:uid="{00000000-0005-0000-0000-000038650000}"/>
    <cellStyle name="Normal 41 22 14 2" xfId="40325" xr:uid="{00000000-0005-0000-0000-000039650000}"/>
    <cellStyle name="Normal 41 22 15" xfId="31248"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0" xr:uid="{00000000-0005-0000-0000-00003F650000}"/>
    <cellStyle name="Normal 41 22 2 2 2 2 2 2" xfId="50646" xr:uid="{00000000-0005-0000-0000-000040650000}"/>
    <cellStyle name="Normal 41 22 2 2 2 2 3" xfId="23073" xr:uid="{00000000-0005-0000-0000-000041650000}"/>
    <cellStyle name="Normal 41 22 2 2 2 2 3 2" xfId="44710" xr:uid="{00000000-0005-0000-0000-000042650000}"/>
    <cellStyle name="Normal 41 22 2 2 2 2 4" xfId="38726" xr:uid="{00000000-0005-0000-0000-000043650000}"/>
    <cellStyle name="Normal 41 22 2 2 2 3" xfId="26058" xr:uid="{00000000-0005-0000-0000-000044650000}"/>
    <cellStyle name="Normal 41 22 2 2 2 3 2" xfId="47672" xr:uid="{00000000-0005-0000-0000-000045650000}"/>
    <cellStyle name="Normal 41 22 2 2 2 4" xfId="20091" xr:uid="{00000000-0005-0000-0000-000046650000}"/>
    <cellStyle name="Normal 41 22 2 2 2 4 2" xfId="41733" xr:uid="{00000000-0005-0000-0000-000047650000}"/>
    <cellStyle name="Normal 41 22 2 2 2 5" xfId="35723" xr:uid="{00000000-0005-0000-0000-000048650000}"/>
    <cellStyle name="Normal 41 22 2 2 3" xfId="14961" xr:uid="{00000000-0005-0000-0000-000049650000}"/>
    <cellStyle name="Normal 41 22 2 2 3 2" xfId="18046" xr:uid="{00000000-0005-0000-0000-00004A650000}"/>
    <cellStyle name="Normal 41 22 2 2 3 2 2" xfId="30012" xr:uid="{00000000-0005-0000-0000-00004B650000}"/>
    <cellStyle name="Normal 41 22 2 2 3 2 2 2" xfId="51618" xr:uid="{00000000-0005-0000-0000-00004C650000}"/>
    <cellStyle name="Normal 41 22 2 2 3 2 3" xfId="24045" xr:uid="{00000000-0005-0000-0000-00004D650000}"/>
    <cellStyle name="Normal 41 22 2 2 3 2 3 2" xfId="45682" xr:uid="{00000000-0005-0000-0000-00004E650000}"/>
    <cellStyle name="Normal 41 22 2 2 3 2 4" xfId="39700" xr:uid="{00000000-0005-0000-0000-00004F650000}"/>
    <cellStyle name="Normal 41 22 2 2 3 3" xfId="27030" xr:uid="{00000000-0005-0000-0000-000050650000}"/>
    <cellStyle name="Normal 41 22 2 2 3 3 2" xfId="48644" xr:uid="{00000000-0005-0000-0000-000051650000}"/>
    <cellStyle name="Normal 41 22 2 2 3 4" xfId="21063" xr:uid="{00000000-0005-0000-0000-000052650000}"/>
    <cellStyle name="Normal 41 22 2 2 3 4 2" xfId="42705" xr:uid="{00000000-0005-0000-0000-000053650000}"/>
    <cellStyle name="Normal 41 22 2 2 3 5" xfId="36697" xr:uid="{00000000-0005-0000-0000-000054650000}"/>
    <cellStyle name="Normal 41 22 2 2 4" xfId="16095" xr:uid="{00000000-0005-0000-0000-000055650000}"/>
    <cellStyle name="Normal 41 22 2 2 4 2" xfId="28064" xr:uid="{00000000-0005-0000-0000-000056650000}"/>
    <cellStyle name="Normal 41 22 2 2 4 2 2" xfId="49670" xr:uid="{00000000-0005-0000-0000-000057650000}"/>
    <cellStyle name="Normal 41 22 2 2 4 3" xfId="22097" xr:uid="{00000000-0005-0000-0000-000058650000}"/>
    <cellStyle name="Normal 41 22 2 2 4 3 2" xfId="43734" xr:uid="{00000000-0005-0000-0000-000059650000}"/>
    <cellStyle name="Normal 41 22 2 2 4 4" xfId="37749" xr:uid="{00000000-0005-0000-0000-00005A650000}"/>
    <cellStyle name="Normal 41 22 2 2 5" xfId="25082" xr:uid="{00000000-0005-0000-0000-00005B650000}"/>
    <cellStyle name="Normal 41 22 2 2 5 2" xfId="46699" xr:uid="{00000000-0005-0000-0000-00005C650000}"/>
    <cellStyle name="Normal 41 22 2 2 6" xfId="19115" xr:uid="{00000000-0005-0000-0000-00005D650000}"/>
    <cellStyle name="Normal 41 22 2 2 6 2" xfId="40757" xr:uid="{00000000-0005-0000-0000-00005E650000}"/>
    <cellStyle name="Normal 41 22 2 2 7" xfId="34743"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0" xr:uid="{00000000-0005-0000-0000-000063650000}"/>
    <cellStyle name="Normal 41 22 2 3 2 2 2 2" xfId="50966" xr:uid="{00000000-0005-0000-0000-000064650000}"/>
    <cellStyle name="Normal 41 22 2 3 2 2 3" xfId="23393" xr:uid="{00000000-0005-0000-0000-000065650000}"/>
    <cellStyle name="Normal 41 22 2 3 2 2 3 2" xfId="45030" xr:uid="{00000000-0005-0000-0000-000066650000}"/>
    <cellStyle name="Normal 41 22 2 3 2 2 4" xfId="39046" xr:uid="{00000000-0005-0000-0000-000067650000}"/>
    <cellStyle name="Normal 41 22 2 3 2 3" xfId="26378" xr:uid="{00000000-0005-0000-0000-000068650000}"/>
    <cellStyle name="Normal 41 22 2 3 2 3 2" xfId="47992" xr:uid="{00000000-0005-0000-0000-000069650000}"/>
    <cellStyle name="Normal 41 22 2 3 2 4" xfId="20411" xr:uid="{00000000-0005-0000-0000-00006A650000}"/>
    <cellStyle name="Normal 41 22 2 3 2 4 2" xfId="42053" xr:uid="{00000000-0005-0000-0000-00006B650000}"/>
    <cellStyle name="Normal 41 22 2 3 2 5" xfId="36043" xr:uid="{00000000-0005-0000-0000-00006C650000}"/>
    <cellStyle name="Normal 41 22 2 3 3" xfId="15281" xr:uid="{00000000-0005-0000-0000-00006D650000}"/>
    <cellStyle name="Normal 41 22 2 3 3 2" xfId="18366" xr:uid="{00000000-0005-0000-0000-00006E650000}"/>
    <cellStyle name="Normal 41 22 2 3 3 2 2" xfId="30332" xr:uid="{00000000-0005-0000-0000-00006F650000}"/>
    <cellStyle name="Normal 41 22 2 3 3 2 2 2" xfId="51938" xr:uid="{00000000-0005-0000-0000-000070650000}"/>
    <cellStyle name="Normal 41 22 2 3 3 2 3" xfId="24365" xr:uid="{00000000-0005-0000-0000-000071650000}"/>
    <cellStyle name="Normal 41 22 2 3 3 2 3 2" xfId="46002" xr:uid="{00000000-0005-0000-0000-000072650000}"/>
    <cellStyle name="Normal 41 22 2 3 3 2 4" xfId="40020" xr:uid="{00000000-0005-0000-0000-000073650000}"/>
    <cellStyle name="Normal 41 22 2 3 3 3" xfId="27350" xr:uid="{00000000-0005-0000-0000-000074650000}"/>
    <cellStyle name="Normal 41 22 2 3 3 3 2" xfId="48964" xr:uid="{00000000-0005-0000-0000-000075650000}"/>
    <cellStyle name="Normal 41 22 2 3 3 4" xfId="21383" xr:uid="{00000000-0005-0000-0000-000076650000}"/>
    <cellStyle name="Normal 41 22 2 3 3 4 2" xfId="43025" xr:uid="{00000000-0005-0000-0000-000077650000}"/>
    <cellStyle name="Normal 41 22 2 3 3 5" xfId="37017" xr:uid="{00000000-0005-0000-0000-000078650000}"/>
    <cellStyle name="Normal 41 22 2 3 4" xfId="16415" xr:uid="{00000000-0005-0000-0000-000079650000}"/>
    <cellStyle name="Normal 41 22 2 3 4 2" xfId="28384" xr:uid="{00000000-0005-0000-0000-00007A650000}"/>
    <cellStyle name="Normal 41 22 2 3 4 2 2" xfId="49990" xr:uid="{00000000-0005-0000-0000-00007B650000}"/>
    <cellStyle name="Normal 41 22 2 3 4 3" xfId="22417" xr:uid="{00000000-0005-0000-0000-00007C650000}"/>
    <cellStyle name="Normal 41 22 2 3 4 3 2" xfId="44054" xr:uid="{00000000-0005-0000-0000-00007D650000}"/>
    <cellStyle name="Normal 41 22 2 3 4 4" xfId="38069" xr:uid="{00000000-0005-0000-0000-00007E650000}"/>
    <cellStyle name="Normal 41 22 2 3 5" xfId="25402" xr:uid="{00000000-0005-0000-0000-00007F650000}"/>
    <cellStyle name="Normal 41 22 2 3 5 2" xfId="47019" xr:uid="{00000000-0005-0000-0000-000080650000}"/>
    <cellStyle name="Normal 41 22 2 3 6" xfId="19435" xr:uid="{00000000-0005-0000-0000-000081650000}"/>
    <cellStyle name="Normal 41 22 2 3 6 2" xfId="41077" xr:uid="{00000000-0005-0000-0000-000082650000}"/>
    <cellStyle name="Normal 41 22 2 3 7" xfId="35063" xr:uid="{00000000-0005-0000-0000-000083650000}"/>
    <cellStyle name="Normal 41 22 2 4" xfId="13666" xr:uid="{00000000-0005-0000-0000-000084650000}"/>
    <cellStyle name="Normal 41 22 2 4 2" xfId="16752" xr:uid="{00000000-0005-0000-0000-000085650000}"/>
    <cellStyle name="Normal 41 22 2 4 2 2" xfId="28720" xr:uid="{00000000-0005-0000-0000-000086650000}"/>
    <cellStyle name="Normal 41 22 2 4 2 2 2" xfId="50326" xr:uid="{00000000-0005-0000-0000-000087650000}"/>
    <cellStyle name="Normal 41 22 2 4 2 3" xfId="22753" xr:uid="{00000000-0005-0000-0000-000088650000}"/>
    <cellStyle name="Normal 41 22 2 4 2 3 2" xfId="44390" xr:uid="{00000000-0005-0000-0000-000089650000}"/>
    <cellStyle name="Normal 41 22 2 4 2 4" xfId="38406" xr:uid="{00000000-0005-0000-0000-00008A650000}"/>
    <cellStyle name="Normal 41 22 2 4 3" xfId="25738" xr:uid="{00000000-0005-0000-0000-00008B650000}"/>
    <cellStyle name="Normal 41 22 2 4 3 2" xfId="47352" xr:uid="{00000000-0005-0000-0000-00008C650000}"/>
    <cellStyle name="Normal 41 22 2 4 4" xfId="19771" xr:uid="{00000000-0005-0000-0000-00008D650000}"/>
    <cellStyle name="Normal 41 22 2 4 4 2" xfId="41413" xr:uid="{00000000-0005-0000-0000-00008E650000}"/>
    <cellStyle name="Normal 41 22 2 4 5" xfId="35402" xr:uid="{00000000-0005-0000-0000-00008F650000}"/>
    <cellStyle name="Normal 41 22 2 5" xfId="14640" xr:uid="{00000000-0005-0000-0000-000090650000}"/>
    <cellStyle name="Normal 41 22 2 5 2" xfId="17725" xr:uid="{00000000-0005-0000-0000-000091650000}"/>
    <cellStyle name="Normal 41 22 2 5 2 2" xfId="29692" xr:uid="{00000000-0005-0000-0000-000092650000}"/>
    <cellStyle name="Normal 41 22 2 5 2 2 2" xfId="51298" xr:uid="{00000000-0005-0000-0000-000093650000}"/>
    <cellStyle name="Normal 41 22 2 5 2 3" xfId="23725" xr:uid="{00000000-0005-0000-0000-000094650000}"/>
    <cellStyle name="Normal 41 22 2 5 2 3 2" xfId="45362" xr:uid="{00000000-0005-0000-0000-000095650000}"/>
    <cellStyle name="Normal 41 22 2 5 2 4" xfId="39379" xr:uid="{00000000-0005-0000-0000-000096650000}"/>
    <cellStyle name="Normal 41 22 2 5 3" xfId="26710" xr:uid="{00000000-0005-0000-0000-000097650000}"/>
    <cellStyle name="Normal 41 22 2 5 3 2" xfId="48324" xr:uid="{00000000-0005-0000-0000-000098650000}"/>
    <cellStyle name="Normal 41 22 2 5 4" xfId="20743" xr:uid="{00000000-0005-0000-0000-000099650000}"/>
    <cellStyle name="Normal 41 22 2 5 4 2" xfId="42385" xr:uid="{00000000-0005-0000-0000-00009A650000}"/>
    <cellStyle name="Normal 41 22 2 5 5" xfId="36376" xr:uid="{00000000-0005-0000-0000-00009B650000}"/>
    <cellStyle name="Normal 41 22 2 6" xfId="15753" xr:uid="{00000000-0005-0000-0000-00009C650000}"/>
    <cellStyle name="Normal 41 22 2 6 2" xfId="27724" xr:uid="{00000000-0005-0000-0000-00009D650000}"/>
    <cellStyle name="Normal 41 22 2 6 2 2" xfId="49330" xr:uid="{00000000-0005-0000-0000-00009E650000}"/>
    <cellStyle name="Normal 41 22 2 6 3" xfId="21757" xr:uid="{00000000-0005-0000-0000-00009F650000}"/>
    <cellStyle name="Normal 41 22 2 6 3 2" xfId="43394" xr:uid="{00000000-0005-0000-0000-0000A0650000}"/>
    <cellStyle name="Normal 41 22 2 6 4" xfId="37407" xr:uid="{00000000-0005-0000-0000-0000A1650000}"/>
    <cellStyle name="Normal 41 22 2 7" xfId="24739" xr:uid="{00000000-0005-0000-0000-0000A2650000}"/>
    <cellStyle name="Normal 41 22 2 7 2" xfId="46359" xr:uid="{00000000-0005-0000-0000-0000A3650000}"/>
    <cellStyle name="Normal 41 22 2 8" xfId="18772" xr:uid="{00000000-0005-0000-0000-0000A4650000}"/>
    <cellStyle name="Normal 41 22 2 8 2" xfId="40414" xr:uid="{00000000-0005-0000-0000-0000A5650000}"/>
    <cellStyle name="Normal 41 22 2 9" xfId="31585"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6" xr:uid="{00000000-0005-0000-0000-0000AB650000}"/>
    <cellStyle name="Normal 41 22 3 2 2 2 2 2" xfId="50602" xr:uid="{00000000-0005-0000-0000-0000AC650000}"/>
    <cellStyle name="Normal 41 22 3 2 2 2 3" xfId="23029" xr:uid="{00000000-0005-0000-0000-0000AD650000}"/>
    <cellStyle name="Normal 41 22 3 2 2 2 3 2" xfId="44666" xr:uid="{00000000-0005-0000-0000-0000AE650000}"/>
    <cellStyle name="Normal 41 22 3 2 2 2 4" xfId="38682" xr:uid="{00000000-0005-0000-0000-0000AF650000}"/>
    <cellStyle name="Normal 41 22 3 2 2 3" xfId="26014" xr:uid="{00000000-0005-0000-0000-0000B0650000}"/>
    <cellStyle name="Normal 41 22 3 2 2 3 2" xfId="47628" xr:uid="{00000000-0005-0000-0000-0000B1650000}"/>
    <cellStyle name="Normal 41 22 3 2 2 4" xfId="20047" xr:uid="{00000000-0005-0000-0000-0000B2650000}"/>
    <cellStyle name="Normal 41 22 3 2 2 4 2" xfId="41689" xr:uid="{00000000-0005-0000-0000-0000B3650000}"/>
    <cellStyle name="Normal 41 22 3 2 2 5" xfId="35679" xr:uid="{00000000-0005-0000-0000-0000B4650000}"/>
    <cellStyle name="Normal 41 22 3 2 3" xfId="14917" xr:uid="{00000000-0005-0000-0000-0000B5650000}"/>
    <cellStyle name="Normal 41 22 3 2 3 2" xfId="18002" xr:uid="{00000000-0005-0000-0000-0000B6650000}"/>
    <cellStyle name="Normal 41 22 3 2 3 2 2" xfId="29968" xr:uid="{00000000-0005-0000-0000-0000B7650000}"/>
    <cellStyle name="Normal 41 22 3 2 3 2 2 2" xfId="51574" xr:uid="{00000000-0005-0000-0000-0000B8650000}"/>
    <cellStyle name="Normal 41 22 3 2 3 2 3" xfId="24001" xr:uid="{00000000-0005-0000-0000-0000B9650000}"/>
    <cellStyle name="Normal 41 22 3 2 3 2 3 2" xfId="45638" xr:uid="{00000000-0005-0000-0000-0000BA650000}"/>
    <cellStyle name="Normal 41 22 3 2 3 2 4" xfId="39656" xr:uid="{00000000-0005-0000-0000-0000BB650000}"/>
    <cellStyle name="Normal 41 22 3 2 3 3" xfId="26986" xr:uid="{00000000-0005-0000-0000-0000BC650000}"/>
    <cellStyle name="Normal 41 22 3 2 3 3 2" xfId="48600" xr:uid="{00000000-0005-0000-0000-0000BD650000}"/>
    <cellStyle name="Normal 41 22 3 2 3 4" xfId="21019" xr:uid="{00000000-0005-0000-0000-0000BE650000}"/>
    <cellStyle name="Normal 41 22 3 2 3 4 2" xfId="42661" xr:uid="{00000000-0005-0000-0000-0000BF650000}"/>
    <cellStyle name="Normal 41 22 3 2 3 5" xfId="36653" xr:uid="{00000000-0005-0000-0000-0000C0650000}"/>
    <cellStyle name="Normal 41 22 3 2 4" xfId="16051" xr:uid="{00000000-0005-0000-0000-0000C1650000}"/>
    <cellStyle name="Normal 41 22 3 2 4 2" xfId="28020" xr:uid="{00000000-0005-0000-0000-0000C2650000}"/>
    <cellStyle name="Normal 41 22 3 2 4 2 2" xfId="49626" xr:uid="{00000000-0005-0000-0000-0000C3650000}"/>
    <cellStyle name="Normal 41 22 3 2 4 3" xfId="22053" xr:uid="{00000000-0005-0000-0000-0000C4650000}"/>
    <cellStyle name="Normal 41 22 3 2 4 3 2" xfId="43690" xr:uid="{00000000-0005-0000-0000-0000C5650000}"/>
    <cellStyle name="Normal 41 22 3 2 4 4" xfId="37705" xr:uid="{00000000-0005-0000-0000-0000C6650000}"/>
    <cellStyle name="Normal 41 22 3 2 5" xfId="25038" xr:uid="{00000000-0005-0000-0000-0000C7650000}"/>
    <cellStyle name="Normal 41 22 3 2 5 2" xfId="46655" xr:uid="{00000000-0005-0000-0000-0000C8650000}"/>
    <cellStyle name="Normal 41 22 3 2 6" xfId="19071" xr:uid="{00000000-0005-0000-0000-0000C9650000}"/>
    <cellStyle name="Normal 41 22 3 2 6 2" xfId="40713" xr:uid="{00000000-0005-0000-0000-0000CA650000}"/>
    <cellStyle name="Normal 41 22 3 2 7" xfId="34699"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6" xr:uid="{00000000-0005-0000-0000-0000CF650000}"/>
    <cellStyle name="Normal 41 22 3 3 2 2 2 2" xfId="50922" xr:uid="{00000000-0005-0000-0000-0000D0650000}"/>
    <cellStyle name="Normal 41 22 3 3 2 2 3" xfId="23349" xr:uid="{00000000-0005-0000-0000-0000D1650000}"/>
    <cellStyle name="Normal 41 22 3 3 2 2 3 2" xfId="44986" xr:uid="{00000000-0005-0000-0000-0000D2650000}"/>
    <cellStyle name="Normal 41 22 3 3 2 2 4" xfId="39002" xr:uid="{00000000-0005-0000-0000-0000D3650000}"/>
    <cellStyle name="Normal 41 22 3 3 2 3" xfId="26334" xr:uid="{00000000-0005-0000-0000-0000D4650000}"/>
    <cellStyle name="Normal 41 22 3 3 2 3 2" xfId="47948" xr:uid="{00000000-0005-0000-0000-0000D5650000}"/>
    <cellStyle name="Normal 41 22 3 3 2 4" xfId="20367" xr:uid="{00000000-0005-0000-0000-0000D6650000}"/>
    <cellStyle name="Normal 41 22 3 3 2 4 2" xfId="42009" xr:uid="{00000000-0005-0000-0000-0000D7650000}"/>
    <cellStyle name="Normal 41 22 3 3 2 5" xfId="35999" xr:uid="{00000000-0005-0000-0000-0000D8650000}"/>
    <cellStyle name="Normal 41 22 3 3 3" xfId="15237" xr:uid="{00000000-0005-0000-0000-0000D9650000}"/>
    <cellStyle name="Normal 41 22 3 3 3 2" xfId="18322" xr:uid="{00000000-0005-0000-0000-0000DA650000}"/>
    <cellStyle name="Normal 41 22 3 3 3 2 2" xfId="30288" xr:uid="{00000000-0005-0000-0000-0000DB650000}"/>
    <cellStyle name="Normal 41 22 3 3 3 2 2 2" xfId="51894" xr:uid="{00000000-0005-0000-0000-0000DC650000}"/>
    <cellStyle name="Normal 41 22 3 3 3 2 3" xfId="24321" xr:uid="{00000000-0005-0000-0000-0000DD650000}"/>
    <cellStyle name="Normal 41 22 3 3 3 2 3 2" xfId="45958" xr:uid="{00000000-0005-0000-0000-0000DE650000}"/>
    <cellStyle name="Normal 41 22 3 3 3 2 4" xfId="39976" xr:uid="{00000000-0005-0000-0000-0000DF650000}"/>
    <cellStyle name="Normal 41 22 3 3 3 3" xfId="27306" xr:uid="{00000000-0005-0000-0000-0000E0650000}"/>
    <cellStyle name="Normal 41 22 3 3 3 3 2" xfId="48920" xr:uid="{00000000-0005-0000-0000-0000E1650000}"/>
    <cellStyle name="Normal 41 22 3 3 3 4" xfId="21339" xr:uid="{00000000-0005-0000-0000-0000E2650000}"/>
    <cellStyle name="Normal 41 22 3 3 3 4 2" xfId="42981" xr:uid="{00000000-0005-0000-0000-0000E3650000}"/>
    <cellStyle name="Normal 41 22 3 3 3 5" xfId="36973" xr:uid="{00000000-0005-0000-0000-0000E4650000}"/>
    <cellStyle name="Normal 41 22 3 3 4" xfId="16371" xr:uid="{00000000-0005-0000-0000-0000E5650000}"/>
    <cellStyle name="Normal 41 22 3 3 4 2" xfId="28340" xr:uid="{00000000-0005-0000-0000-0000E6650000}"/>
    <cellStyle name="Normal 41 22 3 3 4 2 2" xfId="49946" xr:uid="{00000000-0005-0000-0000-0000E7650000}"/>
    <cellStyle name="Normal 41 22 3 3 4 3" xfId="22373" xr:uid="{00000000-0005-0000-0000-0000E8650000}"/>
    <cellStyle name="Normal 41 22 3 3 4 3 2" xfId="44010" xr:uid="{00000000-0005-0000-0000-0000E9650000}"/>
    <cellStyle name="Normal 41 22 3 3 4 4" xfId="38025" xr:uid="{00000000-0005-0000-0000-0000EA650000}"/>
    <cellStyle name="Normal 41 22 3 3 5" xfId="25358" xr:uid="{00000000-0005-0000-0000-0000EB650000}"/>
    <cellStyle name="Normal 41 22 3 3 5 2" xfId="46975" xr:uid="{00000000-0005-0000-0000-0000EC650000}"/>
    <cellStyle name="Normal 41 22 3 3 6" xfId="19391" xr:uid="{00000000-0005-0000-0000-0000ED650000}"/>
    <cellStyle name="Normal 41 22 3 3 6 2" xfId="41033" xr:uid="{00000000-0005-0000-0000-0000EE650000}"/>
    <cellStyle name="Normal 41 22 3 3 7" xfId="35019" xr:uid="{00000000-0005-0000-0000-0000EF650000}"/>
    <cellStyle name="Normal 41 22 3 4" xfId="13622" xr:uid="{00000000-0005-0000-0000-0000F0650000}"/>
    <cellStyle name="Normal 41 22 3 4 2" xfId="16708" xr:uid="{00000000-0005-0000-0000-0000F1650000}"/>
    <cellStyle name="Normal 41 22 3 4 2 2" xfId="28676" xr:uid="{00000000-0005-0000-0000-0000F2650000}"/>
    <cellStyle name="Normal 41 22 3 4 2 2 2" xfId="50282" xr:uid="{00000000-0005-0000-0000-0000F3650000}"/>
    <cellStyle name="Normal 41 22 3 4 2 3" xfId="22709" xr:uid="{00000000-0005-0000-0000-0000F4650000}"/>
    <cellStyle name="Normal 41 22 3 4 2 3 2" xfId="44346" xr:uid="{00000000-0005-0000-0000-0000F5650000}"/>
    <cellStyle name="Normal 41 22 3 4 2 4" xfId="38362" xr:uid="{00000000-0005-0000-0000-0000F6650000}"/>
    <cellStyle name="Normal 41 22 3 4 3" xfId="25694" xr:uid="{00000000-0005-0000-0000-0000F7650000}"/>
    <cellStyle name="Normal 41 22 3 4 3 2" xfId="47308" xr:uid="{00000000-0005-0000-0000-0000F8650000}"/>
    <cellStyle name="Normal 41 22 3 4 4" xfId="19727" xr:uid="{00000000-0005-0000-0000-0000F9650000}"/>
    <cellStyle name="Normal 41 22 3 4 4 2" xfId="41369" xr:uid="{00000000-0005-0000-0000-0000FA650000}"/>
    <cellStyle name="Normal 41 22 3 4 5" xfId="35358" xr:uid="{00000000-0005-0000-0000-0000FB650000}"/>
    <cellStyle name="Normal 41 22 3 5" xfId="14596" xr:uid="{00000000-0005-0000-0000-0000FC650000}"/>
    <cellStyle name="Normal 41 22 3 5 2" xfId="17681" xr:uid="{00000000-0005-0000-0000-0000FD650000}"/>
    <cellStyle name="Normal 41 22 3 5 2 2" xfId="29648" xr:uid="{00000000-0005-0000-0000-0000FE650000}"/>
    <cellStyle name="Normal 41 22 3 5 2 2 2" xfId="51254" xr:uid="{00000000-0005-0000-0000-0000FF650000}"/>
    <cellStyle name="Normal 41 22 3 5 2 3" xfId="23681" xr:uid="{00000000-0005-0000-0000-000000660000}"/>
    <cellStyle name="Normal 41 22 3 5 2 3 2" xfId="45318" xr:uid="{00000000-0005-0000-0000-000001660000}"/>
    <cellStyle name="Normal 41 22 3 5 2 4" xfId="39335" xr:uid="{00000000-0005-0000-0000-000002660000}"/>
    <cellStyle name="Normal 41 22 3 5 3" xfId="26666" xr:uid="{00000000-0005-0000-0000-000003660000}"/>
    <cellStyle name="Normal 41 22 3 5 3 2" xfId="48280" xr:uid="{00000000-0005-0000-0000-000004660000}"/>
    <cellStyle name="Normal 41 22 3 5 4" xfId="20699" xr:uid="{00000000-0005-0000-0000-000005660000}"/>
    <cellStyle name="Normal 41 22 3 5 4 2" xfId="42341" xr:uid="{00000000-0005-0000-0000-000006660000}"/>
    <cellStyle name="Normal 41 22 3 5 5" xfId="36332" xr:uid="{00000000-0005-0000-0000-000007660000}"/>
    <cellStyle name="Normal 41 22 3 6" xfId="15709" xr:uid="{00000000-0005-0000-0000-000008660000}"/>
    <cellStyle name="Normal 41 22 3 6 2" xfId="27680" xr:uid="{00000000-0005-0000-0000-000009660000}"/>
    <cellStyle name="Normal 41 22 3 6 2 2" xfId="49286" xr:uid="{00000000-0005-0000-0000-00000A660000}"/>
    <cellStyle name="Normal 41 22 3 6 3" xfId="21713" xr:uid="{00000000-0005-0000-0000-00000B660000}"/>
    <cellStyle name="Normal 41 22 3 6 3 2" xfId="43350" xr:uid="{00000000-0005-0000-0000-00000C660000}"/>
    <cellStyle name="Normal 41 22 3 6 4" xfId="37363" xr:uid="{00000000-0005-0000-0000-00000D660000}"/>
    <cellStyle name="Normal 41 22 3 7" xfId="24695" xr:uid="{00000000-0005-0000-0000-00000E660000}"/>
    <cellStyle name="Normal 41 22 3 7 2" xfId="46315" xr:uid="{00000000-0005-0000-0000-00000F660000}"/>
    <cellStyle name="Normal 41 22 3 8" xfId="18728" xr:uid="{00000000-0005-0000-0000-000010660000}"/>
    <cellStyle name="Normal 41 22 3 8 2" xfId="40370" xr:uid="{00000000-0005-0000-0000-000011660000}"/>
    <cellStyle name="Normal 41 22 3 9" xfId="31428"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2" xr:uid="{00000000-0005-0000-0000-000017660000}"/>
    <cellStyle name="Normal 41 22 4 2 2 2 2 2" xfId="50688" xr:uid="{00000000-0005-0000-0000-000018660000}"/>
    <cellStyle name="Normal 41 22 4 2 2 2 3" xfId="23115" xr:uid="{00000000-0005-0000-0000-000019660000}"/>
    <cellStyle name="Normal 41 22 4 2 2 2 3 2" xfId="44752" xr:uid="{00000000-0005-0000-0000-00001A660000}"/>
    <cellStyle name="Normal 41 22 4 2 2 2 4" xfId="38768" xr:uid="{00000000-0005-0000-0000-00001B660000}"/>
    <cellStyle name="Normal 41 22 4 2 2 3" xfId="26100" xr:uid="{00000000-0005-0000-0000-00001C660000}"/>
    <cellStyle name="Normal 41 22 4 2 2 3 2" xfId="47714" xr:uid="{00000000-0005-0000-0000-00001D660000}"/>
    <cellStyle name="Normal 41 22 4 2 2 4" xfId="20133" xr:uid="{00000000-0005-0000-0000-00001E660000}"/>
    <cellStyle name="Normal 41 22 4 2 2 4 2" xfId="41775" xr:uid="{00000000-0005-0000-0000-00001F660000}"/>
    <cellStyle name="Normal 41 22 4 2 2 5" xfId="35765" xr:uid="{00000000-0005-0000-0000-000020660000}"/>
    <cellStyle name="Normal 41 22 4 2 3" xfId="15003" xr:uid="{00000000-0005-0000-0000-000021660000}"/>
    <cellStyle name="Normal 41 22 4 2 3 2" xfId="18088" xr:uid="{00000000-0005-0000-0000-000022660000}"/>
    <cellStyle name="Normal 41 22 4 2 3 2 2" xfId="30054" xr:uid="{00000000-0005-0000-0000-000023660000}"/>
    <cellStyle name="Normal 41 22 4 2 3 2 2 2" xfId="51660" xr:uid="{00000000-0005-0000-0000-000024660000}"/>
    <cellStyle name="Normal 41 22 4 2 3 2 3" xfId="24087" xr:uid="{00000000-0005-0000-0000-000025660000}"/>
    <cellStyle name="Normal 41 22 4 2 3 2 3 2" xfId="45724" xr:uid="{00000000-0005-0000-0000-000026660000}"/>
    <cellStyle name="Normal 41 22 4 2 3 2 4" xfId="39742" xr:uid="{00000000-0005-0000-0000-000027660000}"/>
    <cellStyle name="Normal 41 22 4 2 3 3" xfId="27072" xr:uid="{00000000-0005-0000-0000-000028660000}"/>
    <cellStyle name="Normal 41 22 4 2 3 3 2" xfId="48686" xr:uid="{00000000-0005-0000-0000-000029660000}"/>
    <cellStyle name="Normal 41 22 4 2 3 4" xfId="21105" xr:uid="{00000000-0005-0000-0000-00002A660000}"/>
    <cellStyle name="Normal 41 22 4 2 3 4 2" xfId="42747" xr:uid="{00000000-0005-0000-0000-00002B660000}"/>
    <cellStyle name="Normal 41 22 4 2 3 5" xfId="36739" xr:uid="{00000000-0005-0000-0000-00002C660000}"/>
    <cellStyle name="Normal 41 22 4 2 4" xfId="16137" xr:uid="{00000000-0005-0000-0000-00002D660000}"/>
    <cellStyle name="Normal 41 22 4 2 4 2" xfId="28106" xr:uid="{00000000-0005-0000-0000-00002E660000}"/>
    <cellStyle name="Normal 41 22 4 2 4 2 2" xfId="49712" xr:uid="{00000000-0005-0000-0000-00002F660000}"/>
    <cellStyle name="Normal 41 22 4 2 4 3" xfId="22139" xr:uid="{00000000-0005-0000-0000-000030660000}"/>
    <cellStyle name="Normal 41 22 4 2 4 3 2" xfId="43776" xr:uid="{00000000-0005-0000-0000-000031660000}"/>
    <cellStyle name="Normal 41 22 4 2 4 4" xfId="37791" xr:uid="{00000000-0005-0000-0000-000032660000}"/>
    <cellStyle name="Normal 41 22 4 2 5" xfId="25124" xr:uid="{00000000-0005-0000-0000-000033660000}"/>
    <cellStyle name="Normal 41 22 4 2 5 2" xfId="46741" xr:uid="{00000000-0005-0000-0000-000034660000}"/>
    <cellStyle name="Normal 41 22 4 2 6" xfId="19157" xr:uid="{00000000-0005-0000-0000-000035660000}"/>
    <cellStyle name="Normal 41 22 4 2 6 2" xfId="40799" xr:uid="{00000000-0005-0000-0000-000036660000}"/>
    <cellStyle name="Normal 41 22 4 2 7" xfId="34785"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2" xr:uid="{00000000-0005-0000-0000-00003B660000}"/>
    <cellStyle name="Normal 41 22 4 3 2 2 2 2" xfId="51008" xr:uid="{00000000-0005-0000-0000-00003C660000}"/>
    <cellStyle name="Normal 41 22 4 3 2 2 3" xfId="23435" xr:uid="{00000000-0005-0000-0000-00003D660000}"/>
    <cellStyle name="Normal 41 22 4 3 2 2 3 2" xfId="45072" xr:uid="{00000000-0005-0000-0000-00003E660000}"/>
    <cellStyle name="Normal 41 22 4 3 2 2 4" xfId="39088" xr:uid="{00000000-0005-0000-0000-00003F660000}"/>
    <cellStyle name="Normal 41 22 4 3 2 3" xfId="26420" xr:uid="{00000000-0005-0000-0000-000040660000}"/>
    <cellStyle name="Normal 41 22 4 3 2 3 2" xfId="48034" xr:uid="{00000000-0005-0000-0000-000041660000}"/>
    <cellStyle name="Normal 41 22 4 3 2 4" xfId="20453" xr:uid="{00000000-0005-0000-0000-000042660000}"/>
    <cellStyle name="Normal 41 22 4 3 2 4 2" xfId="42095" xr:uid="{00000000-0005-0000-0000-000043660000}"/>
    <cellStyle name="Normal 41 22 4 3 2 5" xfId="36085" xr:uid="{00000000-0005-0000-0000-000044660000}"/>
    <cellStyle name="Normal 41 22 4 3 3" xfId="15323" xr:uid="{00000000-0005-0000-0000-000045660000}"/>
    <cellStyle name="Normal 41 22 4 3 3 2" xfId="18408" xr:uid="{00000000-0005-0000-0000-000046660000}"/>
    <cellStyle name="Normal 41 22 4 3 3 2 2" xfId="30374" xr:uid="{00000000-0005-0000-0000-000047660000}"/>
    <cellStyle name="Normal 41 22 4 3 3 2 2 2" xfId="51980" xr:uid="{00000000-0005-0000-0000-000048660000}"/>
    <cellStyle name="Normal 41 22 4 3 3 2 3" xfId="24407" xr:uid="{00000000-0005-0000-0000-000049660000}"/>
    <cellStyle name="Normal 41 22 4 3 3 2 3 2" xfId="46044" xr:uid="{00000000-0005-0000-0000-00004A660000}"/>
    <cellStyle name="Normal 41 22 4 3 3 2 4" xfId="40062" xr:uid="{00000000-0005-0000-0000-00004B660000}"/>
    <cellStyle name="Normal 41 22 4 3 3 3" xfId="27392" xr:uid="{00000000-0005-0000-0000-00004C660000}"/>
    <cellStyle name="Normal 41 22 4 3 3 3 2" xfId="49006" xr:uid="{00000000-0005-0000-0000-00004D660000}"/>
    <cellStyle name="Normal 41 22 4 3 3 4" xfId="21425" xr:uid="{00000000-0005-0000-0000-00004E660000}"/>
    <cellStyle name="Normal 41 22 4 3 3 4 2" xfId="43067" xr:uid="{00000000-0005-0000-0000-00004F660000}"/>
    <cellStyle name="Normal 41 22 4 3 3 5" xfId="37059" xr:uid="{00000000-0005-0000-0000-000050660000}"/>
    <cellStyle name="Normal 41 22 4 3 4" xfId="16457" xr:uid="{00000000-0005-0000-0000-000051660000}"/>
    <cellStyle name="Normal 41 22 4 3 4 2" xfId="28426" xr:uid="{00000000-0005-0000-0000-000052660000}"/>
    <cellStyle name="Normal 41 22 4 3 4 2 2" xfId="50032" xr:uid="{00000000-0005-0000-0000-000053660000}"/>
    <cellStyle name="Normal 41 22 4 3 4 3" xfId="22459" xr:uid="{00000000-0005-0000-0000-000054660000}"/>
    <cellStyle name="Normal 41 22 4 3 4 3 2" xfId="44096" xr:uid="{00000000-0005-0000-0000-000055660000}"/>
    <cellStyle name="Normal 41 22 4 3 4 4" xfId="38111" xr:uid="{00000000-0005-0000-0000-000056660000}"/>
    <cellStyle name="Normal 41 22 4 3 5" xfId="25444" xr:uid="{00000000-0005-0000-0000-000057660000}"/>
    <cellStyle name="Normal 41 22 4 3 5 2" xfId="47061" xr:uid="{00000000-0005-0000-0000-000058660000}"/>
    <cellStyle name="Normal 41 22 4 3 6" xfId="19477" xr:uid="{00000000-0005-0000-0000-000059660000}"/>
    <cellStyle name="Normal 41 22 4 3 6 2" xfId="41119" xr:uid="{00000000-0005-0000-0000-00005A660000}"/>
    <cellStyle name="Normal 41 22 4 3 7" xfId="35105" xr:uid="{00000000-0005-0000-0000-00005B660000}"/>
    <cellStyle name="Normal 41 22 4 4" xfId="13708" xr:uid="{00000000-0005-0000-0000-00005C660000}"/>
    <cellStyle name="Normal 41 22 4 4 2" xfId="16794" xr:uid="{00000000-0005-0000-0000-00005D660000}"/>
    <cellStyle name="Normal 41 22 4 4 2 2" xfId="28762" xr:uid="{00000000-0005-0000-0000-00005E660000}"/>
    <cellStyle name="Normal 41 22 4 4 2 2 2" xfId="50368" xr:uid="{00000000-0005-0000-0000-00005F660000}"/>
    <cellStyle name="Normal 41 22 4 4 2 3" xfId="22795" xr:uid="{00000000-0005-0000-0000-000060660000}"/>
    <cellStyle name="Normal 41 22 4 4 2 3 2" xfId="44432" xr:uid="{00000000-0005-0000-0000-000061660000}"/>
    <cellStyle name="Normal 41 22 4 4 2 4" xfId="38448" xr:uid="{00000000-0005-0000-0000-000062660000}"/>
    <cellStyle name="Normal 41 22 4 4 3" xfId="25780" xr:uid="{00000000-0005-0000-0000-000063660000}"/>
    <cellStyle name="Normal 41 22 4 4 3 2" xfId="47394" xr:uid="{00000000-0005-0000-0000-000064660000}"/>
    <cellStyle name="Normal 41 22 4 4 4" xfId="19813" xr:uid="{00000000-0005-0000-0000-000065660000}"/>
    <cellStyle name="Normal 41 22 4 4 4 2" xfId="41455" xr:uid="{00000000-0005-0000-0000-000066660000}"/>
    <cellStyle name="Normal 41 22 4 4 5" xfId="35444" xr:uid="{00000000-0005-0000-0000-000067660000}"/>
    <cellStyle name="Normal 41 22 4 5" xfId="14682" xr:uid="{00000000-0005-0000-0000-000068660000}"/>
    <cellStyle name="Normal 41 22 4 5 2" xfId="17767" xr:uid="{00000000-0005-0000-0000-000069660000}"/>
    <cellStyle name="Normal 41 22 4 5 2 2" xfId="29734" xr:uid="{00000000-0005-0000-0000-00006A660000}"/>
    <cellStyle name="Normal 41 22 4 5 2 2 2" xfId="51340" xr:uid="{00000000-0005-0000-0000-00006B660000}"/>
    <cellStyle name="Normal 41 22 4 5 2 3" xfId="23767" xr:uid="{00000000-0005-0000-0000-00006C660000}"/>
    <cellStyle name="Normal 41 22 4 5 2 3 2" xfId="45404" xr:uid="{00000000-0005-0000-0000-00006D660000}"/>
    <cellStyle name="Normal 41 22 4 5 2 4" xfId="39421" xr:uid="{00000000-0005-0000-0000-00006E660000}"/>
    <cellStyle name="Normal 41 22 4 5 3" xfId="26752" xr:uid="{00000000-0005-0000-0000-00006F660000}"/>
    <cellStyle name="Normal 41 22 4 5 3 2" xfId="48366" xr:uid="{00000000-0005-0000-0000-000070660000}"/>
    <cellStyle name="Normal 41 22 4 5 4" xfId="20785" xr:uid="{00000000-0005-0000-0000-000071660000}"/>
    <cellStyle name="Normal 41 22 4 5 4 2" xfId="42427" xr:uid="{00000000-0005-0000-0000-000072660000}"/>
    <cellStyle name="Normal 41 22 4 5 5" xfId="36418" xr:uid="{00000000-0005-0000-0000-000073660000}"/>
    <cellStyle name="Normal 41 22 4 6" xfId="15795" xr:uid="{00000000-0005-0000-0000-000074660000}"/>
    <cellStyle name="Normal 41 22 4 6 2" xfId="27766" xr:uid="{00000000-0005-0000-0000-000075660000}"/>
    <cellStyle name="Normal 41 22 4 6 2 2" xfId="49372" xr:uid="{00000000-0005-0000-0000-000076660000}"/>
    <cellStyle name="Normal 41 22 4 6 3" xfId="21799" xr:uid="{00000000-0005-0000-0000-000077660000}"/>
    <cellStyle name="Normal 41 22 4 6 3 2" xfId="43436" xr:uid="{00000000-0005-0000-0000-000078660000}"/>
    <cellStyle name="Normal 41 22 4 6 4" xfId="37449" xr:uid="{00000000-0005-0000-0000-000079660000}"/>
    <cellStyle name="Normal 41 22 4 7" xfId="24781" xr:uid="{00000000-0005-0000-0000-00007A660000}"/>
    <cellStyle name="Normal 41 22 4 7 2" xfId="46401" xr:uid="{00000000-0005-0000-0000-00007B660000}"/>
    <cellStyle name="Normal 41 22 4 8" xfId="18814" xr:uid="{00000000-0005-0000-0000-00007C660000}"/>
    <cellStyle name="Normal 41 22 4 8 2" xfId="40456" xr:uid="{00000000-0005-0000-0000-00007D660000}"/>
    <cellStyle name="Normal 41 22 4 9" xfId="31696"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6" xr:uid="{00000000-0005-0000-0000-000083660000}"/>
    <cellStyle name="Normal 41 22 5 2 2 2 2 2" xfId="50772" xr:uid="{00000000-0005-0000-0000-000084660000}"/>
    <cellStyle name="Normal 41 22 5 2 2 2 3" xfId="23199" xr:uid="{00000000-0005-0000-0000-000085660000}"/>
    <cellStyle name="Normal 41 22 5 2 2 2 3 2" xfId="44836" xr:uid="{00000000-0005-0000-0000-000086660000}"/>
    <cellStyle name="Normal 41 22 5 2 2 2 4" xfId="38852" xr:uid="{00000000-0005-0000-0000-000087660000}"/>
    <cellStyle name="Normal 41 22 5 2 2 3" xfId="26184" xr:uid="{00000000-0005-0000-0000-000088660000}"/>
    <cellStyle name="Normal 41 22 5 2 2 3 2" xfId="47798" xr:uid="{00000000-0005-0000-0000-000089660000}"/>
    <cellStyle name="Normal 41 22 5 2 2 4" xfId="20217" xr:uid="{00000000-0005-0000-0000-00008A660000}"/>
    <cellStyle name="Normal 41 22 5 2 2 4 2" xfId="41859" xr:uid="{00000000-0005-0000-0000-00008B660000}"/>
    <cellStyle name="Normal 41 22 5 2 2 5" xfId="35849" xr:uid="{00000000-0005-0000-0000-00008C660000}"/>
    <cellStyle name="Normal 41 22 5 2 3" xfId="15087" xr:uid="{00000000-0005-0000-0000-00008D660000}"/>
    <cellStyle name="Normal 41 22 5 2 3 2" xfId="18172" xr:uid="{00000000-0005-0000-0000-00008E660000}"/>
    <cellStyle name="Normal 41 22 5 2 3 2 2" xfId="30138" xr:uid="{00000000-0005-0000-0000-00008F660000}"/>
    <cellStyle name="Normal 41 22 5 2 3 2 2 2" xfId="51744" xr:uid="{00000000-0005-0000-0000-000090660000}"/>
    <cellStyle name="Normal 41 22 5 2 3 2 3" xfId="24171" xr:uid="{00000000-0005-0000-0000-000091660000}"/>
    <cellStyle name="Normal 41 22 5 2 3 2 3 2" xfId="45808" xr:uid="{00000000-0005-0000-0000-000092660000}"/>
    <cellStyle name="Normal 41 22 5 2 3 2 4" xfId="39826" xr:uid="{00000000-0005-0000-0000-000093660000}"/>
    <cellStyle name="Normal 41 22 5 2 3 3" xfId="27156" xr:uid="{00000000-0005-0000-0000-000094660000}"/>
    <cellStyle name="Normal 41 22 5 2 3 3 2" xfId="48770" xr:uid="{00000000-0005-0000-0000-000095660000}"/>
    <cellStyle name="Normal 41 22 5 2 3 4" xfId="21189" xr:uid="{00000000-0005-0000-0000-000096660000}"/>
    <cellStyle name="Normal 41 22 5 2 3 4 2" xfId="42831" xr:uid="{00000000-0005-0000-0000-000097660000}"/>
    <cellStyle name="Normal 41 22 5 2 3 5" xfId="36823" xr:uid="{00000000-0005-0000-0000-000098660000}"/>
    <cellStyle name="Normal 41 22 5 2 4" xfId="16221" xr:uid="{00000000-0005-0000-0000-000099660000}"/>
    <cellStyle name="Normal 41 22 5 2 4 2" xfId="28190" xr:uid="{00000000-0005-0000-0000-00009A660000}"/>
    <cellStyle name="Normal 41 22 5 2 4 2 2" xfId="49796" xr:uid="{00000000-0005-0000-0000-00009B660000}"/>
    <cellStyle name="Normal 41 22 5 2 4 3" xfId="22223" xr:uid="{00000000-0005-0000-0000-00009C660000}"/>
    <cellStyle name="Normal 41 22 5 2 4 3 2" xfId="43860" xr:uid="{00000000-0005-0000-0000-00009D660000}"/>
    <cellStyle name="Normal 41 22 5 2 4 4" xfId="37875" xr:uid="{00000000-0005-0000-0000-00009E660000}"/>
    <cellStyle name="Normal 41 22 5 2 5" xfId="25208" xr:uid="{00000000-0005-0000-0000-00009F660000}"/>
    <cellStyle name="Normal 41 22 5 2 5 2" xfId="46825" xr:uid="{00000000-0005-0000-0000-0000A0660000}"/>
    <cellStyle name="Normal 41 22 5 2 6" xfId="19241" xr:uid="{00000000-0005-0000-0000-0000A1660000}"/>
    <cellStyle name="Normal 41 22 5 2 6 2" xfId="40883" xr:uid="{00000000-0005-0000-0000-0000A2660000}"/>
    <cellStyle name="Normal 41 22 5 2 7" xfId="34869"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6" xr:uid="{00000000-0005-0000-0000-0000A7660000}"/>
    <cellStyle name="Normal 41 22 5 3 2 2 2 2" xfId="51092" xr:uid="{00000000-0005-0000-0000-0000A8660000}"/>
    <cellStyle name="Normal 41 22 5 3 2 2 3" xfId="23519" xr:uid="{00000000-0005-0000-0000-0000A9660000}"/>
    <cellStyle name="Normal 41 22 5 3 2 2 3 2" xfId="45156" xr:uid="{00000000-0005-0000-0000-0000AA660000}"/>
    <cellStyle name="Normal 41 22 5 3 2 2 4" xfId="39172" xr:uid="{00000000-0005-0000-0000-0000AB660000}"/>
    <cellStyle name="Normal 41 22 5 3 2 3" xfId="26504" xr:uid="{00000000-0005-0000-0000-0000AC660000}"/>
    <cellStyle name="Normal 41 22 5 3 2 3 2" xfId="48118" xr:uid="{00000000-0005-0000-0000-0000AD660000}"/>
    <cellStyle name="Normal 41 22 5 3 2 4" xfId="20537" xr:uid="{00000000-0005-0000-0000-0000AE660000}"/>
    <cellStyle name="Normal 41 22 5 3 2 4 2" xfId="42179" xr:uid="{00000000-0005-0000-0000-0000AF660000}"/>
    <cellStyle name="Normal 41 22 5 3 2 5" xfId="36169" xr:uid="{00000000-0005-0000-0000-0000B0660000}"/>
    <cellStyle name="Normal 41 22 5 3 3" xfId="15407" xr:uid="{00000000-0005-0000-0000-0000B1660000}"/>
    <cellStyle name="Normal 41 22 5 3 3 2" xfId="18492" xr:uid="{00000000-0005-0000-0000-0000B2660000}"/>
    <cellStyle name="Normal 41 22 5 3 3 2 2" xfId="30458" xr:uid="{00000000-0005-0000-0000-0000B3660000}"/>
    <cellStyle name="Normal 41 22 5 3 3 2 2 2" xfId="52064" xr:uid="{00000000-0005-0000-0000-0000B4660000}"/>
    <cellStyle name="Normal 41 22 5 3 3 2 3" xfId="24491" xr:uid="{00000000-0005-0000-0000-0000B5660000}"/>
    <cellStyle name="Normal 41 22 5 3 3 2 3 2" xfId="46128" xr:uid="{00000000-0005-0000-0000-0000B6660000}"/>
    <cellStyle name="Normal 41 22 5 3 3 2 4" xfId="40146" xr:uid="{00000000-0005-0000-0000-0000B7660000}"/>
    <cellStyle name="Normal 41 22 5 3 3 3" xfId="27476" xr:uid="{00000000-0005-0000-0000-0000B8660000}"/>
    <cellStyle name="Normal 41 22 5 3 3 3 2" xfId="49090" xr:uid="{00000000-0005-0000-0000-0000B9660000}"/>
    <cellStyle name="Normal 41 22 5 3 3 4" xfId="21509" xr:uid="{00000000-0005-0000-0000-0000BA660000}"/>
    <cellStyle name="Normal 41 22 5 3 3 4 2" xfId="43151" xr:uid="{00000000-0005-0000-0000-0000BB660000}"/>
    <cellStyle name="Normal 41 22 5 3 3 5" xfId="37143" xr:uid="{00000000-0005-0000-0000-0000BC660000}"/>
    <cellStyle name="Normal 41 22 5 3 4" xfId="16541" xr:uid="{00000000-0005-0000-0000-0000BD660000}"/>
    <cellStyle name="Normal 41 22 5 3 4 2" xfId="28510" xr:uid="{00000000-0005-0000-0000-0000BE660000}"/>
    <cellStyle name="Normal 41 22 5 3 4 2 2" xfId="50116" xr:uid="{00000000-0005-0000-0000-0000BF660000}"/>
    <cellStyle name="Normal 41 22 5 3 4 3" xfId="22543" xr:uid="{00000000-0005-0000-0000-0000C0660000}"/>
    <cellStyle name="Normal 41 22 5 3 4 3 2" xfId="44180" xr:uid="{00000000-0005-0000-0000-0000C1660000}"/>
    <cellStyle name="Normal 41 22 5 3 4 4" xfId="38195" xr:uid="{00000000-0005-0000-0000-0000C2660000}"/>
    <cellStyle name="Normal 41 22 5 3 5" xfId="25528" xr:uid="{00000000-0005-0000-0000-0000C3660000}"/>
    <cellStyle name="Normal 41 22 5 3 5 2" xfId="47145" xr:uid="{00000000-0005-0000-0000-0000C4660000}"/>
    <cellStyle name="Normal 41 22 5 3 6" xfId="19561" xr:uid="{00000000-0005-0000-0000-0000C5660000}"/>
    <cellStyle name="Normal 41 22 5 3 6 2" xfId="41203" xr:uid="{00000000-0005-0000-0000-0000C6660000}"/>
    <cellStyle name="Normal 41 22 5 3 7" xfId="35189" xr:uid="{00000000-0005-0000-0000-0000C7660000}"/>
    <cellStyle name="Normal 41 22 5 4" xfId="13792" xr:uid="{00000000-0005-0000-0000-0000C8660000}"/>
    <cellStyle name="Normal 41 22 5 4 2" xfId="16878" xr:uid="{00000000-0005-0000-0000-0000C9660000}"/>
    <cellStyle name="Normal 41 22 5 4 2 2" xfId="28846" xr:uid="{00000000-0005-0000-0000-0000CA660000}"/>
    <cellStyle name="Normal 41 22 5 4 2 2 2" xfId="50452" xr:uid="{00000000-0005-0000-0000-0000CB660000}"/>
    <cellStyle name="Normal 41 22 5 4 2 3" xfId="22879" xr:uid="{00000000-0005-0000-0000-0000CC660000}"/>
    <cellStyle name="Normal 41 22 5 4 2 3 2" xfId="44516" xr:uid="{00000000-0005-0000-0000-0000CD660000}"/>
    <cellStyle name="Normal 41 22 5 4 2 4" xfId="38532" xr:uid="{00000000-0005-0000-0000-0000CE660000}"/>
    <cellStyle name="Normal 41 22 5 4 3" xfId="25864" xr:uid="{00000000-0005-0000-0000-0000CF660000}"/>
    <cellStyle name="Normal 41 22 5 4 3 2" xfId="47478" xr:uid="{00000000-0005-0000-0000-0000D0660000}"/>
    <cellStyle name="Normal 41 22 5 4 4" xfId="19897" xr:uid="{00000000-0005-0000-0000-0000D1660000}"/>
    <cellStyle name="Normal 41 22 5 4 4 2" xfId="41539" xr:uid="{00000000-0005-0000-0000-0000D2660000}"/>
    <cellStyle name="Normal 41 22 5 4 5" xfId="35528" xr:uid="{00000000-0005-0000-0000-0000D3660000}"/>
    <cellStyle name="Normal 41 22 5 5" xfId="14766" xr:uid="{00000000-0005-0000-0000-0000D4660000}"/>
    <cellStyle name="Normal 41 22 5 5 2" xfId="17851" xr:uid="{00000000-0005-0000-0000-0000D5660000}"/>
    <cellStyle name="Normal 41 22 5 5 2 2" xfId="29818" xr:uid="{00000000-0005-0000-0000-0000D6660000}"/>
    <cellStyle name="Normal 41 22 5 5 2 2 2" xfId="51424" xr:uid="{00000000-0005-0000-0000-0000D7660000}"/>
    <cellStyle name="Normal 41 22 5 5 2 3" xfId="23851" xr:uid="{00000000-0005-0000-0000-0000D8660000}"/>
    <cellStyle name="Normal 41 22 5 5 2 3 2" xfId="45488" xr:uid="{00000000-0005-0000-0000-0000D9660000}"/>
    <cellStyle name="Normal 41 22 5 5 2 4" xfId="39505" xr:uid="{00000000-0005-0000-0000-0000DA660000}"/>
    <cellStyle name="Normal 41 22 5 5 3" xfId="26836" xr:uid="{00000000-0005-0000-0000-0000DB660000}"/>
    <cellStyle name="Normal 41 22 5 5 3 2" xfId="48450" xr:uid="{00000000-0005-0000-0000-0000DC660000}"/>
    <cellStyle name="Normal 41 22 5 5 4" xfId="20869" xr:uid="{00000000-0005-0000-0000-0000DD660000}"/>
    <cellStyle name="Normal 41 22 5 5 4 2" xfId="42511" xr:uid="{00000000-0005-0000-0000-0000DE660000}"/>
    <cellStyle name="Normal 41 22 5 5 5" xfId="36502" xr:uid="{00000000-0005-0000-0000-0000DF660000}"/>
    <cellStyle name="Normal 41 22 5 6" xfId="15879" xr:uid="{00000000-0005-0000-0000-0000E0660000}"/>
    <cellStyle name="Normal 41 22 5 6 2" xfId="27850" xr:uid="{00000000-0005-0000-0000-0000E1660000}"/>
    <cellStyle name="Normal 41 22 5 6 2 2" xfId="49456" xr:uid="{00000000-0005-0000-0000-0000E2660000}"/>
    <cellStyle name="Normal 41 22 5 6 3" xfId="21883" xr:uid="{00000000-0005-0000-0000-0000E3660000}"/>
    <cellStyle name="Normal 41 22 5 6 3 2" xfId="43520" xr:uid="{00000000-0005-0000-0000-0000E4660000}"/>
    <cellStyle name="Normal 41 22 5 6 4" xfId="37533" xr:uid="{00000000-0005-0000-0000-0000E5660000}"/>
    <cellStyle name="Normal 41 22 5 7" xfId="24865" xr:uid="{00000000-0005-0000-0000-0000E6660000}"/>
    <cellStyle name="Normal 41 22 5 7 2" xfId="46485" xr:uid="{00000000-0005-0000-0000-0000E7660000}"/>
    <cellStyle name="Normal 41 22 5 8" xfId="18898" xr:uid="{00000000-0005-0000-0000-0000E8660000}"/>
    <cellStyle name="Normal 41 22 5 8 2" xfId="40540" xr:uid="{00000000-0005-0000-0000-0000E9660000}"/>
    <cellStyle name="Normal 41 22 5 9" xfId="31868"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39" xr:uid="{00000000-0005-0000-0000-0000EF660000}"/>
    <cellStyle name="Normal 41 22 6 2 2 2 2 2" xfId="50745" xr:uid="{00000000-0005-0000-0000-0000F0660000}"/>
    <cellStyle name="Normal 41 22 6 2 2 2 3" xfId="23172" xr:uid="{00000000-0005-0000-0000-0000F1660000}"/>
    <cellStyle name="Normal 41 22 6 2 2 2 3 2" xfId="44809" xr:uid="{00000000-0005-0000-0000-0000F2660000}"/>
    <cellStyle name="Normal 41 22 6 2 2 2 4" xfId="38825" xr:uid="{00000000-0005-0000-0000-0000F3660000}"/>
    <cellStyle name="Normal 41 22 6 2 2 3" xfId="26157" xr:uid="{00000000-0005-0000-0000-0000F4660000}"/>
    <cellStyle name="Normal 41 22 6 2 2 3 2" xfId="47771" xr:uid="{00000000-0005-0000-0000-0000F5660000}"/>
    <cellStyle name="Normal 41 22 6 2 2 4" xfId="20190" xr:uid="{00000000-0005-0000-0000-0000F6660000}"/>
    <cellStyle name="Normal 41 22 6 2 2 4 2" xfId="41832" xr:uid="{00000000-0005-0000-0000-0000F7660000}"/>
    <cellStyle name="Normal 41 22 6 2 2 5" xfId="35822" xr:uid="{00000000-0005-0000-0000-0000F8660000}"/>
    <cellStyle name="Normal 41 22 6 2 3" xfId="15060" xr:uid="{00000000-0005-0000-0000-0000F9660000}"/>
    <cellStyle name="Normal 41 22 6 2 3 2" xfId="18145" xr:uid="{00000000-0005-0000-0000-0000FA660000}"/>
    <cellStyle name="Normal 41 22 6 2 3 2 2" xfId="30111" xr:uid="{00000000-0005-0000-0000-0000FB660000}"/>
    <cellStyle name="Normal 41 22 6 2 3 2 2 2" xfId="51717" xr:uid="{00000000-0005-0000-0000-0000FC660000}"/>
    <cellStyle name="Normal 41 22 6 2 3 2 3" xfId="24144" xr:uid="{00000000-0005-0000-0000-0000FD660000}"/>
    <cellStyle name="Normal 41 22 6 2 3 2 3 2" xfId="45781" xr:uid="{00000000-0005-0000-0000-0000FE660000}"/>
    <cellStyle name="Normal 41 22 6 2 3 2 4" xfId="39799" xr:uid="{00000000-0005-0000-0000-0000FF660000}"/>
    <cellStyle name="Normal 41 22 6 2 3 3" xfId="27129" xr:uid="{00000000-0005-0000-0000-000000670000}"/>
    <cellStyle name="Normal 41 22 6 2 3 3 2" xfId="48743" xr:uid="{00000000-0005-0000-0000-000001670000}"/>
    <cellStyle name="Normal 41 22 6 2 3 4" xfId="21162" xr:uid="{00000000-0005-0000-0000-000002670000}"/>
    <cellStyle name="Normal 41 22 6 2 3 4 2" xfId="42804" xr:uid="{00000000-0005-0000-0000-000003670000}"/>
    <cellStyle name="Normal 41 22 6 2 3 5" xfId="36796" xr:uid="{00000000-0005-0000-0000-000004670000}"/>
    <cellStyle name="Normal 41 22 6 2 4" xfId="16194" xr:uid="{00000000-0005-0000-0000-000005670000}"/>
    <cellStyle name="Normal 41 22 6 2 4 2" xfId="28163" xr:uid="{00000000-0005-0000-0000-000006670000}"/>
    <cellStyle name="Normal 41 22 6 2 4 2 2" xfId="49769" xr:uid="{00000000-0005-0000-0000-000007670000}"/>
    <cellStyle name="Normal 41 22 6 2 4 3" xfId="22196" xr:uid="{00000000-0005-0000-0000-000008670000}"/>
    <cellStyle name="Normal 41 22 6 2 4 3 2" xfId="43833" xr:uid="{00000000-0005-0000-0000-000009670000}"/>
    <cellStyle name="Normal 41 22 6 2 4 4" xfId="37848" xr:uid="{00000000-0005-0000-0000-00000A670000}"/>
    <cellStyle name="Normal 41 22 6 2 5" xfId="25181" xr:uid="{00000000-0005-0000-0000-00000B670000}"/>
    <cellStyle name="Normal 41 22 6 2 5 2" xfId="46798" xr:uid="{00000000-0005-0000-0000-00000C670000}"/>
    <cellStyle name="Normal 41 22 6 2 6" xfId="19214" xr:uid="{00000000-0005-0000-0000-00000D670000}"/>
    <cellStyle name="Normal 41 22 6 2 6 2" xfId="40856" xr:uid="{00000000-0005-0000-0000-00000E670000}"/>
    <cellStyle name="Normal 41 22 6 2 7" xfId="34842"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59" xr:uid="{00000000-0005-0000-0000-000013670000}"/>
    <cellStyle name="Normal 41 22 6 3 2 2 2 2" xfId="51065" xr:uid="{00000000-0005-0000-0000-000014670000}"/>
    <cellStyle name="Normal 41 22 6 3 2 2 3" xfId="23492" xr:uid="{00000000-0005-0000-0000-000015670000}"/>
    <cellStyle name="Normal 41 22 6 3 2 2 3 2" xfId="45129" xr:uid="{00000000-0005-0000-0000-000016670000}"/>
    <cellStyle name="Normal 41 22 6 3 2 2 4" xfId="39145" xr:uid="{00000000-0005-0000-0000-000017670000}"/>
    <cellStyle name="Normal 41 22 6 3 2 3" xfId="26477" xr:uid="{00000000-0005-0000-0000-000018670000}"/>
    <cellStyle name="Normal 41 22 6 3 2 3 2" xfId="48091" xr:uid="{00000000-0005-0000-0000-000019670000}"/>
    <cellStyle name="Normal 41 22 6 3 2 4" xfId="20510" xr:uid="{00000000-0005-0000-0000-00001A670000}"/>
    <cellStyle name="Normal 41 22 6 3 2 4 2" xfId="42152" xr:uid="{00000000-0005-0000-0000-00001B670000}"/>
    <cellStyle name="Normal 41 22 6 3 2 5" xfId="36142" xr:uid="{00000000-0005-0000-0000-00001C670000}"/>
    <cellStyle name="Normal 41 22 6 3 3" xfId="15380" xr:uid="{00000000-0005-0000-0000-00001D670000}"/>
    <cellStyle name="Normal 41 22 6 3 3 2" xfId="18465" xr:uid="{00000000-0005-0000-0000-00001E670000}"/>
    <cellStyle name="Normal 41 22 6 3 3 2 2" xfId="30431" xr:uid="{00000000-0005-0000-0000-00001F670000}"/>
    <cellStyle name="Normal 41 22 6 3 3 2 2 2" xfId="52037" xr:uid="{00000000-0005-0000-0000-000020670000}"/>
    <cellStyle name="Normal 41 22 6 3 3 2 3" xfId="24464" xr:uid="{00000000-0005-0000-0000-000021670000}"/>
    <cellStyle name="Normal 41 22 6 3 3 2 3 2" xfId="46101" xr:uid="{00000000-0005-0000-0000-000022670000}"/>
    <cellStyle name="Normal 41 22 6 3 3 2 4" xfId="40119" xr:uid="{00000000-0005-0000-0000-000023670000}"/>
    <cellStyle name="Normal 41 22 6 3 3 3" xfId="27449" xr:uid="{00000000-0005-0000-0000-000024670000}"/>
    <cellStyle name="Normal 41 22 6 3 3 3 2" xfId="49063" xr:uid="{00000000-0005-0000-0000-000025670000}"/>
    <cellStyle name="Normal 41 22 6 3 3 4" xfId="21482" xr:uid="{00000000-0005-0000-0000-000026670000}"/>
    <cellStyle name="Normal 41 22 6 3 3 4 2" xfId="43124" xr:uid="{00000000-0005-0000-0000-000027670000}"/>
    <cellStyle name="Normal 41 22 6 3 3 5" xfId="37116" xr:uid="{00000000-0005-0000-0000-000028670000}"/>
    <cellStyle name="Normal 41 22 6 3 4" xfId="16514" xr:uid="{00000000-0005-0000-0000-000029670000}"/>
    <cellStyle name="Normal 41 22 6 3 4 2" xfId="28483" xr:uid="{00000000-0005-0000-0000-00002A670000}"/>
    <cellStyle name="Normal 41 22 6 3 4 2 2" xfId="50089" xr:uid="{00000000-0005-0000-0000-00002B670000}"/>
    <cellStyle name="Normal 41 22 6 3 4 3" xfId="22516" xr:uid="{00000000-0005-0000-0000-00002C670000}"/>
    <cellStyle name="Normal 41 22 6 3 4 3 2" xfId="44153" xr:uid="{00000000-0005-0000-0000-00002D670000}"/>
    <cellStyle name="Normal 41 22 6 3 4 4" xfId="38168" xr:uid="{00000000-0005-0000-0000-00002E670000}"/>
    <cellStyle name="Normal 41 22 6 3 5" xfId="25501" xr:uid="{00000000-0005-0000-0000-00002F670000}"/>
    <cellStyle name="Normal 41 22 6 3 5 2" xfId="47118" xr:uid="{00000000-0005-0000-0000-000030670000}"/>
    <cellStyle name="Normal 41 22 6 3 6" xfId="19534" xr:uid="{00000000-0005-0000-0000-000031670000}"/>
    <cellStyle name="Normal 41 22 6 3 6 2" xfId="41176" xr:uid="{00000000-0005-0000-0000-000032670000}"/>
    <cellStyle name="Normal 41 22 6 3 7" xfId="35162" xr:uid="{00000000-0005-0000-0000-000033670000}"/>
    <cellStyle name="Normal 41 22 6 4" xfId="13765" xr:uid="{00000000-0005-0000-0000-000034670000}"/>
    <cellStyle name="Normal 41 22 6 4 2" xfId="16851" xr:uid="{00000000-0005-0000-0000-000035670000}"/>
    <cellStyle name="Normal 41 22 6 4 2 2" xfId="28819" xr:uid="{00000000-0005-0000-0000-000036670000}"/>
    <cellStyle name="Normal 41 22 6 4 2 2 2" xfId="50425" xr:uid="{00000000-0005-0000-0000-000037670000}"/>
    <cellStyle name="Normal 41 22 6 4 2 3" xfId="22852" xr:uid="{00000000-0005-0000-0000-000038670000}"/>
    <cellStyle name="Normal 41 22 6 4 2 3 2" xfId="44489" xr:uid="{00000000-0005-0000-0000-000039670000}"/>
    <cellStyle name="Normal 41 22 6 4 2 4" xfId="38505" xr:uid="{00000000-0005-0000-0000-00003A670000}"/>
    <cellStyle name="Normal 41 22 6 4 3" xfId="25837" xr:uid="{00000000-0005-0000-0000-00003B670000}"/>
    <cellStyle name="Normal 41 22 6 4 3 2" xfId="47451" xr:uid="{00000000-0005-0000-0000-00003C670000}"/>
    <cellStyle name="Normal 41 22 6 4 4" xfId="19870" xr:uid="{00000000-0005-0000-0000-00003D670000}"/>
    <cellStyle name="Normal 41 22 6 4 4 2" xfId="41512" xr:uid="{00000000-0005-0000-0000-00003E670000}"/>
    <cellStyle name="Normal 41 22 6 4 5" xfId="35501" xr:uid="{00000000-0005-0000-0000-00003F670000}"/>
    <cellStyle name="Normal 41 22 6 5" xfId="14739" xr:uid="{00000000-0005-0000-0000-000040670000}"/>
    <cellStyle name="Normal 41 22 6 5 2" xfId="17824" xr:uid="{00000000-0005-0000-0000-000041670000}"/>
    <cellStyle name="Normal 41 22 6 5 2 2" xfId="29791" xr:uid="{00000000-0005-0000-0000-000042670000}"/>
    <cellStyle name="Normal 41 22 6 5 2 2 2" xfId="51397" xr:uid="{00000000-0005-0000-0000-000043670000}"/>
    <cellStyle name="Normal 41 22 6 5 2 3" xfId="23824" xr:uid="{00000000-0005-0000-0000-000044670000}"/>
    <cellStyle name="Normal 41 22 6 5 2 3 2" xfId="45461" xr:uid="{00000000-0005-0000-0000-000045670000}"/>
    <cellStyle name="Normal 41 22 6 5 2 4" xfId="39478" xr:uid="{00000000-0005-0000-0000-000046670000}"/>
    <cellStyle name="Normal 41 22 6 5 3" xfId="26809" xr:uid="{00000000-0005-0000-0000-000047670000}"/>
    <cellStyle name="Normal 41 22 6 5 3 2" xfId="48423" xr:uid="{00000000-0005-0000-0000-000048670000}"/>
    <cellStyle name="Normal 41 22 6 5 4" xfId="20842" xr:uid="{00000000-0005-0000-0000-000049670000}"/>
    <cellStyle name="Normal 41 22 6 5 4 2" xfId="42484" xr:uid="{00000000-0005-0000-0000-00004A670000}"/>
    <cellStyle name="Normal 41 22 6 5 5" xfId="36475" xr:uid="{00000000-0005-0000-0000-00004B670000}"/>
    <cellStyle name="Normal 41 22 6 6" xfId="15852" xr:uid="{00000000-0005-0000-0000-00004C670000}"/>
    <cellStyle name="Normal 41 22 6 6 2" xfId="27823" xr:uid="{00000000-0005-0000-0000-00004D670000}"/>
    <cellStyle name="Normal 41 22 6 6 2 2" xfId="49429" xr:uid="{00000000-0005-0000-0000-00004E670000}"/>
    <cellStyle name="Normal 41 22 6 6 3" xfId="21856" xr:uid="{00000000-0005-0000-0000-00004F670000}"/>
    <cellStyle name="Normal 41 22 6 6 3 2" xfId="43493" xr:uid="{00000000-0005-0000-0000-000050670000}"/>
    <cellStyle name="Normal 41 22 6 6 4" xfId="37506" xr:uid="{00000000-0005-0000-0000-000051670000}"/>
    <cellStyle name="Normal 41 22 6 7" xfId="24838" xr:uid="{00000000-0005-0000-0000-000052670000}"/>
    <cellStyle name="Normal 41 22 6 7 2" xfId="46458" xr:uid="{00000000-0005-0000-0000-000053670000}"/>
    <cellStyle name="Normal 41 22 6 8" xfId="18871" xr:uid="{00000000-0005-0000-0000-000054670000}"/>
    <cellStyle name="Normal 41 22 6 8 2" xfId="40513" xr:uid="{00000000-0005-0000-0000-000055670000}"/>
    <cellStyle name="Normal 41 22 6 9" xfId="31828"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09" xr:uid="{00000000-0005-0000-0000-00005B670000}"/>
    <cellStyle name="Normal 41 22 7 2 2 2 2 2" xfId="50815" xr:uid="{00000000-0005-0000-0000-00005C670000}"/>
    <cellStyle name="Normal 41 22 7 2 2 2 3" xfId="23242" xr:uid="{00000000-0005-0000-0000-00005D670000}"/>
    <cellStyle name="Normal 41 22 7 2 2 2 3 2" xfId="44879" xr:uid="{00000000-0005-0000-0000-00005E670000}"/>
    <cellStyle name="Normal 41 22 7 2 2 2 4" xfId="38895" xr:uid="{00000000-0005-0000-0000-00005F670000}"/>
    <cellStyle name="Normal 41 22 7 2 2 3" xfId="26227" xr:uid="{00000000-0005-0000-0000-000060670000}"/>
    <cellStyle name="Normal 41 22 7 2 2 3 2" xfId="47841" xr:uid="{00000000-0005-0000-0000-000061670000}"/>
    <cellStyle name="Normal 41 22 7 2 2 4" xfId="20260" xr:uid="{00000000-0005-0000-0000-000062670000}"/>
    <cellStyle name="Normal 41 22 7 2 2 4 2" xfId="41902" xr:uid="{00000000-0005-0000-0000-000063670000}"/>
    <cellStyle name="Normal 41 22 7 2 2 5" xfId="35892" xr:uid="{00000000-0005-0000-0000-000064670000}"/>
    <cellStyle name="Normal 41 22 7 2 3" xfId="15130" xr:uid="{00000000-0005-0000-0000-000065670000}"/>
    <cellStyle name="Normal 41 22 7 2 3 2" xfId="18215" xr:uid="{00000000-0005-0000-0000-000066670000}"/>
    <cellStyle name="Normal 41 22 7 2 3 2 2" xfId="30181" xr:uid="{00000000-0005-0000-0000-000067670000}"/>
    <cellStyle name="Normal 41 22 7 2 3 2 2 2" xfId="51787" xr:uid="{00000000-0005-0000-0000-000068670000}"/>
    <cellStyle name="Normal 41 22 7 2 3 2 3" xfId="24214" xr:uid="{00000000-0005-0000-0000-000069670000}"/>
    <cellStyle name="Normal 41 22 7 2 3 2 3 2" xfId="45851" xr:uid="{00000000-0005-0000-0000-00006A670000}"/>
    <cellStyle name="Normal 41 22 7 2 3 2 4" xfId="39869" xr:uid="{00000000-0005-0000-0000-00006B670000}"/>
    <cellStyle name="Normal 41 22 7 2 3 3" xfId="27199" xr:uid="{00000000-0005-0000-0000-00006C670000}"/>
    <cellStyle name="Normal 41 22 7 2 3 3 2" xfId="48813" xr:uid="{00000000-0005-0000-0000-00006D670000}"/>
    <cellStyle name="Normal 41 22 7 2 3 4" xfId="21232" xr:uid="{00000000-0005-0000-0000-00006E670000}"/>
    <cellStyle name="Normal 41 22 7 2 3 4 2" xfId="42874" xr:uid="{00000000-0005-0000-0000-00006F670000}"/>
    <cellStyle name="Normal 41 22 7 2 3 5" xfId="36866" xr:uid="{00000000-0005-0000-0000-000070670000}"/>
    <cellStyle name="Normal 41 22 7 2 4" xfId="16264" xr:uid="{00000000-0005-0000-0000-000071670000}"/>
    <cellStyle name="Normal 41 22 7 2 4 2" xfId="28233" xr:uid="{00000000-0005-0000-0000-000072670000}"/>
    <cellStyle name="Normal 41 22 7 2 4 2 2" xfId="49839" xr:uid="{00000000-0005-0000-0000-000073670000}"/>
    <cellStyle name="Normal 41 22 7 2 4 3" xfId="22266" xr:uid="{00000000-0005-0000-0000-000074670000}"/>
    <cellStyle name="Normal 41 22 7 2 4 3 2" xfId="43903" xr:uid="{00000000-0005-0000-0000-000075670000}"/>
    <cellStyle name="Normal 41 22 7 2 4 4" xfId="37918" xr:uid="{00000000-0005-0000-0000-000076670000}"/>
    <cellStyle name="Normal 41 22 7 2 5" xfId="25251" xr:uid="{00000000-0005-0000-0000-000077670000}"/>
    <cellStyle name="Normal 41 22 7 2 5 2" xfId="46868" xr:uid="{00000000-0005-0000-0000-000078670000}"/>
    <cellStyle name="Normal 41 22 7 2 6" xfId="19284" xr:uid="{00000000-0005-0000-0000-000079670000}"/>
    <cellStyle name="Normal 41 22 7 2 6 2" xfId="40926" xr:uid="{00000000-0005-0000-0000-00007A670000}"/>
    <cellStyle name="Normal 41 22 7 2 7" xfId="34912"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29" xr:uid="{00000000-0005-0000-0000-00007F670000}"/>
    <cellStyle name="Normal 41 22 7 3 2 2 2 2" xfId="51135" xr:uid="{00000000-0005-0000-0000-000080670000}"/>
    <cellStyle name="Normal 41 22 7 3 2 2 3" xfId="23562" xr:uid="{00000000-0005-0000-0000-000081670000}"/>
    <cellStyle name="Normal 41 22 7 3 2 2 3 2" xfId="45199" xr:uid="{00000000-0005-0000-0000-000082670000}"/>
    <cellStyle name="Normal 41 22 7 3 2 2 4" xfId="39215" xr:uid="{00000000-0005-0000-0000-000083670000}"/>
    <cellStyle name="Normal 41 22 7 3 2 3" xfId="26547" xr:uid="{00000000-0005-0000-0000-000084670000}"/>
    <cellStyle name="Normal 41 22 7 3 2 3 2" xfId="48161" xr:uid="{00000000-0005-0000-0000-000085670000}"/>
    <cellStyle name="Normal 41 22 7 3 2 4" xfId="20580" xr:uid="{00000000-0005-0000-0000-000086670000}"/>
    <cellStyle name="Normal 41 22 7 3 2 4 2" xfId="42222" xr:uid="{00000000-0005-0000-0000-000087670000}"/>
    <cellStyle name="Normal 41 22 7 3 2 5" xfId="36212" xr:uid="{00000000-0005-0000-0000-000088670000}"/>
    <cellStyle name="Normal 41 22 7 3 3" xfId="15450" xr:uid="{00000000-0005-0000-0000-000089670000}"/>
    <cellStyle name="Normal 41 22 7 3 3 2" xfId="18535" xr:uid="{00000000-0005-0000-0000-00008A670000}"/>
    <cellStyle name="Normal 41 22 7 3 3 2 2" xfId="30501" xr:uid="{00000000-0005-0000-0000-00008B670000}"/>
    <cellStyle name="Normal 41 22 7 3 3 2 2 2" xfId="52107" xr:uid="{00000000-0005-0000-0000-00008C670000}"/>
    <cellStyle name="Normal 41 22 7 3 3 2 3" xfId="24534" xr:uid="{00000000-0005-0000-0000-00008D670000}"/>
    <cellStyle name="Normal 41 22 7 3 3 2 3 2" xfId="46171" xr:uid="{00000000-0005-0000-0000-00008E670000}"/>
    <cellStyle name="Normal 41 22 7 3 3 2 4" xfId="40189" xr:uid="{00000000-0005-0000-0000-00008F670000}"/>
    <cellStyle name="Normal 41 22 7 3 3 3" xfId="27519" xr:uid="{00000000-0005-0000-0000-000090670000}"/>
    <cellStyle name="Normal 41 22 7 3 3 3 2" xfId="49133" xr:uid="{00000000-0005-0000-0000-000091670000}"/>
    <cellStyle name="Normal 41 22 7 3 3 4" xfId="21552" xr:uid="{00000000-0005-0000-0000-000092670000}"/>
    <cellStyle name="Normal 41 22 7 3 3 4 2" xfId="43194" xr:uid="{00000000-0005-0000-0000-000093670000}"/>
    <cellStyle name="Normal 41 22 7 3 3 5" xfId="37186" xr:uid="{00000000-0005-0000-0000-000094670000}"/>
    <cellStyle name="Normal 41 22 7 3 4" xfId="16584" xr:uid="{00000000-0005-0000-0000-000095670000}"/>
    <cellStyle name="Normal 41 22 7 3 4 2" xfId="28553" xr:uid="{00000000-0005-0000-0000-000096670000}"/>
    <cellStyle name="Normal 41 22 7 3 4 2 2" xfId="50159" xr:uid="{00000000-0005-0000-0000-000097670000}"/>
    <cellStyle name="Normal 41 22 7 3 4 3" xfId="22586" xr:uid="{00000000-0005-0000-0000-000098670000}"/>
    <cellStyle name="Normal 41 22 7 3 4 3 2" xfId="44223" xr:uid="{00000000-0005-0000-0000-000099670000}"/>
    <cellStyle name="Normal 41 22 7 3 4 4" xfId="38238" xr:uid="{00000000-0005-0000-0000-00009A670000}"/>
    <cellStyle name="Normal 41 22 7 3 5" xfId="25571" xr:uid="{00000000-0005-0000-0000-00009B670000}"/>
    <cellStyle name="Normal 41 22 7 3 5 2" xfId="47188" xr:uid="{00000000-0005-0000-0000-00009C670000}"/>
    <cellStyle name="Normal 41 22 7 3 6" xfId="19604" xr:uid="{00000000-0005-0000-0000-00009D670000}"/>
    <cellStyle name="Normal 41 22 7 3 6 2" xfId="41246" xr:uid="{00000000-0005-0000-0000-00009E670000}"/>
    <cellStyle name="Normal 41 22 7 3 7" xfId="35232" xr:uid="{00000000-0005-0000-0000-00009F670000}"/>
    <cellStyle name="Normal 41 22 7 4" xfId="13835" xr:uid="{00000000-0005-0000-0000-0000A0670000}"/>
    <cellStyle name="Normal 41 22 7 4 2" xfId="16921" xr:uid="{00000000-0005-0000-0000-0000A1670000}"/>
    <cellStyle name="Normal 41 22 7 4 2 2" xfId="28889" xr:uid="{00000000-0005-0000-0000-0000A2670000}"/>
    <cellStyle name="Normal 41 22 7 4 2 2 2" xfId="50495" xr:uid="{00000000-0005-0000-0000-0000A3670000}"/>
    <cellStyle name="Normal 41 22 7 4 2 3" xfId="22922" xr:uid="{00000000-0005-0000-0000-0000A4670000}"/>
    <cellStyle name="Normal 41 22 7 4 2 3 2" xfId="44559" xr:uid="{00000000-0005-0000-0000-0000A5670000}"/>
    <cellStyle name="Normal 41 22 7 4 2 4" xfId="38575" xr:uid="{00000000-0005-0000-0000-0000A6670000}"/>
    <cellStyle name="Normal 41 22 7 4 3" xfId="25907" xr:uid="{00000000-0005-0000-0000-0000A7670000}"/>
    <cellStyle name="Normal 41 22 7 4 3 2" xfId="47521" xr:uid="{00000000-0005-0000-0000-0000A8670000}"/>
    <cellStyle name="Normal 41 22 7 4 4" xfId="19940" xr:uid="{00000000-0005-0000-0000-0000A9670000}"/>
    <cellStyle name="Normal 41 22 7 4 4 2" xfId="41582" xr:uid="{00000000-0005-0000-0000-0000AA670000}"/>
    <cellStyle name="Normal 41 22 7 4 5" xfId="35571" xr:uid="{00000000-0005-0000-0000-0000AB670000}"/>
    <cellStyle name="Normal 41 22 7 5" xfId="14809" xr:uid="{00000000-0005-0000-0000-0000AC670000}"/>
    <cellStyle name="Normal 41 22 7 5 2" xfId="17894" xr:uid="{00000000-0005-0000-0000-0000AD670000}"/>
    <cellStyle name="Normal 41 22 7 5 2 2" xfId="29861" xr:uid="{00000000-0005-0000-0000-0000AE670000}"/>
    <cellStyle name="Normal 41 22 7 5 2 2 2" xfId="51467" xr:uid="{00000000-0005-0000-0000-0000AF670000}"/>
    <cellStyle name="Normal 41 22 7 5 2 3" xfId="23894" xr:uid="{00000000-0005-0000-0000-0000B0670000}"/>
    <cellStyle name="Normal 41 22 7 5 2 3 2" xfId="45531" xr:uid="{00000000-0005-0000-0000-0000B1670000}"/>
    <cellStyle name="Normal 41 22 7 5 2 4" xfId="39548" xr:uid="{00000000-0005-0000-0000-0000B2670000}"/>
    <cellStyle name="Normal 41 22 7 5 3" xfId="26879" xr:uid="{00000000-0005-0000-0000-0000B3670000}"/>
    <cellStyle name="Normal 41 22 7 5 3 2" xfId="48493" xr:uid="{00000000-0005-0000-0000-0000B4670000}"/>
    <cellStyle name="Normal 41 22 7 5 4" xfId="20912" xr:uid="{00000000-0005-0000-0000-0000B5670000}"/>
    <cellStyle name="Normal 41 22 7 5 4 2" xfId="42554" xr:uid="{00000000-0005-0000-0000-0000B6670000}"/>
    <cellStyle name="Normal 41 22 7 5 5" xfId="36545" xr:uid="{00000000-0005-0000-0000-0000B7670000}"/>
    <cellStyle name="Normal 41 22 7 6" xfId="15922" xr:uid="{00000000-0005-0000-0000-0000B8670000}"/>
    <cellStyle name="Normal 41 22 7 6 2" xfId="27893" xr:uid="{00000000-0005-0000-0000-0000B9670000}"/>
    <cellStyle name="Normal 41 22 7 6 2 2" xfId="49499" xr:uid="{00000000-0005-0000-0000-0000BA670000}"/>
    <cellStyle name="Normal 41 22 7 6 3" xfId="21926" xr:uid="{00000000-0005-0000-0000-0000BB670000}"/>
    <cellStyle name="Normal 41 22 7 6 3 2" xfId="43563" xr:uid="{00000000-0005-0000-0000-0000BC670000}"/>
    <cellStyle name="Normal 41 22 7 6 4" xfId="37576" xr:uid="{00000000-0005-0000-0000-0000BD670000}"/>
    <cellStyle name="Normal 41 22 7 7" xfId="24908" xr:uid="{00000000-0005-0000-0000-0000BE670000}"/>
    <cellStyle name="Normal 41 22 7 7 2" xfId="46528" xr:uid="{00000000-0005-0000-0000-0000BF670000}"/>
    <cellStyle name="Normal 41 22 7 8" xfId="18941" xr:uid="{00000000-0005-0000-0000-0000C0670000}"/>
    <cellStyle name="Normal 41 22 7 8 2" xfId="40583" xr:uid="{00000000-0005-0000-0000-0000C1670000}"/>
    <cellStyle name="Normal 41 22 7 9" xfId="31982"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1" xr:uid="{00000000-0005-0000-0000-0000C6670000}"/>
    <cellStyle name="Normal 41 22 8 2 2 2 2" xfId="50557" xr:uid="{00000000-0005-0000-0000-0000C7670000}"/>
    <cellStyle name="Normal 41 22 8 2 2 3" xfId="22984" xr:uid="{00000000-0005-0000-0000-0000C8670000}"/>
    <cellStyle name="Normal 41 22 8 2 2 3 2" xfId="44621" xr:uid="{00000000-0005-0000-0000-0000C9670000}"/>
    <cellStyle name="Normal 41 22 8 2 2 4" xfId="38637" xr:uid="{00000000-0005-0000-0000-0000CA670000}"/>
    <cellStyle name="Normal 41 22 8 2 3" xfId="25969" xr:uid="{00000000-0005-0000-0000-0000CB670000}"/>
    <cellStyle name="Normal 41 22 8 2 3 2" xfId="47583" xr:uid="{00000000-0005-0000-0000-0000CC670000}"/>
    <cellStyle name="Normal 41 22 8 2 4" xfId="20002" xr:uid="{00000000-0005-0000-0000-0000CD670000}"/>
    <cellStyle name="Normal 41 22 8 2 4 2" xfId="41644" xr:uid="{00000000-0005-0000-0000-0000CE670000}"/>
    <cellStyle name="Normal 41 22 8 2 5" xfId="35634" xr:uid="{00000000-0005-0000-0000-0000CF670000}"/>
    <cellStyle name="Normal 41 22 8 3" xfId="14872" xr:uid="{00000000-0005-0000-0000-0000D0670000}"/>
    <cellStyle name="Normal 41 22 8 3 2" xfId="17957" xr:uid="{00000000-0005-0000-0000-0000D1670000}"/>
    <cellStyle name="Normal 41 22 8 3 2 2" xfId="29923" xr:uid="{00000000-0005-0000-0000-0000D2670000}"/>
    <cellStyle name="Normal 41 22 8 3 2 2 2" xfId="51529" xr:uid="{00000000-0005-0000-0000-0000D3670000}"/>
    <cellStyle name="Normal 41 22 8 3 2 3" xfId="23956" xr:uid="{00000000-0005-0000-0000-0000D4670000}"/>
    <cellStyle name="Normal 41 22 8 3 2 3 2" xfId="45593" xr:uid="{00000000-0005-0000-0000-0000D5670000}"/>
    <cellStyle name="Normal 41 22 8 3 2 4" xfId="39611" xr:uid="{00000000-0005-0000-0000-0000D6670000}"/>
    <cellStyle name="Normal 41 22 8 3 3" xfId="26941" xr:uid="{00000000-0005-0000-0000-0000D7670000}"/>
    <cellStyle name="Normal 41 22 8 3 3 2" xfId="48555" xr:uid="{00000000-0005-0000-0000-0000D8670000}"/>
    <cellStyle name="Normal 41 22 8 3 4" xfId="20974" xr:uid="{00000000-0005-0000-0000-0000D9670000}"/>
    <cellStyle name="Normal 41 22 8 3 4 2" xfId="42616" xr:uid="{00000000-0005-0000-0000-0000DA670000}"/>
    <cellStyle name="Normal 41 22 8 3 5" xfId="36608" xr:uid="{00000000-0005-0000-0000-0000DB670000}"/>
    <cellStyle name="Normal 41 22 8 4" xfId="16006" xr:uid="{00000000-0005-0000-0000-0000DC670000}"/>
    <cellStyle name="Normal 41 22 8 4 2" xfId="27975" xr:uid="{00000000-0005-0000-0000-0000DD670000}"/>
    <cellStyle name="Normal 41 22 8 4 2 2" xfId="49581" xr:uid="{00000000-0005-0000-0000-0000DE670000}"/>
    <cellStyle name="Normal 41 22 8 4 3" xfId="22008" xr:uid="{00000000-0005-0000-0000-0000DF670000}"/>
    <cellStyle name="Normal 41 22 8 4 3 2" xfId="43645" xr:uid="{00000000-0005-0000-0000-0000E0670000}"/>
    <cellStyle name="Normal 41 22 8 4 4" xfId="37660" xr:uid="{00000000-0005-0000-0000-0000E1670000}"/>
    <cellStyle name="Normal 41 22 8 5" xfId="24993" xr:uid="{00000000-0005-0000-0000-0000E2670000}"/>
    <cellStyle name="Normal 41 22 8 5 2" xfId="46610" xr:uid="{00000000-0005-0000-0000-0000E3670000}"/>
    <cellStyle name="Normal 41 22 8 6" xfId="19026" xr:uid="{00000000-0005-0000-0000-0000E4670000}"/>
    <cellStyle name="Normal 41 22 8 6 2" xfId="40668" xr:uid="{00000000-0005-0000-0000-0000E5670000}"/>
    <cellStyle name="Normal 41 22 8 7" xfId="34654"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1" xr:uid="{00000000-0005-0000-0000-0000EA670000}"/>
    <cellStyle name="Normal 41 22 9 2 2 2 2" xfId="50877" xr:uid="{00000000-0005-0000-0000-0000EB670000}"/>
    <cellStyle name="Normal 41 22 9 2 2 3" xfId="23304" xr:uid="{00000000-0005-0000-0000-0000EC670000}"/>
    <cellStyle name="Normal 41 22 9 2 2 3 2" xfId="44941" xr:uid="{00000000-0005-0000-0000-0000ED670000}"/>
    <cellStyle name="Normal 41 22 9 2 2 4" xfId="38957" xr:uid="{00000000-0005-0000-0000-0000EE670000}"/>
    <cellStyle name="Normal 41 22 9 2 3" xfId="26289" xr:uid="{00000000-0005-0000-0000-0000EF670000}"/>
    <cellStyle name="Normal 41 22 9 2 3 2" xfId="47903" xr:uid="{00000000-0005-0000-0000-0000F0670000}"/>
    <cellStyle name="Normal 41 22 9 2 4" xfId="20322" xr:uid="{00000000-0005-0000-0000-0000F1670000}"/>
    <cellStyle name="Normal 41 22 9 2 4 2" xfId="41964" xr:uid="{00000000-0005-0000-0000-0000F2670000}"/>
    <cellStyle name="Normal 41 22 9 2 5" xfId="35954" xr:uid="{00000000-0005-0000-0000-0000F3670000}"/>
    <cellStyle name="Normal 41 22 9 3" xfId="15192" xr:uid="{00000000-0005-0000-0000-0000F4670000}"/>
    <cellStyle name="Normal 41 22 9 3 2" xfId="18277" xr:uid="{00000000-0005-0000-0000-0000F5670000}"/>
    <cellStyle name="Normal 41 22 9 3 2 2" xfId="30243" xr:uid="{00000000-0005-0000-0000-0000F6670000}"/>
    <cellStyle name="Normal 41 22 9 3 2 2 2" xfId="51849" xr:uid="{00000000-0005-0000-0000-0000F7670000}"/>
    <cellStyle name="Normal 41 22 9 3 2 3" xfId="24276" xr:uid="{00000000-0005-0000-0000-0000F8670000}"/>
    <cellStyle name="Normal 41 22 9 3 2 3 2" xfId="45913" xr:uid="{00000000-0005-0000-0000-0000F9670000}"/>
    <cellStyle name="Normal 41 22 9 3 2 4" xfId="39931" xr:uid="{00000000-0005-0000-0000-0000FA670000}"/>
    <cellStyle name="Normal 41 22 9 3 3" xfId="27261" xr:uid="{00000000-0005-0000-0000-0000FB670000}"/>
    <cellStyle name="Normal 41 22 9 3 3 2" xfId="48875" xr:uid="{00000000-0005-0000-0000-0000FC670000}"/>
    <cellStyle name="Normal 41 22 9 3 4" xfId="21294" xr:uid="{00000000-0005-0000-0000-0000FD670000}"/>
    <cellStyle name="Normal 41 22 9 3 4 2" xfId="42936" xr:uid="{00000000-0005-0000-0000-0000FE670000}"/>
    <cellStyle name="Normal 41 22 9 3 5" xfId="36928" xr:uid="{00000000-0005-0000-0000-0000FF670000}"/>
    <cellStyle name="Normal 41 22 9 4" xfId="16326" xr:uid="{00000000-0005-0000-0000-000000680000}"/>
    <cellStyle name="Normal 41 22 9 4 2" xfId="28295" xr:uid="{00000000-0005-0000-0000-000001680000}"/>
    <cellStyle name="Normal 41 22 9 4 2 2" xfId="49901" xr:uid="{00000000-0005-0000-0000-000002680000}"/>
    <cellStyle name="Normal 41 22 9 4 3" xfId="22328" xr:uid="{00000000-0005-0000-0000-000003680000}"/>
    <cellStyle name="Normal 41 22 9 4 3 2" xfId="43965" xr:uid="{00000000-0005-0000-0000-000004680000}"/>
    <cellStyle name="Normal 41 22 9 4 4" xfId="37980" xr:uid="{00000000-0005-0000-0000-000005680000}"/>
    <cellStyle name="Normal 41 22 9 5" xfId="25313" xr:uid="{00000000-0005-0000-0000-000006680000}"/>
    <cellStyle name="Normal 41 22 9 5 2" xfId="46930" xr:uid="{00000000-0005-0000-0000-000007680000}"/>
    <cellStyle name="Normal 41 22 9 6" xfId="19346" xr:uid="{00000000-0005-0000-0000-000008680000}"/>
    <cellStyle name="Normal 41 22 9 6 2" xfId="40988" xr:uid="{00000000-0005-0000-0000-000009680000}"/>
    <cellStyle name="Normal 41 22 9 7" xfId="34974"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2" xr:uid="{00000000-0005-0000-0000-00000E680000}"/>
    <cellStyle name="Normal 41 3 10 2 2 2" xfId="50238" xr:uid="{00000000-0005-0000-0000-00000F680000}"/>
    <cellStyle name="Normal 41 3 10 2 3" xfId="22665" xr:uid="{00000000-0005-0000-0000-000010680000}"/>
    <cellStyle name="Normal 41 3 10 2 3 2" xfId="44302" xr:uid="{00000000-0005-0000-0000-000011680000}"/>
    <cellStyle name="Normal 41 3 10 2 4" xfId="38317" xr:uid="{00000000-0005-0000-0000-000012680000}"/>
    <cellStyle name="Normal 41 3 10 3" xfId="25650" xr:uid="{00000000-0005-0000-0000-000013680000}"/>
    <cellStyle name="Normal 41 3 10 3 2" xfId="47264" xr:uid="{00000000-0005-0000-0000-000014680000}"/>
    <cellStyle name="Normal 41 3 10 4" xfId="19683" xr:uid="{00000000-0005-0000-0000-000015680000}"/>
    <cellStyle name="Normal 41 3 10 4 2" xfId="41325" xr:uid="{00000000-0005-0000-0000-000016680000}"/>
    <cellStyle name="Normal 41 3 10 5" xfId="35313" xr:uid="{00000000-0005-0000-0000-000017680000}"/>
    <cellStyle name="Normal 41 3 11" xfId="14552" xr:uid="{00000000-0005-0000-0000-000018680000}"/>
    <cellStyle name="Normal 41 3 11 2" xfId="17637" xr:uid="{00000000-0005-0000-0000-000019680000}"/>
    <cellStyle name="Normal 41 3 11 2 2" xfId="29604" xr:uid="{00000000-0005-0000-0000-00001A680000}"/>
    <cellStyle name="Normal 41 3 11 2 2 2" xfId="51210" xr:uid="{00000000-0005-0000-0000-00001B680000}"/>
    <cellStyle name="Normal 41 3 11 2 3" xfId="23637" xr:uid="{00000000-0005-0000-0000-00001C680000}"/>
    <cellStyle name="Normal 41 3 11 2 3 2" xfId="45274" xr:uid="{00000000-0005-0000-0000-00001D680000}"/>
    <cellStyle name="Normal 41 3 11 2 4" xfId="39291" xr:uid="{00000000-0005-0000-0000-00001E680000}"/>
    <cellStyle name="Normal 41 3 11 3" xfId="26622" xr:uid="{00000000-0005-0000-0000-00001F680000}"/>
    <cellStyle name="Normal 41 3 11 3 2" xfId="48236" xr:uid="{00000000-0005-0000-0000-000020680000}"/>
    <cellStyle name="Normal 41 3 11 4" xfId="20655" xr:uid="{00000000-0005-0000-0000-000021680000}"/>
    <cellStyle name="Normal 41 3 11 4 2" xfId="42297" xr:uid="{00000000-0005-0000-0000-000022680000}"/>
    <cellStyle name="Normal 41 3 11 5" xfId="36288" xr:uid="{00000000-0005-0000-0000-000023680000}"/>
    <cellStyle name="Normal 41 3 12" xfId="15665" xr:uid="{00000000-0005-0000-0000-000024680000}"/>
    <cellStyle name="Normal 41 3 12 2" xfId="27636" xr:uid="{00000000-0005-0000-0000-000025680000}"/>
    <cellStyle name="Normal 41 3 12 2 2" xfId="49242" xr:uid="{00000000-0005-0000-0000-000026680000}"/>
    <cellStyle name="Normal 41 3 12 3" xfId="21669" xr:uid="{00000000-0005-0000-0000-000027680000}"/>
    <cellStyle name="Normal 41 3 12 3 2" xfId="43306" xr:uid="{00000000-0005-0000-0000-000028680000}"/>
    <cellStyle name="Normal 41 3 12 4" xfId="37319" xr:uid="{00000000-0005-0000-0000-000029680000}"/>
    <cellStyle name="Normal 41 3 13" xfId="24651" xr:uid="{00000000-0005-0000-0000-00002A680000}"/>
    <cellStyle name="Normal 41 3 13 2" xfId="46271" xr:uid="{00000000-0005-0000-0000-00002B680000}"/>
    <cellStyle name="Normal 41 3 14" xfId="18684" xr:uid="{00000000-0005-0000-0000-00002C680000}"/>
    <cellStyle name="Normal 41 3 14 2" xfId="40326" xr:uid="{00000000-0005-0000-0000-00002D680000}"/>
    <cellStyle name="Normal 41 3 15" xfId="31249"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1" xr:uid="{00000000-0005-0000-0000-000033680000}"/>
    <cellStyle name="Normal 41 3 2 2 2 2 2 2" xfId="50647" xr:uid="{00000000-0005-0000-0000-000034680000}"/>
    <cellStyle name="Normal 41 3 2 2 2 2 3" xfId="23074" xr:uid="{00000000-0005-0000-0000-000035680000}"/>
    <cellStyle name="Normal 41 3 2 2 2 2 3 2" xfId="44711" xr:uid="{00000000-0005-0000-0000-000036680000}"/>
    <cellStyle name="Normal 41 3 2 2 2 2 4" xfId="38727" xr:uid="{00000000-0005-0000-0000-000037680000}"/>
    <cellStyle name="Normal 41 3 2 2 2 3" xfId="26059" xr:uid="{00000000-0005-0000-0000-000038680000}"/>
    <cellStyle name="Normal 41 3 2 2 2 3 2" xfId="47673" xr:uid="{00000000-0005-0000-0000-000039680000}"/>
    <cellStyle name="Normal 41 3 2 2 2 4" xfId="20092" xr:uid="{00000000-0005-0000-0000-00003A680000}"/>
    <cellStyle name="Normal 41 3 2 2 2 4 2" xfId="41734" xr:uid="{00000000-0005-0000-0000-00003B680000}"/>
    <cellStyle name="Normal 41 3 2 2 2 5" xfId="35724" xr:uid="{00000000-0005-0000-0000-00003C680000}"/>
    <cellStyle name="Normal 41 3 2 2 3" xfId="14962" xr:uid="{00000000-0005-0000-0000-00003D680000}"/>
    <cellStyle name="Normal 41 3 2 2 3 2" xfId="18047" xr:uid="{00000000-0005-0000-0000-00003E680000}"/>
    <cellStyle name="Normal 41 3 2 2 3 2 2" xfId="30013" xr:uid="{00000000-0005-0000-0000-00003F680000}"/>
    <cellStyle name="Normal 41 3 2 2 3 2 2 2" xfId="51619" xr:uid="{00000000-0005-0000-0000-000040680000}"/>
    <cellStyle name="Normal 41 3 2 2 3 2 3" xfId="24046" xr:uid="{00000000-0005-0000-0000-000041680000}"/>
    <cellStyle name="Normal 41 3 2 2 3 2 3 2" xfId="45683" xr:uid="{00000000-0005-0000-0000-000042680000}"/>
    <cellStyle name="Normal 41 3 2 2 3 2 4" xfId="39701" xr:uid="{00000000-0005-0000-0000-000043680000}"/>
    <cellStyle name="Normal 41 3 2 2 3 3" xfId="27031" xr:uid="{00000000-0005-0000-0000-000044680000}"/>
    <cellStyle name="Normal 41 3 2 2 3 3 2" xfId="48645" xr:uid="{00000000-0005-0000-0000-000045680000}"/>
    <cellStyle name="Normal 41 3 2 2 3 4" xfId="21064" xr:uid="{00000000-0005-0000-0000-000046680000}"/>
    <cellStyle name="Normal 41 3 2 2 3 4 2" xfId="42706" xr:uid="{00000000-0005-0000-0000-000047680000}"/>
    <cellStyle name="Normal 41 3 2 2 3 5" xfId="36698" xr:uid="{00000000-0005-0000-0000-000048680000}"/>
    <cellStyle name="Normal 41 3 2 2 4" xfId="16096" xr:uid="{00000000-0005-0000-0000-000049680000}"/>
    <cellStyle name="Normal 41 3 2 2 4 2" xfId="28065" xr:uid="{00000000-0005-0000-0000-00004A680000}"/>
    <cellStyle name="Normal 41 3 2 2 4 2 2" xfId="49671" xr:uid="{00000000-0005-0000-0000-00004B680000}"/>
    <cellStyle name="Normal 41 3 2 2 4 3" xfId="22098" xr:uid="{00000000-0005-0000-0000-00004C680000}"/>
    <cellStyle name="Normal 41 3 2 2 4 3 2" xfId="43735" xr:uid="{00000000-0005-0000-0000-00004D680000}"/>
    <cellStyle name="Normal 41 3 2 2 4 4" xfId="37750" xr:uid="{00000000-0005-0000-0000-00004E680000}"/>
    <cellStyle name="Normal 41 3 2 2 5" xfId="25083" xr:uid="{00000000-0005-0000-0000-00004F680000}"/>
    <cellStyle name="Normal 41 3 2 2 5 2" xfId="46700" xr:uid="{00000000-0005-0000-0000-000050680000}"/>
    <cellStyle name="Normal 41 3 2 2 6" xfId="19116" xr:uid="{00000000-0005-0000-0000-000051680000}"/>
    <cellStyle name="Normal 41 3 2 2 6 2" xfId="40758" xr:uid="{00000000-0005-0000-0000-000052680000}"/>
    <cellStyle name="Normal 41 3 2 2 7" xfId="34744"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1" xr:uid="{00000000-0005-0000-0000-000057680000}"/>
    <cellStyle name="Normal 41 3 2 3 2 2 2 2" xfId="50967" xr:uid="{00000000-0005-0000-0000-000058680000}"/>
    <cellStyle name="Normal 41 3 2 3 2 2 3" xfId="23394" xr:uid="{00000000-0005-0000-0000-000059680000}"/>
    <cellStyle name="Normal 41 3 2 3 2 2 3 2" xfId="45031" xr:uid="{00000000-0005-0000-0000-00005A680000}"/>
    <cellStyle name="Normal 41 3 2 3 2 2 4" xfId="39047" xr:uid="{00000000-0005-0000-0000-00005B680000}"/>
    <cellStyle name="Normal 41 3 2 3 2 3" xfId="26379" xr:uid="{00000000-0005-0000-0000-00005C680000}"/>
    <cellStyle name="Normal 41 3 2 3 2 3 2" xfId="47993" xr:uid="{00000000-0005-0000-0000-00005D680000}"/>
    <cellStyle name="Normal 41 3 2 3 2 4" xfId="20412" xr:uid="{00000000-0005-0000-0000-00005E680000}"/>
    <cellStyle name="Normal 41 3 2 3 2 4 2" xfId="42054" xr:uid="{00000000-0005-0000-0000-00005F680000}"/>
    <cellStyle name="Normal 41 3 2 3 2 5" xfId="36044" xr:uid="{00000000-0005-0000-0000-000060680000}"/>
    <cellStyle name="Normal 41 3 2 3 3" xfId="15282" xr:uid="{00000000-0005-0000-0000-000061680000}"/>
    <cellStyle name="Normal 41 3 2 3 3 2" xfId="18367" xr:uid="{00000000-0005-0000-0000-000062680000}"/>
    <cellStyle name="Normal 41 3 2 3 3 2 2" xfId="30333" xr:uid="{00000000-0005-0000-0000-000063680000}"/>
    <cellStyle name="Normal 41 3 2 3 3 2 2 2" xfId="51939" xr:uid="{00000000-0005-0000-0000-000064680000}"/>
    <cellStyle name="Normal 41 3 2 3 3 2 3" xfId="24366" xr:uid="{00000000-0005-0000-0000-000065680000}"/>
    <cellStyle name="Normal 41 3 2 3 3 2 3 2" xfId="46003" xr:uid="{00000000-0005-0000-0000-000066680000}"/>
    <cellStyle name="Normal 41 3 2 3 3 2 4" xfId="40021" xr:uid="{00000000-0005-0000-0000-000067680000}"/>
    <cellStyle name="Normal 41 3 2 3 3 3" xfId="27351" xr:uid="{00000000-0005-0000-0000-000068680000}"/>
    <cellStyle name="Normal 41 3 2 3 3 3 2" xfId="48965" xr:uid="{00000000-0005-0000-0000-000069680000}"/>
    <cellStyle name="Normal 41 3 2 3 3 4" xfId="21384" xr:uid="{00000000-0005-0000-0000-00006A680000}"/>
    <cellStyle name="Normal 41 3 2 3 3 4 2" xfId="43026" xr:uid="{00000000-0005-0000-0000-00006B680000}"/>
    <cellStyle name="Normal 41 3 2 3 3 5" xfId="37018" xr:uid="{00000000-0005-0000-0000-00006C680000}"/>
    <cellStyle name="Normal 41 3 2 3 4" xfId="16416" xr:uid="{00000000-0005-0000-0000-00006D680000}"/>
    <cellStyle name="Normal 41 3 2 3 4 2" xfId="28385" xr:uid="{00000000-0005-0000-0000-00006E680000}"/>
    <cellStyle name="Normal 41 3 2 3 4 2 2" xfId="49991" xr:uid="{00000000-0005-0000-0000-00006F680000}"/>
    <cellStyle name="Normal 41 3 2 3 4 3" xfId="22418" xr:uid="{00000000-0005-0000-0000-000070680000}"/>
    <cellStyle name="Normal 41 3 2 3 4 3 2" xfId="44055" xr:uid="{00000000-0005-0000-0000-000071680000}"/>
    <cellStyle name="Normal 41 3 2 3 4 4" xfId="38070" xr:uid="{00000000-0005-0000-0000-000072680000}"/>
    <cellStyle name="Normal 41 3 2 3 5" xfId="25403" xr:uid="{00000000-0005-0000-0000-000073680000}"/>
    <cellStyle name="Normal 41 3 2 3 5 2" xfId="47020" xr:uid="{00000000-0005-0000-0000-000074680000}"/>
    <cellStyle name="Normal 41 3 2 3 6" xfId="19436" xr:uid="{00000000-0005-0000-0000-000075680000}"/>
    <cellStyle name="Normal 41 3 2 3 6 2" xfId="41078" xr:uid="{00000000-0005-0000-0000-000076680000}"/>
    <cellStyle name="Normal 41 3 2 3 7" xfId="35064" xr:uid="{00000000-0005-0000-0000-000077680000}"/>
    <cellStyle name="Normal 41 3 2 4" xfId="13667" xr:uid="{00000000-0005-0000-0000-000078680000}"/>
    <cellStyle name="Normal 41 3 2 4 2" xfId="16753" xr:uid="{00000000-0005-0000-0000-000079680000}"/>
    <cellStyle name="Normal 41 3 2 4 2 2" xfId="28721" xr:uid="{00000000-0005-0000-0000-00007A680000}"/>
    <cellStyle name="Normal 41 3 2 4 2 2 2" xfId="50327" xr:uid="{00000000-0005-0000-0000-00007B680000}"/>
    <cellStyle name="Normal 41 3 2 4 2 3" xfId="22754" xr:uid="{00000000-0005-0000-0000-00007C680000}"/>
    <cellStyle name="Normal 41 3 2 4 2 3 2" xfId="44391" xr:uid="{00000000-0005-0000-0000-00007D680000}"/>
    <cellStyle name="Normal 41 3 2 4 2 4" xfId="38407" xr:uid="{00000000-0005-0000-0000-00007E680000}"/>
    <cellStyle name="Normal 41 3 2 4 3" xfId="25739" xr:uid="{00000000-0005-0000-0000-00007F680000}"/>
    <cellStyle name="Normal 41 3 2 4 3 2" xfId="47353" xr:uid="{00000000-0005-0000-0000-000080680000}"/>
    <cellStyle name="Normal 41 3 2 4 4" xfId="19772" xr:uid="{00000000-0005-0000-0000-000081680000}"/>
    <cellStyle name="Normal 41 3 2 4 4 2" xfId="41414" xr:uid="{00000000-0005-0000-0000-000082680000}"/>
    <cellStyle name="Normal 41 3 2 4 5" xfId="35403" xr:uid="{00000000-0005-0000-0000-000083680000}"/>
    <cellStyle name="Normal 41 3 2 5" xfId="14641" xr:uid="{00000000-0005-0000-0000-000084680000}"/>
    <cellStyle name="Normal 41 3 2 5 2" xfId="17726" xr:uid="{00000000-0005-0000-0000-000085680000}"/>
    <cellStyle name="Normal 41 3 2 5 2 2" xfId="29693" xr:uid="{00000000-0005-0000-0000-000086680000}"/>
    <cellStyle name="Normal 41 3 2 5 2 2 2" xfId="51299" xr:uid="{00000000-0005-0000-0000-000087680000}"/>
    <cellStyle name="Normal 41 3 2 5 2 3" xfId="23726" xr:uid="{00000000-0005-0000-0000-000088680000}"/>
    <cellStyle name="Normal 41 3 2 5 2 3 2" xfId="45363" xr:uid="{00000000-0005-0000-0000-000089680000}"/>
    <cellStyle name="Normal 41 3 2 5 2 4" xfId="39380" xr:uid="{00000000-0005-0000-0000-00008A680000}"/>
    <cellStyle name="Normal 41 3 2 5 3" xfId="26711" xr:uid="{00000000-0005-0000-0000-00008B680000}"/>
    <cellStyle name="Normal 41 3 2 5 3 2" xfId="48325" xr:uid="{00000000-0005-0000-0000-00008C680000}"/>
    <cellStyle name="Normal 41 3 2 5 4" xfId="20744" xr:uid="{00000000-0005-0000-0000-00008D680000}"/>
    <cellStyle name="Normal 41 3 2 5 4 2" xfId="42386" xr:uid="{00000000-0005-0000-0000-00008E680000}"/>
    <cellStyle name="Normal 41 3 2 5 5" xfId="36377" xr:uid="{00000000-0005-0000-0000-00008F680000}"/>
    <cellStyle name="Normal 41 3 2 6" xfId="15754" xr:uid="{00000000-0005-0000-0000-000090680000}"/>
    <cellStyle name="Normal 41 3 2 6 2" xfId="27725" xr:uid="{00000000-0005-0000-0000-000091680000}"/>
    <cellStyle name="Normal 41 3 2 6 2 2" xfId="49331" xr:uid="{00000000-0005-0000-0000-000092680000}"/>
    <cellStyle name="Normal 41 3 2 6 3" xfId="21758" xr:uid="{00000000-0005-0000-0000-000093680000}"/>
    <cellStyle name="Normal 41 3 2 6 3 2" xfId="43395" xr:uid="{00000000-0005-0000-0000-000094680000}"/>
    <cellStyle name="Normal 41 3 2 6 4" xfId="37408" xr:uid="{00000000-0005-0000-0000-000095680000}"/>
    <cellStyle name="Normal 41 3 2 7" xfId="24740" xr:uid="{00000000-0005-0000-0000-000096680000}"/>
    <cellStyle name="Normal 41 3 2 7 2" xfId="46360" xr:uid="{00000000-0005-0000-0000-000097680000}"/>
    <cellStyle name="Normal 41 3 2 8" xfId="18773" xr:uid="{00000000-0005-0000-0000-000098680000}"/>
    <cellStyle name="Normal 41 3 2 8 2" xfId="40415" xr:uid="{00000000-0005-0000-0000-000099680000}"/>
    <cellStyle name="Normal 41 3 2 9" xfId="31586"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7" xr:uid="{00000000-0005-0000-0000-00009F680000}"/>
    <cellStyle name="Normal 41 3 3 2 2 2 2 2" xfId="50603" xr:uid="{00000000-0005-0000-0000-0000A0680000}"/>
    <cellStyle name="Normal 41 3 3 2 2 2 3" xfId="23030" xr:uid="{00000000-0005-0000-0000-0000A1680000}"/>
    <cellStyle name="Normal 41 3 3 2 2 2 3 2" xfId="44667" xr:uid="{00000000-0005-0000-0000-0000A2680000}"/>
    <cellStyle name="Normal 41 3 3 2 2 2 4" xfId="38683" xr:uid="{00000000-0005-0000-0000-0000A3680000}"/>
    <cellStyle name="Normal 41 3 3 2 2 3" xfId="26015" xr:uid="{00000000-0005-0000-0000-0000A4680000}"/>
    <cellStyle name="Normal 41 3 3 2 2 3 2" xfId="47629" xr:uid="{00000000-0005-0000-0000-0000A5680000}"/>
    <cellStyle name="Normal 41 3 3 2 2 4" xfId="20048" xr:uid="{00000000-0005-0000-0000-0000A6680000}"/>
    <cellStyle name="Normal 41 3 3 2 2 4 2" xfId="41690" xr:uid="{00000000-0005-0000-0000-0000A7680000}"/>
    <cellStyle name="Normal 41 3 3 2 2 5" xfId="35680" xr:uid="{00000000-0005-0000-0000-0000A8680000}"/>
    <cellStyle name="Normal 41 3 3 2 3" xfId="14918" xr:uid="{00000000-0005-0000-0000-0000A9680000}"/>
    <cellStyle name="Normal 41 3 3 2 3 2" xfId="18003" xr:uid="{00000000-0005-0000-0000-0000AA680000}"/>
    <cellStyle name="Normal 41 3 3 2 3 2 2" xfId="29969" xr:uid="{00000000-0005-0000-0000-0000AB680000}"/>
    <cellStyle name="Normal 41 3 3 2 3 2 2 2" xfId="51575" xr:uid="{00000000-0005-0000-0000-0000AC680000}"/>
    <cellStyle name="Normal 41 3 3 2 3 2 3" xfId="24002" xr:uid="{00000000-0005-0000-0000-0000AD680000}"/>
    <cellStyle name="Normal 41 3 3 2 3 2 3 2" xfId="45639" xr:uid="{00000000-0005-0000-0000-0000AE680000}"/>
    <cellStyle name="Normal 41 3 3 2 3 2 4" xfId="39657" xr:uid="{00000000-0005-0000-0000-0000AF680000}"/>
    <cellStyle name="Normal 41 3 3 2 3 3" xfId="26987" xr:uid="{00000000-0005-0000-0000-0000B0680000}"/>
    <cellStyle name="Normal 41 3 3 2 3 3 2" xfId="48601" xr:uid="{00000000-0005-0000-0000-0000B1680000}"/>
    <cellStyle name="Normal 41 3 3 2 3 4" xfId="21020" xr:uid="{00000000-0005-0000-0000-0000B2680000}"/>
    <cellStyle name="Normal 41 3 3 2 3 4 2" xfId="42662" xr:uid="{00000000-0005-0000-0000-0000B3680000}"/>
    <cellStyle name="Normal 41 3 3 2 3 5" xfId="36654" xr:uid="{00000000-0005-0000-0000-0000B4680000}"/>
    <cellStyle name="Normal 41 3 3 2 4" xfId="16052" xr:uid="{00000000-0005-0000-0000-0000B5680000}"/>
    <cellStyle name="Normal 41 3 3 2 4 2" xfId="28021" xr:uid="{00000000-0005-0000-0000-0000B6680000}"/>
    <cellStyle name="Normal 41 3 3 2 4 2 2" xfId="49627" xr:uid="{00000000-0005-0000-0000-0000B7680000}"/>
    <cellStyle name="Normal 41 3 3 2 4 3" xfId="22054" xr:uid="{00000000-0005-0000-0000-0000B8680000}"/>
    <cellStyle name="Normal 41 3 3 2 4 3 2" xfId="43691" xr:uid="{00000000-0005-0000-0000-0000B9680000}"/>
    <cellStyle name="Normal 41 3 3 2 4 4" xfId="37706" xr:uid="{00000000-0005-0000-0000-0000BA680000}"/>
    <cellStyle name="Normal 41 3 3 2 5" xfId="25039" xr:uid="{00000000-0005-0000-0000-0000BB680000}"/>
    <cellStyle name="Normal 41 3 3 2 5 2" xfId="46656" xr:uid="{00000000-0005-0000-0000-0000BC680000}"/>
    <cellStyle name="Normal 41 3 3 2 6" xfId="19072" xr:uid="{00000000-0005-0000-0000-0000BD680000}"/>
    <cellStyle name="Normal 41 3 3 2 6 2" xfId="40714" xr:uid="{00000000-0005-0000-0000-0000BE680000}"/>
    <cellStyle name="Normal 41 3 3 2 7" xfId="34700"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7" xr:uid="{00000000-0005-0000-0000-0000C3680000}"/>
    <cellStyle name="Normal 41 3 3 3 2 2 2 2" xfId="50923" xr:uid="{00000000-0005-0000-0000-0000C4680000}"/>
    <cellStyle name="Normal 41 3 3 3 2 2 3" xfId="23350" xr:uid="{00000000-0005-0000-0000-0000C5680000}"/>
    <cellStyle name="Normal 41 3 3 3 2 2 3 2" xfId="44987" xr:uid="{00000000-0005-0000-0000-0000C6680000}"/>
    <cellStyle name="Normal 41 3 3 3 2 2 4" xfId="39003" xr:uid="{00000000-0005-0000-0000-0000C7680000}"/>
    <cellStyle name="Normal 41 3 3 3 2 3" xfId="26335" xr:uid="{00000000-0005-0000-0000-0000C8680000}"/>
    <cellStyle name="Normal 41 3 3 3 2 3 2" xfId="47949" xr:uid="{00000000-0005-0000-0000-0000C9680000}"/>
    <cellStyle name="Normal 41 3 3 3 2 4" xfId="20368" xr:uid="{00000000-0005-0000-0000-0000CA680000}"/>
    <cellStyle name="Normal 41 3 3 3 2 4 2" xfId="42010" xr:uid="{00000000-0005-0000-0000-0000CB680000}"/>
    <cellStyle name="Normal 41 3 3 3 2 5" xfId="36000" xr:uid="{00000000-0005-0000-0000-0000CC680000}"/>
    <cellStyle name="Normal 41 3 3 3 3" xfId="15238" xr:uid="{00000000-0005-0000-0000-0000CD680000}"/>
    <cellStyle name="Normal 41 3 3 3 3 2" xfId="18323" xr:uid="{00000000-0005-0000-0000-0000CE680000}"/>
    <cellStyle name="Normal 41 3 3 3 3 2 2" xfId="30289" xr:uid="{00000000-0005-0000-0000-0000CF680000}"/>
    <cellStyle name="Normal 41 3 3 3 3 2 2 2" xfId="51895" xr:uid="{00000000-0005-0000-0000-0000D0680000}"/>
    <cellStyle name="Normal 41 3 3 3 3 2 3" xfId="24322" xr:uid="{00000000-0005-0000-0000-0000D1680000}"/>
    <cellStyle name="Normal 41 3 3 3 3 2 3 2" xfId="45959" xr:uid="{00000000-0005-0000-0000-0000D2680000}"/>
    <cellStyle name="Normal 41 3 3 3 3 2 4" xfId="39977" xr:uid="{00000000-0005-0000-0000-0000D3680000}"/>
    <cellStyle name="Normal 41 3 3 3 3 3" xfId="27307" xr:uid="{00000000-0005-0000-0000-0000D4680000}"/>
    <cellStyle name="Normal 41 3 3 3 3 3 2" xfId="48921" xr:uid="{00000000-0005-0000-0000-0000D5680000}"/>
    <cellStyle name="Normal 41 3 3 3 3 4" xfId="21340" xr:uid="{00000000-0005-0000-0000-0000D6680000}"/>
    <cellStyle name="Normal 41 3 3 3 3 4 2" xfId="42982" xr:uid="{00000000-0005-0000-0000-0000D7680000}"/>
    <cellStyle name="Normal 41 3 3 3 3 5" xfId="36974" xr:uid="{00000000-0005-0000-0000-0000D8680000}"/>
    <cellStyle name="Normal 41 3 3 3 4" xfId="16372" xr:uid="{00000000-0005-0000-0000-0000D9680000}"/>
    <cellStyle name="Normal 41 3 3 3 4 2" xfId="28341" xr:uid="{00000000-0005-0000-0000-0000DA680000}"/>
    <cellStyle name="Normal 41 3 3 3 4 2 2" xfId="49947" xr:uid="{00000000-0005-0000-0000-0000DB680000}"/>
    <cellStyle name="Normal 41 3 3 3 4 3" xfId="22374" xr:uid="{00000000-0005-0000-0000-0000DC680000}"/>
    <cellStyle name="Normal 41 3 3 3 4 3 2" xfId="44011" xr:uid="{00000000-0005-0000-0000-0000DD680000}"/>
    <cellStyle name="Normal 41 3 3 3 4 4" xfId="38026" xr:uid="{00000000-0005-0000-0000-0000DE680000}"/>
    <cellStyle name="Normal 41 3 3 3 5" xfId="25359" xr:uid="{00000000-0005-0000-0000-0000DF680000}"/>
    <cellStyle name="Normal 41 3 3 3 5 2" xfId="46976" xr:uid="{00000000-0005-0000-0000-0000E0680000}"/>
    <cellStyle name="Normal 41 3 3 3 6" xfId="19392" xr:uid="{00000000-0005-0000-0000-0000E1680000}"/>
    <cellStyle name="Normal 41 3 3 3 6 2" xfId="41034" xr:uid="{00000000-0005-0000-0000-0000E2680000}"/>
    <cellStyle name="Normal 41 3 3 3 7" xfId="35020" xr:uid="{00000000-0005-0000-0000-0000E3680000}"/>
    <cellStyle name="Normal 41 3 3 4" xfId="13623" xr:uid="{00000000-0005-0000-0000-0000E4680000}"/>
    <cellStyle name="Normal 41 3 3 4 2" xfId="16709" xr:uid="{00000000-0005-0000-0000-0000E5680000}"/>
    <cellStyle name="Normal 41 3 3 4 2 2" xfId="28677" xr:uid="{00000000-0005-0000-0000-0000E6680000}"/>
    <cellStyle name="Normal 41 3 3 4 2 2 2" xfId="50283" xr:uid="{00000000-0005-0000-0000-0000E7680000}"/>
    <cellStyle name="Normal 41 3 3 4 2 3" xfId="22710" xr:uid="{00000000-0005-0000-0000-0000E8680000}"/>
    <cellStyle name="Normal 41 3 3 4 2 3 2" xfId="44347" xr:uid="{00000000-0005-0000-0000-0000E9680000}"/>
    <cellStyle name="Normal 41 3 3 4 2 4" xfId="38363" xr:uid="{00000000-0005-0000-0000-0000EA680000}"/>
    <cellStyle name="Normal 41 3 3 4 3" xfId="25695" xr:uid="{00000000-0005-0000-0000-0000EB680000}"/>
    <cellStyle name="Normal 41 3 3 4 3 2" xfId="47309" xr:uid="{00000000-0005-0000-0000-0000EC680000}"/>
    <cellStyle name="Normal 41 3 3 4 4" xfId="19728" xr:uid="{00000000-0005-0000-0000-0000ED680000}"/>
    <cellStyle name="Normal 41 3 3 4 4 2" xfId="41370" xr:uid="{00000000-0005-0000-0000-0000EE680000}"/>
    <cellStyle name="Normal 41 3 3 4 5" xfId="35359" xr:uid="{00000000-0005-0000-0000-0000EF680000}"/>
    <cellStyle name="Normal 41 3 3 5" xfId="14597" xr:uid="{00000000-0005-0000-0000-0000F0680000}"/>
    <cellStyle name="Normal 41 3 3 5 2" xfId="17682" xr:uid="{00000000-0005-0000-0000-0000F1680000}"/>
    <cellStyle name="Normal 41 3 3 5 2 2" xfId="29649" xr:uid="{00000000-0005-0000-0000-0000F2680000}"/>
    <cellStyle name="Normal 41 3 3 5 2 2 2" xfId="51255" xr:uid="{00000000-0005-0000-0000-0000F3680000}"/>
    <cellStyle name="Normal 41 3 3 5 2 3" xfId="23682" xr:uid="{00000000-0005-0000-0000-0000F4680000}"/>
    <cellStyle name="Normal 41 3 3 5 2 3 2" xfId="45319" xr:uid="{00000000-0005-0000-0000-0000F5680000}"/>
    <cellStyle name="Normal 41 3 3 5 2 4" xfId="39336" xr:uid="{00000000-0005-0000-0000-0000F6680000}"/>
    <cellStyle name="Normal 41 3 3 5 3" xfId="26667" xr:uid="{00000000-0005-0000-0000-0000F7680000}"/>
    <cellStyle name="Normal 41 3 3 5 3 2" xfId="48281" xr:uid="{00000000-0005-0000-0000-0000F8680000}"/>
    <cellStyle name="Normal 41 3 3 5 4" xfId="20700" xr:uid="{00000000-0005-0000-0000-0000F9680000}"/>
    <cellStyle name="Normal 41 3 3 5 4 2" xfId="42342" xr:uid="{00000000-0005-0000-0000-0000FA680000}"/>
    <cellStyle name="Normal 41 3 3 5 5" xfId="36333" xr:uid="{00000000-0005-0000-0000-0000FB680000}"/>
    <cellStyle name="Normal 41 3 3 6" xfId="15710" xr:uid="{00000000-0005-0000-0000-0000FC680000}"/>
    <cellStyle name="Normal 41 3 3 6 2" xfId="27681" xr:uid="{00000000-0005-0000-0000-0000FD680000}"/>
    <cellStyle name="Normal 41 3 3 6 2 2" xfId="49287" xr:uid="{00000000-0005-0000-0000-0000FE680000}"/>
    <cellStyle name="Normal 41 3 3 6 3" xfId="21714" xr:uid="{00000000-0005-0000-0000-0000FF680000}"/>
    <cellStyle name="Normal 41 3 3 6 3 2" xfId="43351" xr:uid="{00000000-0005-0000-0000-000000690000}"/>
    <cellStyle name="Normal 41 3 3 6 4" xfId="37364" xr:uid="{00000000-0005-0000-0000-000001690000}"/>
    <cellStyle name="Normal 41 3 3 7" xfId="24696" xr:uid="{00000000-0005-0000-0000-000002690000}"/>
    <cellStyle name="Normal 41 3 3 7 2" xfId="46316" xr:uid="{00000000-0005-0000-0000-000003690000}"/>
    <cellStyle name="Normal 41 3 3 8" xfId="18729" xr:uid="{00000000-0005-0000-0000-000004690000}"/>
    <cellStyle name="Normal 41 3 3 8 2" xfId="40371" xr:uid="{00000000-0005-0000-0000-000005690000}"/>
    <cellStyle name="Normal 41 3 3 9" xfId="31429"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3" xr:uid="{00000000-0005-0000-0000-00000B690000}"/>
    <cellStyle name="Normal 41 3 4 2 2 2 2 2" xfId="50689" xr:uid="{00000000-0005-0000-0000-00000C690000}"/>
    <cellStyle name="Normal 41 3 4 2 2 2 3" xfId="23116" xr:uid="{00000000-0005-0000-0000-00000D690000}"/>
    <cellStyle name="Normal 41 3 4 2 2 2 3 2" xfId="44753" xr:uid="{00000000-0005-0000-0000-00000E690000}"/>
    <cellStyle name="Normal 41 3 4 2 2 2 4" xfId="38769" xr:uid="{00000000-0005-0000-0000-00000F690000}"/>
    <cellStyle name="Normal 41 3 4 2 2 3" xfId="26101" xr:uid="{00000000-0005-0000-0000-000010690000}"/>
    <cellStyle name="Normal 41 3 4 2 2 3 2" xfId="47715" xr:uid="{00000000-0005-0000-0000-000011690000}"/>
    <cellStyle name="Normal 41 3 4 2 2 4" xfId="20134" xr:uid="{00000000-0005-0000-0000-000012690000}"/>
    <cellStyle name="Normal 41 3 4 2 2 4 2" xfId="41776" xr:uid="{00000000-0005-0000-0000-000013690000}"/>
    <cellStyle name="Normal 41 3 4 2 2 5" xfId="35766" xr:uid="{00000000-0005-0000-0000-000014690000}"/>
    <cellStyle name="Normal 41 3 4 2 3" xfId="15004" xr:uid="{00000000-0005-0000-0000-000015690000}"/>
    <cellStyle name="Normal 41 3 4 2 3 2" xfId="18089" xr:uid="{00000000-0005-0000-0000-000016690000}"/>
    <cellStyle name="Normal 41 3 4 2 3 2 2" xfId="30055" xr:uid="{00000000-0005-0000-0000-000017690000}"/>
    <cellStyle name="Normal 41 3 4 2 3 2 2 2" xfId="51661" xr:uid="{00000000-0005-0000-0000-000018690000}"/>
    <cellStyle name="Normal 41 3 4 2 3 2 3" xfId="24088" xr:uid="{00000000-0005-0000-0000-000019690000}"/>
    <cellStyle name="Normal 41 3 4 2 3 2 3 2" xfId="45725" xr:uid="{00000000-0005-0000-0000-00001A690000}"/>
    <cellStyle name="Normal 41 3 4 2 3 2 4" xfId="39743" xr:uid="{00000000-0005-0000-0000-00001B690000}"/>
    <cellStyle name="Normal 41 3 4 2 3 3" xfId="27073" xr:uid="{00000000-0005-0000-0000-00001C690000}"/>
    <cellStyle name="Normal 41 3 4 2 3 3 2" xfId="48687" xr:uid="{00000000-0005-0000-0000-00001D690000}"/>
    <cellStyle name="Normal 41 3 4 2 3 4" xfId="21106" xr:uid="{00000000-0005-0000-0000-00001E690000}"/>
    <cellStyle name="Normal 41 3 4 2 3 4 2" xfId="42748" xr:uid="{00000000-0005-0000-0000-00001F690000}"/>
    <cellStyle name="Normal 41 3 4 2 3 5" xfId="36740" xr:uid="{00000000-0005-0000-0000-000020690000}"/>
    <cellStyle name="Normal 41 3 4 2 4" xfId="16138" xr:uid="{00000000-0005-0000-0000-000021690000}"/>
    <cellStyle name="Normal 41 3 4 2 4 2" xfId="28107" xr:uid="{00000000-0005-0000-0000-000022690000}"/>
    <cellStyle name="Normal 41 3 4 2 4 2 2" xfId="49713" xr:uid="{00000000-0005-0000-0000-000023690000}"/>
    <cellStyle name="Normal 41 3 4 2 4 3" xfId="22140" xr:uid="{00000000-0005-0000-0000-000024690000}"/>
    <cellStyle name="Normal 41 3 4 2 4 3 2" xfId="43777" xr:uid="{00000000-0005-0000-0000-000025690000}"/>
    <cellStyle name="Normal 41 3 4 2 4 4" xfId="37792" xr:uid="{00000000-0005-0000-0000-000026690000}"/>
    <cellStyle name="Normal 41 3 4 2 5" xfId="25125" xr:uid="{00000000-0005-0000-0000-000027690000}"/>
    <cellStyle name="Normal 41 3 4 2 5 2" xfId="46742" xr:uid="{00000000-0005-0000-0000-000028690000}"/>
    <cellStyle name="Normal 41 3 4 2 6" xfId="19158" xr:uid="{00000000-0005-0000-0000-000029690000}"/>
    <cellStyle name="Normal 41 3 4 2 6 2" xfId="40800" xr:uid="{00000000-0005-0000-0000-00002A690000}"/>
    <cellStyle name="Normal 41 3 4 2 7" xfId="34786"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3" xr:uid="{00000000-0005-0000-0000-00002F690000}"/>
    <cellStyle name="Normal 41 3 4 3 2 2 2 2" xfId="51009" xr:uid="{00000000-0005-0000-0000-000030690000}"/>
    <cellStyle name="Normal 41 3 4 3 2 2 3" xfId="23436" xr:uid="{00000000-0005-0000-0000-000031690000}"/>
    <cellStyle name="Normal 41 3 4 3 2 2 3 2" xfId="45073" xr:uid="{00000000-0005-0000-0000-000032690000}"/>
    <cellStyle name="Normal 41 3 4 3 2 2 4" xfId="39089" xr:uid="{00000000-0005-0000-0000-000033690000}"/>
    <cellStyle name="Normal 41 3 4 3 2 3" xfId="26421" xr:uid="{00000000-0005-0000-0000-000034690000}"/>
    <cellStyle name="Normal 41 3 4 3 2 3 2" xfId="48035" xr:uid="{00000000-0005-0000-0000-000035690000}"/>
    <cellStyle name="Normal 41 3 4 3 2 4" xfId="20454" xr:uid="{00000000-0005-0000-0000-000036690000}"/>
    <cellStyle name="Normal 41 3 4 3 2 4 2" xfId="42096" xr:uid="{00000000-0005-0000-0000-000037690000}"/>
    <cellStyle name="Normal 41 3 4 3 2 5" xfId="36086" xr:uid="{00000000-0005-0000-0000-000038690000}"/>
    <cellStyle name="Normal 41 3 4 3 3" xfId="15324" xr:uid="{00000000-0005-0000-0000-000039690000}"/>
    <cellStyle name="Normal 41 3 4 3 3 2" xfId="18409" xr:uid="{00000000-0005-0000-0000-00003A690000}"/>
    <cellStyle name="Normal 41 3 4 3 3 2 2" xfId="30375" xr:uid="{00000000-0005-0000-0000-00003B690000}"/>
    <cellStyle name="Normal 41 3 4 3 3 2 2 2" xfId="51981" xr:uid="{00000000-0005-0000-0000-00003C690000}"/>
    <cellStyle name="Normal 41 3 4 3 3 2 3" xfId="24408" xr:uid="{00000000-0005-0000-0000-00003D690000}"/>
    <cellStyle name="Normal 41 3 4 3 3 2 3 2" xfId="46045" xr:uid="{00000000-0005-0000-0000-00003E690000}"/>
    <cellStyle name="Normal 41 3 4 3 3 2 4" xfId="40063" xr:uid="{00000000-0005-0000-0000-00003F690000}"/>
    <cellStyle name="Normal 41 3 4 3 3 3" xfId="27393" xr:uid="{00000000-0005-0000-0000-000040690000}"/>
    <cellStyle name="Normal 41 3 4 3 3 3 2" xfId="49007" xr:uid="{00000000-0005-0000-0000-000041690000}"/>
    <cellStyle name="Normal 41 3 4 3 3 4" xfId="21426" xr:uid="{00000000-0005-0000-0000-000042690000}"/>
    <cellStyle name="Normal 41 3 4 3 3 4 2" xfId="43068" xr:uid="{00000000-0005-0000-0000-000043690000}"/>
    <cellStyle name="Normal 41 3 4 3 3 5" xfId="37060" xr:uid="{00000000-0005-0000-0000-000044690000}"/>
    <cellStyle name="Normal 41 3 4 3 4" xfId="16458" xr:uid="{00000000-0005-0000-0000-000045690000}"/>
    <cellStyle name="Normal 41 3 4 3 4 2" xfId="28427" xr:uid="{00000000-0005-0000-0000-000046690000}"/>
    <cellStyle name="Normal 41 3 4 3 4 2 2" xfId="50033" xr:uid="{00000000-0005-0000-0000-000047690000}"/>
    <cellStyle name="Normal 41 3 4 3 4 3" xfId="22460" xr:uid="{00000000-0005-0000-0000-000048690000}"/>
    <cellStyle name="Normal 41 3 4 3 4 3 2" xfId="44097" xr:uid="{00000000-0005-0000-0000-000049690000}"/>
    <cellStyle name="Normal 41 3 4 3 4 4" xfId="38112" xr:uid="{00000000-0005-0000-0000-00004A690000}"/>
    <cellStyle name="Normal 41 3 4 3 5" xfId="25445" xr:uid="{00000000-0005-0000-0000-00004B690000}"/>
    <cellStyle name="Normal 41 3 4 3 5 2" xfId="47062" xr:uid="{00000000-0005-0000-0000-00004C690000}"/>
    <cellStyle name="Normal 41 3 4 3 6" xfId="19478" xr:uid="{00000000-0005-0000-0000-00004D690000}"/>
    <cellStyle name="Normal 41 3 4 3 6 2" xfId="41120" xr:uid="{00000000-0005-0000-0000-00004E690000}"/>
    <cellStyle name="Normal 41 3 4 3 7" xfId="35106" xr:uid="{00000000-0005-0000-0000-00004F690000}"/>
    <cellStyle name="Normal 41 3 4 4" xfId="13709" xr:uid="{00000000-0005-0000-0000-000050690000}"/>
    <cellStyle name="Normal 41 3 4 4 2" xfId="16795" xr:uid="{00000000-0005-0000-0000-000051690000}"/>
    <cellStyle name="Normal 41 3 4 4 2 2" xfId="28763" xr:uid="{00000000-0005-0000-0000-000052690000}"/>
    <cellStyle name="Normal 41 3 4 4 2 2 2" xfId="50369" xr:uid="{00000000-0005-0000-0000-000053690000}"/>
    <cellStyle name="Normal 41 3 4 4 2 3" xfId="22796" xr:uid="{00000000-0005-0000-0000-000054690000}"/>
    <cellStyle name="Normal 41 3 4 4 2 3 2" xfId="44433" xr:uid="{00000000-0005-0000-0000-000055690000}"/>
    <cellStyle name="Normal 41 3 4 4 2 4" xfId="38449" xr:uid="{00000000-0005-0000-0000-000056690000}"/>
    <cellStyle name="Normal 41 3 4 4 3" xfId="25781" xr:uid="{00000000-0005-0000-0000-000057690000}"/>
    <cellStyle name="Normal 41 3 4 4 3 2" xfId="47395" xr:uid="{00000000-0005-0000-0000-000058690000}"/>
    <cellStyle name="Normal 41 3 4 4 4" xfId="19814" xr:uid="{00000000-0005-0000-0000-000059690000}"/>
    <cellStyle name="Normal 41 3 4 4 4 2" xfId="41456" xr:uid="{00000000-0005-0000-0000-00005A690000}"/>
    <cellStyle name="Normal 41 3 4 4 5" xfId="35445" xr:uid="{00000000-0005-0000-0000-00005B690000}"/>
    <cellStyle name="Normal 41 3 4 5" xfId="14683" xr:uid="{00000000-0005-0000-0000-00005C690000}"/>
    <cellStyle name="Normal 41 3 4 5 2" xfId="17768" xr:uid="{00000000-0005-0000-0000-00005D690000}"/>
    <cellStyle name="Normal 41 3 4 5 2 2" xfId="29735" xr:uid="{00000000-0005-0000-0000-00005E690000}"/>
    <cellStyle name="Normal 41 3 4 5 2 2 2" xfId="51341" xr:uid="{00000000-0005-0000-0000-00005F690000}"/>
    <cellStyle name="Normal 41 3 4 5 2 3" xfId="23768" xr:uid="{00000000-0005-0000-0000-000060690000}"/>
    <cellStyle name="Normal 41 3 4 5 2 3 2" xfId="45405" xr:uid="{00000000-0005-0000-0000-000061690000}"/>
    <cellStyle name="Normal 41 3 4 5 2 4" xfId="39422" xr:uid="{00000000-0005-0000-0000-000062690000}"/>
    <cellStyle name="Normal 41 3 4 5 3" xfId="26753" xr:uid="{00000000-0005-0000-0000-000063690000}"/>
    <cellStyle name="Normal 41 3 4 5 3 2" xfId="48367" xr:uid="{00000000-0005-0000-0000-000064690000}"/>
    <cellStyle name="Normal 41 3 4 5 4" xfId="20786" xr:uid="{00000000-0005-0000-0000-000065690000}"/>
    <cellStyle name="Normal 41 3 4 5 4 2" xfId="42428" xr:uid="{00000000-0005-0000-0000-000066690000}"/>
    <cellStyle name="Normal 41 3 4 5 5" xfId="36419" xr:uid="{00000000-0005-0000-0000-000067690000}"/>
    <cellStyle name="Normal 41 3 4 6" xfId="15796" xr:uid="{00000000-0005-0000-0000-000068690000}"/>
    <cellStyle name="Normal 41 3 4 6 2" xfId="27767" xr:uid="{00000000-0005-0000-0000-000069690000}"/>
    <cellStyle name="Normal 41 3 4 6 2 2" xfId="49373" xr:uid="{00000000-0005-0000-0000-00006A690000}"/>
    <cellStyle name="Normal 41 3 4 6 3" xfId="21800" xr:uid="{00000000-0005-0000-0000-00006B690000}"/>
    <cellStyle name="Normal 41 3 4 6 3 2" xfId="43437" xr:uid="{00000000-0005-0000-0000-00006C690000}"/>
    <cellStyle name="Normal 41 3 4 6 4" xfId="37450" xr:uid="{00000000-0005-0000-0000-00006D690000}"/>
    <cellStyle name="Normal 41 3 4 7" xfId="24782" xr:uid="{00000000-0005-0000-0000-00006E690000}"/>
    <cellStyle name="Normal 41 3 4 7 2" xfId="46402" xr:uid="{00000000-0005-0000-0000-00006F690000}"/>
    <cellStyle name="Normal 41 3 4 8" xfId="18815" xr:uid="{00000000-0005-0000-0000-000070690000}"/>
    <cellStyle name="Normal 41 3 4 8 2" xfId="40457" xr:uid="{00000000-0005-0000-0000-000071690000}"/>
    <cellStyle name="Normal 41 3 4 9" xfId="31697"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7" xr:uid="{00000000-0005-0000-0000-000077690000}"/>
    <cellStyle name="Normal 41 3 5 2 2 2 2 2" xfId="50773" xr:uid="{00000000-0005-0000-0000-000078690000}"/>
    <cellStyle name="Normal 41 3 5 2 2 2 3" xfId="23200" xr:uid="{00000000-0005-0000-0000-000079690000}"/>
    <cellStyle name="Normal 41 3 5 2 2 2 3 2" xfId="44837" xr:uid="{00000000-0005-0000-0000-00007A690000}"/>
    <cellStyle name="Normal 41 3 5 2 2 2 4" xfId="38853" xr:uid="{00000000-0005-0000-0000-00007B690000}"/>
    <cellStyle name="Normal 41 3 5 2 2 3" xfId="26185" xr:uid="{00000000-0005-0000-0000-00007C690000}"/>
    <cellStyle name="Normal 41 3 5 2 2 3 2" xfId="47799" xr:uid="{00000000-0005-0000-0000-00007D690000}"/>
    <cellStyle name="Normal 41 3 5 2 2 4" xfId="20218" xr:uid="{00000000-0005-0000-0000-00007E690000}"/>
    <cellStyle name="Normal 41 3 5 2 2 4 2" xfId="41860" xr:uid="{00000000-0005-0000-0000-00007F690000}"/>
    <cellStyle name="Normal 41 3 5 2 2 5" xfId="35850" xr:uid="{00000000-0005-0000-0000-000080690000}"/>
    <cellStyle name="Normal 41 3 5 2 3" xfId="15088" xr:uid="{00000000-0005-0000-0000-000081690000}"/>
    <cellStyle name="Normal 41 3 5 2 3 2" xfId="18173" xr:uid="{00000000-0005-0000-0000-000082690000}"/>
    <cellStyle name="Normal 41 3 5 2 3 2 2" xfId="30139" xr:uid="{00000000-0005-0000-0000-000083690000}"/>
    <cellStyle name="Normal 41 3 5 2 3 2 2 2" xfId="51745" xr:uid="{00000000-0005-0000-0000-000084690000}"/>
    <cellStyle name="Normal 41 3 5 2 3 2 3" xfId="24172" xr:uid="{00000000-0005-0000-0000-000085690000}"/>
    <cellStyle name="Normal 41 3 5 2 3 2 3 2" xfId="45809" xr:uid="{00000000-0005-0000-0000-000086690000}"/>
    <cellStyle name="Normal 41 3 5 2 3 2 4" xfId="39827" xr:uid="{00000000-0005-0000-0000-000087690000}"/>
    <cellStyle name="Normal 41 3 5 2 3 3" xfId="27157" xr:uid="{00000000-0005-0000-0000-000088690000}"/>
    <cellStyle name="Normal 41 3 5 2 3 3 2" xfId="48771" xr:uid="{00000000-0005-0000-0000-000089690000}"/>
    <cellStyle name="Normal 41 3 5 2 3 4" xfId="21190" xr:uid="{00000000-0005-0000-0000-00008A690000}"/>
    <cellStyle name="Normal 41 3 5 2 3 4 2" xfId="42832" xr:uid="{00000000-0005-0000-0000-00008B690000}"/>
    <cellStyle name="Normal 41 3 5 2 3 5" xfId="36824" xr:uid="{00000000-0005-0000-0000-00008C690000}"/>
    <cellStyle name="Normal 41 3 5 2 4" xfId="16222" xr:uid="{00000000-0005-0000-0000-00008D690000}"/>
    <cellStyle name="Normal 41 3 5 2 4 2" xfId="28191" xr:uid="{00000000-0005-0000-0000-00008E690000}"/>
    <cellStyle name="Normal 41 3 5 2 4 2 2" xfId="49797" xr:uid="{00000000-0005-0000-0000-00008F690000}"/>
    <cellStyle name="Normal 41 3 5 2 4 3" xfId="22224" xr:uid="{00000000-0005-0000-0000-000090690000}"/>
    <cellStyle name="Normal 41 3 5 2 4 3 2" xfId="43861" xr:uid="{00000000-0005-0000-0000-000091690000}"/>
    <cellStyle name="Normal 41 3 5 2 4 4" xfId="37876" xr:uid="{00000000-0005-0000-0000-000092690000}"/>
    <cellStyle name="Normal 41 3 5 2 5" xfId="25209" xr:uid="{00000000-0005-0000-0000-000093690000}"/>
    <cellStyle name="Normal 41 3 5 2 5 2" xfId="46826" xr:uid="{00000000-0005-0000-0000-000094690000}"/>
    <cellStyle name="Normal 41 3 5 2 6" xfId="19242" xr:uid="{00000000-0005-0000-0000-000095690000}"/>
    <cellStyle name="Normal 41 3 5 2 6 2" xfId="40884" xr:uid="{00000000-0005-0000-0000-000096690000}"/>
    <cellStyle name="Normal 41 3 5 2 7" xfId="34870"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7" xr:uid="{00000000-0005-0000-0000-00009B690000}"/>
    <cellStyle name="Normal 41 3 5 3 2 2 2 2" xfId="51093" xr:uid="{00000000-0005-0000-0000-00009C690000}"/>
    <cellStyle name="Normal 41 3 5 3 2 2 3" xfId="23520" xr:uid="{00000000-0005-0000-0000-00009D690000}"/>
    <cellStyle name="Normal 41 3 5 3 2 2 3 2" xfId="45157" xr:uid="{00000000-0005-0000-0000-00009E690000}"/>
    <cellStyle name="Normal 41 3 5 3 2 2 4" xfId="39173" xr:uid="{00000000-0005-0000-0000-00009F690000}"/>
    <cellStyle name="Normal 41 3 5 3 2 3" xfId="26505" xr:uid="{00000000-0005-0000-0000-0000A0690000}"/>
    <cellStyle name="Normal 41 3 5 3 2 3 2" xfId="48119" xr:uid="{00000000-0005-0000-0000-0000A1690000}"/>
    <cellStyle name="Normal 41 3 5 3 2 4" xfId="20538" xr:uid="{00000000-0005-0000-0000-0000A2690000}"/>
    <cellStyle name="Normal 41 3 5 3 2 4 2" xfId="42180" xr:uid="{00000000-0005-0000-0000-0000A3690000}"/>
    <cellStyle name="Normal 41 3 5 3 2 5" xfId="36170" xr:uid="{00000000-0005-0000-0000-0000A4690000}"/>
    <cellStyle name="Normal 41 3 5 3 3" xfId="15408" xr:uid="{00000000-0005-0000-0000-0000A5690000}"/>
    <cellStyle name="Normal 41 3 5 3 3 2" xfId="18493" xr:uid="{00000000-0005-0000-0000-0000A6690000}"/>
    <cellStyle name="Normal 41 3 5 3 3 2 2" xfId="30459" xr:uid="{00000000-0005-0000-0000-0000A7690000}"/>
    <cellStyle name="Normal 41 3 5 3 3 2 2 2" xfId="52065" xr:uid="{00000000-0005-0000-0000-0000A8690000}"/>
    <cellStyle name="Normal 41 3 5 3 3 2 3" xfId="24492" xr:uid="{00000000-0005-0000-0000-0000A9690000}"/>
    <cellStyle name="Normal 41 3 5 3 3 2 3 2" xfId="46129" xr:uid="{00000000-0005-0000-0000-0000AA690000}"/>
    <cellStyle name="Normal 41 3 5 3 3 2 4" xfId="40147" xr:uid="{00000000-0005-0000-0000-0000AB690000}"/>
    <cellStyle name="Normal 41 3 5 3 3 3" xfId="27477" xr:uid="{00000000-0005-0000-0000-0000AC690000}"/>
    <cellStyle name="Normal 41 3 5 3 3 3 2" xfId="49091" xr:uid="{00000000-0005-0000-0000-0000AD690000}"/>
    <cellStyle name="Normal 41 3 5 3 3 4" xfId="21510" xr:uid="{00000000-0005-0000-0000-0000AE690000}"/>
    <cellStyle name="Normal 41 3 5 3 3 4 2" xfId="43152" xr:uid="{00000000-0005-0000-0000-0000AF690000}"/>
    <cellStyle name="Normal 41 3 5 3 3 5" xfId="37144" xr:uid="{00000000-0005-0000-0000-0000B0690000}"/>
    <cellStyle name="Normal 41 3 5 3 4" xfId="16542" xr:uid="{00000000-0005-0000-0000-0000B1690000}"/>
    <cellStyle name="Normal 41 3 5 3 4 2" xfId="28511" xr:uid="{00000000-0005-0000-0000-0000B2690000}"/>
    <cellStyle name="Normal 41 3 5 3 4 2 2" xfId="50117" xr:uid="{00000000-0005-0000-0000-0000B3690000}"/>
    <cellStyle name="Normal 41 3 5 3 4 3" xfId="22544" xr:uid="{00000000-0005-0000-0000-0000B4690000}"/>
    <cellStyle name="Normal 41 3 5 3 4 3 2" xfId="44181" xr:uid="{00000000-0005-0000-0000-0000B5690000}"/>
    <cellStyle name="Normal 41 3 5 3 4 4" xfId="38196" xr:uid="{00000000-0005-0000-0000-0000B6690000}"/>
    <cellStyle name="Normal 41 3 5 3 5" xfId="25529" xr:uid="{00000000-0005-0000-0000-0000B7690000}"/>
    <cellStyle name="Normal 41 3 5 3 5 2" xfId="47146" xr:uid="{00000000-0005-0000-0000-0000B8690000}"/>
    <cellStyle name="Normal 41 3 5 3 6" xfId="19562" xr:uid="{00000000-0005-0000-0000-0000B9690000}"/>
    <cellStyle name="Normal 41 3 5 3 6 2" xfId="41204" xr:uid="{00000000-0005-0000-0000-0000BA690000}"/>
    <cellStyle name="Normal 41 3 5 3 7" xfId="35190" xr:uid="{00000000-0005-0000-0000-0000BB690000}"/>
    <cellStyle name="Normal 41 3 5 4" xfId="13793" xr:uid="{00000000-0005-0000-0000-0000BC690000}"/>
    <cellStyle name="Normal 41 3 5 4 2" xfId="16879" xr:uid="{00000000-0005-0000-0000-0000BD690000}"/>
    <cellStyle name="Normal 41 3 5 4 2 2" xfId="28847" xr:uid="{00000000-0005-0000-0000-0000BE690000}"/>
    <cellStyle name="Normal 41 3 5 4 2 2 2" xfId="50453" xr:uid="{00000000-0005-0000-0000-0000BF690000}"/>
    <cellStyle name="Normal 41 3 5 4 2 3" xfId="22880" xr:uid="{00000000-0005-0000-0000-0000C0690000}"/>
    <cellStyle name="Normal 41 3 5 4 2 3 2" xfId="44517" xr:uid="{00000000-0005-0000-0000-0000C1690000}"/>
    <cellStyle name="Normal 41 3 5 4 2 4" xfId="38533" xr:uid="{00000000-0005-0000-0000-0000C2690000}"/>
    <cellStyle name="Normal 41 3 5 4 3" xfId="25865" xr:uid="{00000000-0005-0000-0000-0000C3690000}"/>
    <cellStyle name="Normal 41 3 5 4 3 2" xfId="47479" xr:uid="{00000000-0005-0000-0000-0000C4690000}"/>
    <cellStyle name="Normal 41 3 5 4 4" xfId="19898" xr:uid="{00000000-0005-0000-0000-0000C5690000}"/>
    <cellStyle name="Normal 41 3 5 4 4 2" xfId="41540" xr:uid="{00000000-0005-0000-0000-0000C6690000}"/>
    <cellStyle name="Normal 41 3 5 4 5" xfId="35529" xr:uid="{00000000-0005-0000-0000-0000C7690000}"/>
    <cellStyle name="Normal 41 3 5 5" xfId="14767" xr:uid="{00000000-0005-0000-0000-0000C8690000}"/>
    <cellStyle name="Normal 41 3 5 5 2" xfId="17852" xr:uid="{00000000-0005-0000-0000-0000C9690000}"/>
    <cellStyle name="Normal 41 3 5 5 2 2" xfId="29819" xr:uid="{00000000-0005-0000-0000-0000CA690000}"/>
    <cellStyle name="Normal 41 3 5 5 2 2 2" xfId="51425" xr:uid="{00000000-0005-0000-0000-0000CB690000}"/>
    <cellStyle name="Normal 41 3 5 5 2 3" xfId="23852" xr:uid="{00000000-0005-0000-0000-0000CC690000}"/>
    <cellStyle name="Normal 41 3 5 5 2 3 2" xfId="45489" xr:uid="{00000000-0005-0000-0000-0000CD690000}"/>
    <cellStyle name="Normal 41 3 5 5 2 4" xfId="39506" xr:uid="{00000000-0005-0000-0000-0000CE690000}"/>
    <cellStyle name="Normal 41 3 5 5 3" xfId="26837" xr:uid="{00000000-0005-0000-0000-0000CF690000}"/>
    <cellStyle name="Normal 41 3 5 5 3 2" xfId="48451" xr:uid="{00000000-0005-0000-0000-0000D0690000}"/>
    <cellStyle name="Normal 41 3 5 5 4" xfId="20870" xr:uid="{00000000-0005-0000-0000-0000D1690000}"/>
    <cellStyle name="Normal 41 3 5 5 4 2" xfId="42512" xr:uid="{00000000-0005-0000-0000-0000D2690000}"/>
    <cellStyle name="Normal 41 3 5 5 5" xfId="36503" xr:uid="{00000000-0005-0000-0000-0000D3690000}"/>
    <cellStyle name="Normal 41 3 5 6" xfId="15880" xr:uid="{00000000-0005-0000-0000-0000D4690000}"/>
    <cellStyle name="Normal 41 3 5 6 2" xfId="27851" xr:uid="{00000000-0005-0000-0000-0000D5690000}"/>
    <cellStyle name="Normal 41 3 5 6 2 2" xfId="49457" xr:uid="{00000000-0005-0000-0000-0000D6690000}"/>
    <cellStyle name="Normal 41 3 5 6 3" xfId="21884" xr:uid="{00000000-0005-0000-0000-0000D7690000}"/>
    <cellStyle name="Normal 41 3 5 6 3 2" xfId="43521" xr:uid="{00000000-0005-0000-0000-0000D8690000}"/>
    <cellStyle name="Normal 41 3 5 6 4" xfId="37534" xr:uid="{00000000-0005-0000-0000-0000D9690000}"/>
    <cellStyle name="Normal 41 3 5 7" xfId="24866" xr:uid="{00000000-0005-0000-0000-0000DA690000}"/>
    <cellStyle name="Normal 41 3 5 7 2" xfId="46486" xr:uid="{00000000-0005-0000-0000-0000DB690000}"/>
    <cellStyle name="Normal 41 3 5 8" xfId="18899" xr:uid="{00000000-0005-0000-0000-0000DC690000}"/>
    <cellStyle name="Normal 41 3 5 8 2" xfId="40541" xr:uid="{00000000-0005-0000-0000-0000DD690000}"/>
    <cellStyle name="Normal 41 3 5 9" xfId="31869"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8" xr:uid="{00000000-0005-0000-0000-0000E3690000}"/>
    <cellStyle name="Normal 41 3 6 2 2 2 2 2" xfId="50744" xr:uid="{00000000-0005-0000-0000-0000E4690000}"/>
    <cellStyle name="Normal 41 3 6 2 2 2 3" xfId="23171" xr:uid="{00000000-0005-0000-0000-0000E5690000}"/>
    <cellStyle name="Normal 41 3 6 2 2 2 3 2" xfId="44808" xr:uid="{00000000-0005-0000-0000-0000E6690000}"/>
    <cellStyle name="Normal 41 3 6 2 2 2 4" xfId="38824" xr:uid="{00000000-0005-0000-0000-0000E7690000}"/>
    <cellStyle name="Normal 41 3 6 2 2 3" xfId="26156" xr:uid="{00000000-0005-0000-0000-0000E8690000}"/>
    <cellStyle name="Normal 41 3 6 2 2 3 2" xfId="47770" xr:uid="{00000000-0005-0000-0000-0000E9690000}"/>
    <cellStyle name="Normal 41 3 6 2 2 4" xfId="20189" xr:uid="{00000000-0005-0000-0000-0000EA690000}"/>
    <cellStyle name="Normal 41 3 6 2 2 4 2" xfId="41831" xr:uid="{00000000-0005-0000-0000-0000EB690000}"/>
    <cellStyle name="Normal 41 3 6 2 2 5" xfId="35821" xr:uid="{00000000-0005-0000-0000-0000EC690000}"/>
    <cellStyle name="Normal 41 3 6 2 3" xfId="15059" xr:uid="{00000000-0005-0000-0000-0000ED690000}"/>
    <cellStyle name="Normal 41 3 6 2 3 2" xfId="18144" xr:uid="{00000000-0005-0000-0000-0000EE690000}"/>
    <cellStyle name="Normal 41 3 6 2 3 2 2" xfId="30110" xr:uid="{00000000-0005-0000-0000-0000EF690000}"/>
    <cellStyle name="Normal 41 3 6 2 3 2 2 2" xfId="51716" xr:uid="{00000000-0005-0000-0000-0000F0690000}"/>
    <cellStyle name="Normal 41 3 6 2 3 2 3" xfId="24143" xr:uid="{00000000-0005-0000-0000-0000F1690000}"/>
    <cellStyle name="Normal 41 3 6 2 3 2 3 2" xfId="45780" xr:uid="{00000000-0005-0000-0000-0000F2690000}"/>
    <cellStyle name="Normal 41 3 6 2 3 2 4" xfId="39798" xr:uid="{00000000-0005-0000-0000-0000F3690000}"/>
    <cellStyle name="Normal 41 3 6 2 3 3" xfId="27128" xr:uid="{00000000-0005-0000-0000-0000F4690000}"/>
    <cellStyle name="Normal 41 3 6 2 3 3 2" xfId="48742" xr:uid="{00000000-0005-0000-0000-0000F5690000}"/>
    <cellStyle name="Normal 41 3 6 2 3 4" xfId="21161" xr:uid="{00000000-0005-0000-0000-0000F6690000}"/>
    <cellStyle name="Normal 41 3 6 2 3 4 2" xfId="42803" xr:uid="{00000000-0005-0000-0000-0000F7690000}"/>
    <cellStyle name="Normal 41 3 6 2 3 5" xfId="36795" xr:uid="{00000000-0005-0000-0000-0000F8690000}"/>
    <cellStyle name="Normal 41 3 6 2 4" xfId="16193" xr:uid="{00000000-0005-0000-0000-0000F9690000}"/>
    <cellStyle name="Normal 41 3 6 2 4 2" xfId="28162" xr:uid="{00000000-0005-0000-0000-0000FA690000}"/>
    <cellStyle name="Normal 41 3 6 2 4 2 2" xfId="49768" xr:uid="{00000000-0005-0000-0000-0000FB690000}"/>
    <cellStyle name="Normal 41 3 6 2 4 3" xfId="22195" xr:uid="{00000000-0005-0000-0000-0000FC690000}"/>
    <cellStyle name="Normal 41 3 6 2 4 3 2" xfId="43832" xr:uid="{00000000-0005-0000-0000-0000FD690000}"/>
    <cellStyle name="Normal 41 3 6 2 4 4" xfId="37847" xr:uid="{00000000-0005-0000-0000-0000FE690000}"/>
    <cellStyle name="Normal 41 3 6 2 5" xfId="25180" xr:uid="{00000000-0005-0000-0000-0000FF690000}"/>
    <cellStyle name="Normal 41 3 6 2 5 2" xfId="46797" xr:uid="{00000000-0005-0000-0000-0000006A0000}"/>
    <cellStyle name="Normal 41 3 6 2 6" xfId="19213" xr:uid="{00000000-0005-0000-0000-0000016A0000}"/>
    <cellStyle name="Normal 41 3 6 2 6 2" xfId="40855" xr:uid="{00000000-0005-0000-0000-0000026A0000}"/>
    <cellStyle name="Normal 41 3 6 2 7" xfId="34841"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8" xr:uid="{00000000-0005-0000-0000-0000076A0000}"/>
    <cellStyle name="Normal 41 3 6 3 2 2 2 2" xfId="51064" xr:uid="{00000000-0005-0000-0000-0000086A0000}"/>
    <cellStyle name="Normal 41 3 6 3 2 2 3" xfId="23491" xr:uid="{00000000-0005-0000-0000-0000096A0000}"/>
    <cellStyle name="Normal 41 3 6 3 2 2 3 2" xfId="45128" xr:uid="{00000000-0005-0000-0000-00000A6A0000}"/>
    <cellStyle name="Normal 41 3 6 3 2 2 4" xfId="39144" xr:uid="{00000000-0005-0000-0000-00000B6A0000}"/>
    <cellStyle name="Normal 41 3 6 3 2 3" xfId="26476" xr:uid="{00000000-0005-0000-0000-00000C6A0000}"/>
    <cellStyle name="Normal 41 3 6 3 2 3 2" xfId="48090" xr:uid="{00000000-0005-0000-0000-00000D6A0000}"/>
    <cellStyle name="Normal 41 3 6 3 2 4" xfId="20509" xr:uid="{00000000-0005-0000-0000-00000E6A0000}"/>
    <cellStyle name="Normal 41 3 6 3 2 4 2" xfId="42151" xr:uid="{00000000-0005-0000-0000-00000F6A0000}"/>
    <cellStyle name="Normal 41 3 6 3 2 5" xfId="36141" xr:uid="{00000000-0005-0000-0000-0000106A0000}"/>
    <cellStyle name="Normal 41 3 6 3 3" xfId="15379" xr:uid="{00000000-0005-0000-0000-0000116A0000}"/>
    <cellStyle name="Normal 41 3 6 3 3 2" xfId="18464" xr:uid="{00000000-0005-0000-0000-0000126A0000}"/>
    <cellStyle name="Normal 41 3 6 3 3 2 2" xfId="30430" xr:uid="{00000000-0005-0000-0000-0000136A0000}"/>
    <cellStyle name="Normal 41 3 6 3 3 2 2 2" xfId="52036" xr:uid="{00000000-0005-0000-0000-0000146A0000}"/>
    <cellStyle name="Normal 41 3 6 3 3 2 3" xfId="24463" xr:uid="{00000000-0005-0000-0000-0000156A0000}"/>
    <cellStyle name="Normal 41 3 6 3 3 2 3 2" xfId="46100" xr:uid="{00000000-0005-0000-0000-0000166A0000}"/>
    <cellStyle name="Normal 41 3 6 3 3 2 4" xfId="40118" xr:uid="{00000000-0005-0000-0000-0000176A0000}"/>
    <cellStyle name="Normal 41 3 6 3 3 3" xfId="27448" xr:uid="{00000000-0005-0000-0000-0000186A0000}"/>
    <cellStyle name="Normal 41 3 6 3 3 3 2" xfId="49062" xr:uid="{00000000-0005-0000-0000-0000196A0000}"/>
    <cellStyle name="Normal 41 3 6 3 3 4" xfId="21481" xr:uid="{00000000-0005-0000-0000-00001A6A0000}"/>
    <cellStyle name="Normal 41 3 6 3 3 4 2" xfId="43123" xr:uid="{00000000-0005-0000-0000-00001B6A0000}"/>
    <cellStyle name="Normal 41 3 6 3 3 5" xfId="37115" xr:uid="{00000000-0005-0000-0000-00001C6A0000}"/>
    <cellStyle name="Normal 41 3 6 3 4" xfId="16513" xr:uid="{00000000-0005-0000-0000-00001D6A0000}"/>
    <cellStyle name="Normal 41 3 6 3 4 2" xfId="28482" xr:uid="{00000000-0005-0000-0000-00001E6A0000}"/>
    <cellStyle name="Normal 41 3 6 3 4 2 2" xfId="50088" xr:uid="{00000000-0005-0000-0000-00001F6A0000}"/>
    <cellStyle name="Normal 41 3 6 3 4 3" xfId="22515" xr:uid="{00000000-0005-0000-0000-0000206A0000}"/>
    <cellStyle name="Normal 41 3 6 3 4 3 2" xfId="44152" xr:uid="{00000000-0005-0000-0000-0000216A0000}"/>
    <cellStyle name="Normal 41 3 6 3 4 4" xfId="38167" xr:uid="{00000000-0005-0000-0000-0000226A0000}"/>
    <cellStyle name="Normal 41 3 6 3 5" xfId="25500" xr:uid="{00000000-0005-0000-0000-0000236A0000}"/>
    <cellStyle name="Normal 41 3 6 3 5 2" xfId="47117" xr:uid="{00000000-0005-0000-0000-0000246A0000}"/>
    <cellStyle name="Normal 41 3 6 3 6" xfId="19533" xr:uid="{00000000-0005-0000-0000-0000256A0000}"/>
    <cellStyle name="Normal 41 3 6 3 6 2" xfId="41175" xr:uid="{00000000-0005-0000-0000-0000266A0000}"/>
    <cellStyle name="Normal 41 3 6 3 7" xfId="35161" xr:uid="{00000000-0005-0000-0000-0000276A0000}"/>
    <cellStyle name="Normal 41 3 6 4" xfId="13764" xr:uid="{00000000-0005-0000-0000-0000286A0000}"/>
    <cellStyle name="Normal 41 3 6 4 2" xfId="16850" xr:uid="{00000000-0005-0000-0000-0000296A0000}"/>
    <cellStyle name="Normal 41 3 6 4 2 2" xfId="28818" xr:uid="{00000000-0005-0000-0000-00002A6A0000}"/>
    <cellStyle name="Normal 41 3 6 4 2 2 2" xfId="50424" xr:uid="{00000000-0005-0000-0000-00002B6A0000}"/>
    <cellStyle name="Normal 41 3 6 4 2 3" xfId="22851" xr:uid="{00000000-0005-0000-0000-00002C6A0000}"/>
    <cellStyle name="Normal 41 3 6 4 2 3 2" xfId="44488" xr:uid="{00000000-0005-0000-0000-00002D6A0000}"/>
    <cellStyle name="Normal 41 3 6 4 2 4" xfId="38504" xr:uid="{00000000-0005-0000-0000-00002E6A0000}"/>
    <cellStyle name="Normal 41 3 6 4 3" xfId="25836" xr:uid="{00000000-0005-0000-0000-00002F6A0000}"/>
    <cellStyle name="Normal 41 3 6 4 3 2" xfId="47450" xr:uid="{00000000-0005-0000-0000-0000306A0000}"/>
    <cellStyle name="Normal 41 3 6 4 4" xfId="19869" xr:uid="{00000000-0005-0000-0000-0000316A0000}"/>
    <cellStyle name="Normal 41 3 6 4 4 2" xfId="41511" xr:uid="{00000000-0005-0000-0000-0000326A0000}"/>
    <cellStyle name="Normal 41 3 6 4 5" xfId="35500" xr:uid="{00000000-0005-0000-0000-0000336A0000}"/>
    <cellStyle name="Normal 41 3 6 5" xfId="14738" xr:uid="{00000000-0005-0000-0000-0000346A0000}"/>
    <cellStyle name="Normal 41 3 6 5 2" xfId="17823" xr:uid="{00000000-0005-0000-0000-0000356A0000}"/>
    <cellStyle name="Normal 41 3 6 5 2 2" xfId="29790" xr:uid="{00000000-0005-0000-0000-0000366A0000}"/>
    <cellStyle name="Normal 41 3 6 5 2 2 2" xfId="51396" xr:uid="{00000000-0005-0000-0000-0000376A0000}"/>
    <cellStyle name="Normal 41 3 6 5 2 3" xfId="23823" xr:uid="{00000000-0005-0000-0000-0000386A0000}"/>
    <cellStyle name="Normal 41 3 6 5 2 3 2" xfId="45460" xr:uid="{00000000-0005-0000-0000-0000396A0000}"/>
    <cellStyle name="Normal 41 3 6 5 2 4" xfId="39477" xr:uid="{00000000-0005-0000-0000-00003A6A0000}"/>
    <cellStyle name="Normal 41 3 6 5 3" xfId="26808" xr:uid="{00000000-0005-0000-0000-00003B6A0000}"/>
    <cellStyle name="Normal 41 3 6 5 3 2" xfId="48422" xr:uid="{00000000-0005-0000-0000-00003C6A0000}"/>
    <cellStyle name="Normal 41 3 6 5 4" xfId="20841" xr:uid="{00000000-0005-0000-0000-00003D6A0000}"/>
    <cellStyle name="Normal 41 3 6 5 4 2" xfId="42483" xr:uid="{00000000-0005-0000-0000-00003E6A0000}"/>
    <cellStyle name="Normal 41 3 6 5 5" xfId="36474" xr:uid="{00000000-0005-0000-0000-00003F6A0000}"/>
    <cellStyle name="Normal 41 3 6 6" xfId="15851" xr:uid="{00000000-0005-0000-0000-0000406A0000}"/>
    <cellStyle name="Normal 41 3 6 6 2" xfId="27822" xr:uid="{00000000-0005-0000-0000-0000416A0000}"/>
    <cellStyle name="Normal 41 3 6 6 2 2" xfId="49428" xr:uid="{00000000-0005-0000-0000-0000426A0000}"/>
    <cellStyle name="Normal 41 3 6 6 3" xfId="21855" xr:uid="{00000000-0005-0000-0000-0000436A0000}"/>
    <cellStyle name="Normal 41 3 6 6 3 2" xfId="43492" xr:uid="{00000000-0005-0000-0000-0000446A0000}"/>
    <cellStyle name="Normal 41 3 6 6 4" xfId="37505" xr:uid="{00000000-0005-0000-0000-0000456A0000}"/>
    <cellStyle name="Normal 41 3 6 7" xfId="24837" xr:uid="{00000000-0005-0000-0000-0000466A0000}"/>
    <cellStyle name="Normal 41 3 6 7 2" xfId="46457" xr:uid="{00000000-0005-0000-0000-0000476A0000}"/>
    <cellStyle name="Normal 41 3 6 8" xfId="18870" xr:uid="{00000000-0005-0000-0000-0000486A0000}"/>
    <cellStyle name="Normal 41 3 6 8 2" xfId="40512" xr:uid="{00000000-0005-0000-0000-0000496A0000}"/>
    <cellStyle name="Normal 41 3 6 9" xfId="31827"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0" xr:uid="{00000000-0005-0000-0000-00004F6A0000}"/>
    <cellStyle name="Normal 41 3 7 2 2 2 2 2" xfId="50816" xr:uid="{00000000-0005-0000-0000-0000506A0000}"/>
    <cellStyle name="Normal 41 3 7 2 2 2 3" xfId="23243" xr:uid="{00000000-0005-0000-0000-0000516A0000}"/>
    <cellStyle name="Normal 41 3 7 2 2 2 3 2" xfId="44880" xr:uid="{00000000-0005-0000-0000-0000526A0000}"/>
    <cellStyle name="Normal 41 3 7 2 2 2 4" xfId="38896" xr:uid="{00000000-0005-0000-0000-0000536A0000}"/>
    <cellStyle name="Normal 41 3 7 2 2 3" xfId="26228" xr:uid="{00000000-0005-0000-0000-0000546A0000}"/>
    <cellStyle name="Normal 41 3 7 2 2 3 2" xfId="47842" xr:uid="{00000000-0005-0000-0000-0000556A0000}"/>
    <cellStyle name="Normal 41 3 7 2 2 4" xfId="20261" xr:uid="{00000000-0005-0000-0000-0000566A0000}"/>
    <cellStyle name="Normal 41 3 7 2 2 4 2" xfId="41903" xr:uid="{00000000-0005-0000-0000-0000576A0000}"/>
    <cellStyle name="Normal 41 3 7 2 2 5" xfId="35893" xr:uid="{00000000-0005-0000-0000-0000586A0000}"/>
    <cellStyle name="Normal 41 3 7 2 3" xfId="15131" xr:uid="{00000000-0005-0000-0000-0000596A0000}"/>
    <cellStyle name="Normal 41 3 7 2 3 2" xfId="18216" xr:uid="{00000000-0005-0000-0000-00005A6A0000}"/>
    <cellStyle name="Normal 41 3 7 2 3 2 2" xfId="30182" xr:uid="{00000000-0005-0000-0000-00005B6A0000}"/>
    <cellStyle name="Normal 41 3 7 2 3 2 2 2" xfId="51788" xr:uid="{00000000-0005-0000-0000-00005C6A0000}"/>
    <cellStyle name="Normal 41 3 7 2 3 2 3" xfId="24215" xr:uid="{00000000-0005-0000-0000-00005D6A0000}"/>
    <cellStyle name="Normal 41 3 7 2 3 2 3 2" xfId="45852" xr:uid="{00000000-0005-0000-0000-00005E6A0000}"/>
    <cellStyle name="Normal 41 3 7 2 3 2 4" xfId="39870" xr:uid="{00000000-0005-0000-0000-00005F6A0000}"/>
    <cellStyle name="Normal 41 3 7 2 3 3" xfId="27200" xr:uid="{00000000-0005-0000-0000-0000606A0000}"/>
    <cellStyle name="Normal 41 3 7 2 3 3 2" xfId="48814" xr:uid="{00000000-0005-0000-0000-0000616A0000}"/>
    <cellStyle name="Normal 41 3 7 2 3 4" xfId="21233" xr:uid="{00000000-0005-0000-0000-0000626A0000}"/>
    <cellStyle name="Normal 41 3 7 2 3 4 2" xfId="42875" xr:uid="{00000000-0005-0000-0000-0000636A0000}"/>
    <cellStyle name="Normal 41 3 7 2 3 5" xfId="36867" xr:uid="{00000000-0005-0000-0000-0000646A0000}"/>
    <cellStyle name="Normal 41 3 7 2 4" xfId="16265" xr:uid="{00000000-0005-0000-0000-0000656A0000}"/>
    <cellStyle name="Normal 41 3 7 2 4 2" xfId="28234" xr:uid="{00000000-0005-0000-0000-0000666A0000}"/>
    <cellStyle name="Normal 41 3 7 2 4 2 2" xfId="49840" xr:uid="{00000000-0005-0000-0000-0000676A0000}"/>
    <cellStyle name="Normal 41 3 7 2 4 3" xfId="22267" xr:uid="{00000000-0005-0000-0000-0000686A0000}"/>
    <cellStyle name="Normal 41 3 7 2 4 3 2" xfId="43904" xr:uid="{00000000-0005-0000-0000-0000696A0000}"/>
    <cellStyle name="Normal 41 3 7 2 4 4" xfId="37919" xr:uid="{00000000-0005-0000-0000-00006A6A0000}"/>
    <cellStyle name="Normal 41 3 7 2 5" xfId="25252" xr:uid="{00000000-0005-0000-0000-00006B6A0000}"/>
    <cellStyle name="Normal 41 3 7 2 5 2" xfId="46869" xr:uid="{00000000-0005-0000-0000-00006C6A0000}"/>
    <cellStyle name="Normal 41 3 7 2 6" xfId="19285" xr:uid="{00000000-0005-0000-0000-00006D6A0000}"/>
    <cellStyle name="Normal 41 3 7 2 6 2" xfId="40927" xr:uid="{00000000-0005-0000-0000-00006E6A0000}"/>
    <cellStyle name="Normal 41 3 7 2 7" xfId="34913"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0" xr:uid="{00000000-0005-0000-0000-0000736A0000}"/>
    <cellStyle name="Normal 41 3 7 3 2 2 2 2" xfId="51136" xr:uid="{00000000-0005-0000-0000-0000746A0000}"/>
    <cellStyle name="Normal 41 3 7 3 2 2 3" xfId="23563" xr:uid="{00000000-0005-0000-0000-0000756A0000}"/>
    <cellStyle name="Normal 41 3 7 3 2 2 3 2" xfId="45200" xr:uid="{00000000-0005-0000-0000-0000766A0000}"/>
    <cellStyle name="Normal 41 3 7 3 2 2 4" xfId="39216" xr:uid="{00000000-0005-0000-0000-0000776A0000}"/>
    <cellStyle name="Normal 41 3 7 3 2 3" xfId="26548" xr:uid="{00000000-0005-0000-0000-0000786A0000}"/>
    <cellStyle name="Normal 41 3 7 3 2 3 2" xfId="48162" xr:uid="{00000000-0005-0000-0000-0000796A0000}"/>
    <cellStyle name="Normal 41 3 7 3 2 4" xfId="20581" xr:uid="{00000000-0005-0000-0000-00007A6A0000}"/>
    <cellStyle name="Normal 41 3 7 3 2 4 2" xfId="42223" xr:uid="{00000000-0005-0000-0000-00007B6A0000}"/>
    <cellStyle name="Normal 41 3 7 3 2 5" xfId="36213" xr:uid="{00000000-0005-0000-0000-00007C6A0000}"/>
    <cellStyle name="Normal 41 3 7 3 3" xfId="15451" xr:uid="{00000000-0005-0000-0000-00007D6A0000}"/>
    <cellStyle name="Normal 41 3 7 3 3 2" xfId="18536" xr:uid="{00000000-0005-0000-0000-00007E6A0000}"/>
    <cellStyle name="Normal 41 3 7 3 3 2 2" xfId="30502" xr:uid="{00000000-0005-0000-0000-00007F6A0000}"/>
    <cellStyle name="Normal 41 3 7 3 3 2 2 2" xfId="52108" xr:uid="{00000000-0005-0000-0000-0000806A0000}"/>
    <cellStyle name="Normal 41 3 7 3 3 2 3" xfId="24535" xr:uid="{00000000-0005-0000-0000-0000816A0000}"/>
    <cellStyle name="Normal 41 3 7 3 3 2 3 2" xfId="46172" xr:uid="{00000000-0005-0000-0000-0000826A0000}"/>
    <cellStyle name="Normal 41 3 7 3 3 2 4" xfId="40190" xr:uid="{00000000-0005-0000-0000-0000836A0000}"/>
    <cellStyle name="Normal 41 3 7 3 3 3" xfId="27520" xr:uid="{00000000-0005-0000-0000-0000846A0000}"/>
    <cellStyle name="Normal 41 3 7 3 3 3 2" xfId="49134" xr:uid="{00000000-0005-0000-0000-0000856A0000}"/>
    <cellStyle name="Normal 41 3 7 3 3 4" xfId="21553" xr:uid="{00000000-0005-0000-0000-0000866A0000}"/>
    <cellStyle name="Normal 41 3 7 3 3 4 2" xfId="43195" xr:uid="{00000000-0005-0000-0000-0000876A0000}"/>
    <cellStyle name="Normal 41 3 7 3 3 5" xfId="37187" xr:uid="{00000000-0005-0000-0000-0000886A0000}"/>
    <cellStyle name="Normal 41 3 7 3 4" xfId="16585" xr:uid="{00000000-0005-0000-0000-0000896A0000}"/>
    <cellStyle name="Normal 41 3 7 3 4 2" xfId="28554" xr:uid="{00000000-0005-0000-0000-00008A6A0000}"/>
    <cellStyle name="Normal 41 3 7 3 4 2 2" xfId="50160" xr:uid="{00000000-0005-0000-0000-00008B6A0000}"/>
    <cellStyle name="Normal 41 3 7 3 4 3" xfId="22587" xr:uid="{00000000-0005-0000-0000-00008C6A0000}"/>
    <cellStyle name="Normal 41 3 7 3 4 3 2" xfId="44224" xr:uid="{00000000-0005-0000-0000-00008D6A0000}"/>
    <cellStyle name="Normal 41 3 7 3 4 4" xfId="38239" xr:uid="{00000000-0005-0000-0000-00008E6A0000}"/>
    <cellStyle name="Normal 41 3 7 3 5" xfId="25572" xr:uid="{00000000-0005-0000-0000-00008F6A0000}"/>
    <cellStyle name="Normal 41 3 7 3 5 2" xfId="47189" xr:uid="{00000000-0005-0000-0000-0000906A0000}"/>
    <cellStyle name="Normal 41 3 7 3 6" xfId="19605" xr:uid="{00000000-0005-0000-0000-0000916A0000}"/>
    <cellStyle name="Normal 41 3 7 3 6 2" xfId="41247" xr:uid="{00000000-0005-0000-0000-0000926A0000}"/>
    <cellStyle name="Normal 41 3 7 3 7" xfId="35233" xr:uid="{00000000-0005-0000-0000-0000936A0000}"/>
    <cellStyle name="Normal 41 3 7 4" xfId="13836" xr:uid="{00000000-0005-0000-0000-0000946A0000}"/>
    <cellStyle name="Normal 41 3 7 4 2" xfId="16922" xr:uid="{00000000-0005-0000-0000-0000956A0000}"/>
    <cellStyle name="Normal 41 3 7 4 2 2" xfId="28890" xr:uid="{00000000-0005-0000-0000-0000966A0000}"/>
    <cellStyle name="Normal 41 3 7 4 2 2 2" xfId="50496" xr:uid="{00000000-0005-0000-0000-0000976A0000}"/>
    <cellStyle name="Normal 41 3 7 4 2 3" xfId="22923" xr:uid="{00000000-0005-0000-0000-0000986A0000}"/>
    <cellStyle name="Normal 41 3 7 4 2 3 2" xfId="44560" xr:uid="{00000000-0005-0000-0000-0000996A0000}"/>
    <cellStyle name="Normal 41 3 7 4 2 4" xfId="38576" xr:uid="{00000000-0005-0000-0000-00009A6A0000}"/>
    <cellStyle name="Normal 41 3 7 4 3" xfId="25908" xr:uid="{00000000-0005-0000-0000-00009B6A0000}"/>
    <cellStyle name="Normal 41 3 7 4 3 2" xfId="47522" xr:uid="{00000000-0005-0000-0000-00009C6A0000}"/>
    <cellStyle name="Normal 41 3 7 4 4" xfId="19941" xr:uid="{00000000-0005-0000-0000-00009D6A0000}"/>
    <cellStyle name="Normal 41 3 7 4 4 2" xfId="41583" xr:uid="{00000000-0005-0000-0000-00009E6A0000}"/>
    <cellStyle name="Normal 41 3 7 4 5" xfId="35572" xr:uid="{00000000-0005-0000-0000-00009F6A0000}"/>
    <cellStyle name="Normal 41 3 7 5" xfId="14810" xr:uid="{00000000-0005-0000-0000-0000A06A0000}"/>
    <cellStyle name="Normal 41 3 7 5 2" xfId="17895" xr:uid="{00000000-0005-0000-0000-0000A16A0000}"/>
    <cellStyle name="Normal 41 3 7 5 2 2" xfId="29862" xr:uid="{00000000-0005-0000-0000-0000A26A0000}"/>
    <cellStyle name="Normal 41 3 7 5 2 2 2" xfId="51468" xr:uid="{00000000-0005-0000-0000-0000A36A0000}"/>
    <cellStyle name="Normal 41 3 7 5 2 3" xfId="23895" xr:uid="{00000000-0005-0000-0000-0000A46A0000}"/>
    <cellStyle name="Normal 41 3 7 5 2 3 2" xfId="45532" xr:uid="{00000000-0005-0000-0000-0000A56A0000}"/>
    <cellStyle name="Normal 41 3 7 5 2 4" xfId="39549" xr:uid="{00000000-0005-0000-0000-0000A66A0000}"/>
    <cellStyle name="Normal 41 3 7 5 3" xfId="26880" xr:uid="{00000000-0005-0000-0000-0000A76A0000}"/>
    <cellStyle name="Normal 41 3 7 5 3 2" xfId="48494" xr:uid="{00000000-0005-0000-0000-0000A86A0000}"/>
    <cellStyle name="Normal 41 3 7 5 4" xfId="20913" xr:uid="{00000000-0005-0000-0000-0000A96A0000}"/>
    <cellStyle name="Normal 41 3 7 5 4 2" xfId="42555" xr:uid="{00000000-0005-0000-0000-0000AA6A0000}"/>
    <cellStyle name="Normal 41 3 7 5 5" xfId="36546" xr:uid="{00000000-0005-0000-0000-0000AB6A0000}"/>
    <cellStyle name="Normal 41 3 7 6" xfId="15923" xr:uid="{00000000-0005-0000-0000-0000AC6A0000}"/>
    <cellStyle name="Normal 41 3 7 6 2" xfId="27894" xr:uid="{00000000-0005-0000-0000-0000AD6A0000}"/>
    <cellStyle name="Normal 41 3 7 6 2 2" xfId="49500" xr:uid="{00000000-0005-0000-0000-0000AE6A0000}"/>
    <cellStyle name="Normal 41 3 7 6 3" xfId="21927" xr:uid="{00000000-0005-0000-0000-0000AF6A0000}"/>
    <cellStyle name="Normal 41 3 7 6 3 2" xfId="43564" xr:uid="{00000000-0005-0000-0000-0000B06A0000}"/>
    <cellStyle name="Normal 41 3 7 6 4" xfId="37577" xr:uid="{00000000-0005-0000-0000-0000B16A0000}"/>
    <cellStyle name="Normal 41 3 7 7" xfId="24909" xr:uid="{00000000-0005-0000-0000-0000B26A0000}"/>
    <cellStyle name="Normal 41 3 7 7 2" xfId="46529" xr:uid="{00000000-0005-0000-0000-0000B36A0000}"/>
    <cellStyle name="Normal 41 3 7 8" xfId="18942" xr:uid="{00000000-0005-0000-0000-0000B46A0000}"/>
    <cellStyle name="Normal 41 3 7 8 2" xfId="40584" xr:uid="{00000000-0005-0000-0000-0000B56A0000}"/>
    <cellStyle name="Normal 41 3 7 9" xfId="31983"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2" xr:uid="{00000000-0005-0000-0000-0000BA6A0000}"/>
    <cellStyle name="Normal 41 3 8 2 2 2 2" xfId="50558" xr:uid="{00000000-0005-0000-0000-0000BB6A0000}"/>
    <cellStyle name="Normal 41 3 8 2 2 3" xfId="22985" xr:uid="{00000000-0005-0000-0000-0000BC6A0000}"/>
    <cellStyle name="Normal 41 3 8 2 2 3 2" xfId="44622" xr:uid="{00000000-0005-0000-0000-0000BD6A0000}"/>
    <cellStyle name="Normal 41 3 8 2 2 4" xfId="38638" xr:uid="{00000000-0005-0000-0000-0000BE6A0000}"/>
    <cellStyle name="Normal 41 3 8 2 3" xfId="25970" xr:uid="{00000000-0005-0000-0000-0000BF6A0000}"/>
    <cellStyle name="Normal 41 3 8 2 3 2" xfId="47584" xr:uid="{00000000-0005-0000-0000-0000C06A0000}"/>
    <cellStyle name="Normal 41 3 8 2 4" xfId="20003" xr:uid="{00000000-0005-0000-0000-0000C16A0000}"/>
    <cellStyle name="Normal 41 3 8 2 4 2" xfId="41645" xr:uid="{00000000-0005-0000-0000-0000C26A0000}"/>
    <cellStyle name="Normal 41 3 8 2 5" xfId="35635" xr:uid="{00000000-0005-0000-0000-0000C36A0000}"/>
    <cellStyle name="Normal 41 3 8 3" xfId="14873" xr:uid="{00000000-0005-0000-0000-0000C46A0000}"/>
    <cellStyle name="Normal 41 3 8 3 2" xfId="17958" xr:uid="{00000000-0005-0000-0000-0000C56A0000}"/>
    <cellStyle name="Normal 41 3 8 3 2 2" xfId="29924" xr:uid="{00000000-0005-0000-0000-0000C66A0000}"/>
    <cellStyle name="Normal 41 3 8 3 2 2 2" xfId="51530" xr:uid="{00000000-0005-0000-0000-0000C76A0000}"/>
    <cellStyle name="Normal 41 3 8 3 2 3" xfId="23957" xr:uid="{00000000-0005-0000-0000-0000C86A0000}"/>
    <cellStyle name="Normal 41 3 8 3 2 3 2" xfId="45594" xr:uid="{00000000-0005-0000-0000-0000C96A0000}"/>
    <cellStyle name="Normal 41 3 8 3 2 4" xfId="39612" xr:uid="{00000000-0005-0000-0000-0000CA6A0000}"/>
    <cellStyle name="Normal 41 3 8 3 3" xfId="26942" xr:uid="{00000000-0005-0000-0000-0000CB6A0000}"/>
    <cellStyle name="Normal 41 3 8 3 3 2" xfId="48556" xr:uid="{00000000-0005-0000-0000-0000CC6A0000}"/>
    <cellStyle name="Normal 41 3 8 3 4" xfId="20975" xr:uid="{00000000-0005-0000-0000-0000CD6A0000}"/>
    <cellStyle name="Normal 41 3 8 3 4 2" xfId="42617" xr:uid="{00000000-0005-0000-0000-0000CE6A0000}"/>
    <cellStyle name="Normal 41 3 8 3 5" xfId="36609" xr:uid="{00000000-0005-0000-0000-0000CF6A0000}"/>
    <cellStyle name="Normal 41 3 8 4" xfId="16007" xr:uid="{00000000-0005-0000-0000-0000D06A0000}"/>
    <cellStyle name="Normal 41 3 8 4 2" xfId="27976" xr:uid="{00000000-0005-0000-0000-0000D16A0000}"/>
    <cellStyle name="Normal 41 3 8 4 2 2" xfId="49582" xr:uid="{00000000-0005-0000-0000-0000D26A0000}"/>
    <cellStyle name="Normal 41 3 8 4 3" xfId="22009" xr:uid="{00000000-0005-0000-0000-0000D36A0000}"/>
    <cellStyle name="Normal 41 3 8 4 3 2" xfId="43646" xr:uid="{00000000-0005-0000-0000-0000D46A0000}"/>
    <cellStyle name="Normal 41 3 8 4 4" xfId="37661" xr:uid="{00000000-0005-0000-0000-0000D56A0000}"/>
    <cellStyle name="Normal 41 3 8 5" xfId="24994" xr:uid="{00000000-0005-0000-0000-0000D66A0000}"/>
    <cellStyle name="Normal 41 3 8 5 2" xfId="46611" xr:uid="{00000000-0005-0000-0000-0000D76A0000}"/>
    <cellStyle name="Normal 41 3 8 6" xfId="19027" xr:uid="{00000000-0005-0000-0000-0000D86A0000}"/>
    <cellStyle name="Normal 41 3 8 6 2" xfId="40669" xr:uid="{00000000-0005-0000-0000-0000D96A0000}"/>
    <cellStyle name="Normal 41 3 8 7" xfId="34655"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2" xr:uid="{00000000-0005-0000-0000-0000DE6A0000}"/>
    <cellStyle name="Normal 41 3 9 2 2 2 2" xfId="50878" xr:uid="{00000000-0005-0000-0000-0000DF6A0000}"/>
    <cellStyle name="Normal 41 3 9 2 2 3" xfId="23305" xr:uid="{00000000-0005-0000-0000-0000E06A0000}"/>
    <cellStyle name="Normal 41 3 9 2 2 3 2" xfId="44942" xr:uid="{00000000-0005-0000-0000-0000E16A0000}"/>
    <cellStyle name="Normal 41 3 9 2 2 4" xfId="38958" xr:uid="{00000000-0005-0000-0000-0000E26A0000}"/>
    <cellStyle name="Normal 41 3 9 2 3" xfId="26290" xr:uid="{00000000-0005-0000-0000-0000E36A0000}"/>
    <cellStyle name="Normal 41 3 9 2 3 2" xfId="47904" xr:uid="{00000000-0005-0000-0000-0000E46A0000}"/>
    <cellStyle name="Normal 41 3 9 2 4" xfId="20323" xr:uid="{00000000-0005-0000-0000-0000E56A0000}"/>
    <cellStyle name="Normal 41 3 9 2 4 2" xfId="41965" xr:uid="{00000000-0005-0000-0000-0000E66A0000}"/>
    <cellStyle name="Normal 41 3 9 2 5" xfId="35955" xr:uid="{00000000-0005-0000-0000-0000E76A0000}"/>
    <cellStyle name="Normal 41 3 9 3" xfId="15193" xr:uid="{00000000-0005-0000-0000-0000E86A0000}"/>
    <cellStyle name="Normal 41 3 9 3 2" xfId="18278" xr:uid="{00000000-0005-0000-0000-0000E96A0000}"/>
    <cellStyle name="Normal 41 3 9 3 2 2" xfId="30244" xr:uid="{00000000-0005-0000-0000-0000EA6A0000}"/>
    <cellStyle name="Normal 41 3 9 3 2 2 2" xfId="51850" xr:uid="{00000000-0005-0000-0000-0000EB6A0000}"/>
    <cellStyle name="Normal 41 3 9 3 2 3" xfId="24277" xr:uid="{00000000-0005-0000-0000-0000EC6A0000}"/>
    <cellStyle name="Normal 41 3 9 3 2 3 2" xfId="45914" xr:uid="{00000000-0005-0000-0000-0000ED6A0000}"/>
    <cellStyle name="Normal 41 3 9 3 2 4" xfId="39932" xr:uid="{00000000-0005-0000-0000-0000EE6A0000}"/>
    <cellStyle name="Normal 41 3 9 3 3" xfId="27262" xr:uid="{00000000-0005-0000-0000-0000EF6A0000}"/>
    <cellStyle name="Normal 41 3 9 3 3 2" xfId="48876" xr:uid="{00000000-0005-0000-0000-0000F06A0000}"/>
    <cellStyle name="Normal 41 3 9 3 4" xfId="21295" xr:uid="{00000000-0005-0000-0000-0000F16A0000}"/>
    <cellStyle name="Normal 41 3 9 3 4 2" xfId="42937" xr:uid="{00000000-0005-0000-0000-0000F26A0000}"/>
    <cellStyle name="Normal 41 3 9 3 5" xfId="36929" xr:uid="{00000000-0005-0000-0000-0000F36A0000}"/>
    <cellStyle name="Normal 41 3 9 4" xfId="16327" xr:uid="{00000000-0005-0000-0000-0000F46A0000}"/>
    <cellStyle name="Normal 41 3 9 4 2" xfId="28296" xr:uid="{00000000-0005-0000-0000-0000F56A0000}"/>
    <cellStyle name="Normal 41 3 9 4 2 2" xfId="49902" xr:uid="{00000000-0005-0000-0000-0000F66A0000}"/>
    <cellStyle name="Normal 41 3 9 4 3" xfId="22329" xr:uid="{00000000-0005-0000-0000-0000F76A0000}"/>
    <cellStyle name="Normal 41 3 9 4 3 2" xfId="43966" xr:uid="{00000000-0005-0000-0000-0000F86A0000}"/>
    <cellStyle name="Normal 41 3 9 4 4" xfId="37981" xr:uid="{00000000-0005-0000-0000-0000F96A0000}"/>
    <cellStyle name="Normal 41 3 9 5" xfId="25314" xr:uid="{00000000-0005-0000-0000-0000FA6A0000}"/>
    <cellStyle name="Normal 41 3 9 5 2" xfId="46931" xr:uid="{00000000-0005-0000-0000-0000FB6A0000}"/>
    <cellStyle name="Normal 41 3 9 6" xfId="19347" xr:uid="{00000000-0005-0000-0000-0000FC6A0000}"/>
    <cellStyle name="Normal 41 3 9 6 2" xfId="40989" xr:uid="{00000000-0005-0000-0000-0000FD6A0000}"/>
    <cellStyle name="Normal 41 3 9 7" xfId="34975"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3" xr:uid="{00000000-0005-0000-0000-0000026B0000}"/>
    <cellStyle name="Normal 41 4 10 2 2 2" xfId="50239" xr:uid="{00000000-0005-0000-0000-0000036B0000}"/>
    <cellStyle name="Normal 41 4 10 2 3" xfId="22666" xr:uid="{00000000-0005-0000-0000-0000046B0000}"/>
    <cellStyle name="Normal 41 4 10 2 3 2" xfId="44303" xr:uid="{00000000-0005-0000-0000-0000056B0000}"/>
    <cellStyle name="Normal 41 4 10 2 4" xfId="38318" xr:uid="{00000000-0005-0000-0000-0000066B0000}"/>
    <cellStyle name="Normal 41 4 10 3" xfId="25651" xr:uid="{00000000-0005-0000-0000-0000076B0000}"/>
    <cellStyle name="Normal 41 4 10 3 2" xfId="47265" xr:uid="{00000000-0005-0000-0000-0000086B0000}"/>
    <cellStyle name="Normal 41 4 10 4" xfId="19684" xr:uid="{00000000-0005-0000-0000-0000096B0000}"/>
    <cellStyle name="Normal 41 4 10 4 2" xfId="41326" xr:uid="{00000000-0005-0000-0000-00000A6B0000}"/>
    <cellStyle name="Normal 41 4 10 5" xfId="35314" xr:uid="{00000000-0005-0000-0000-00000B6B0000}"/>
    <cellStyle name="Normal 41 4 11" xfId="14553" xr:uid="{00000000-0005-0000-0000-00000C6B0000}"/>
    <cellStyle name="Normal 41 4 11 2" xfId="17638" xr:uid="{00000000-0005-0000-0000-00000D6B0000}"/>
    <cellStyle name="Normal 41 4 11 2 2" xfId="29605" xr:uid="{00000000-0005-0000-0000-00000E6B0000}"/>
    <cellStyle name="Normal 41 4 11 2 2 2" xfId="51211" xr:uid="{00000000-0005-0000-0000-00000F6B0000}"/>
    <cellStyle name="Normal 41 4 11 2 3" xfId="23638" xr:uid="{00000000-0005-0000-0000-0000106B0000}"/>
    <cellStyle name="Normal 41 4 11 2 3 2" xfId="45275" xr:uid="{00000000-0005-0000-0000-0000116B0000}"/>
    <cellStyle name="Normal 41 4 11 2 4" xfId="39292" xr:uid="{00000000-0005-0000-0000-0000126B0000}"/>
    <cellStyle name="Normal 41 4 11 3" xfId="26623" xr:uid="{00000000-0005-0000-0000-0000136B0000}"/>
    <cellStyle name="Normal 41 4 11 3 2" xfId="48237" xr:uid="{00000000-0005-0000-0000-0000146B0000}"/>
    <cellStyle name="Normal 41 4 11 4" xfId="20656" xr:uid="{00000000-0005-0000-0000-0000156B0000}"/>
    <cellStyle name="Normal 41 4 11 4 2" xfId="42298" xr:uid="{00000000-0005-0000-0000-0000166B0000}"/>
    <cellStyle name="Normal 41 4 11 5" xfId="36289" xr:uid="{00000000-0005-0000-0000-0000176B0000}"/>
    <cellStyle name="Normal 41 4 12" xfId="15666" xr:uid="{00000000-0005-0000-0000-0000186B0000}"/>
    <cellStyle name="Normal 41 4 12 2" xfId="27637" xr:uid="{00000000-0005-0000-0000-0000196B0000}"/>
    <cellStyle name="Normal 41 4 12 2 2" xfId="49243" xr:uid="{00000000-0005-0000-0000-00001A6B0000}"/>
    <cellStyle name="Normal 41 4 12 3" xfId="21670" xr:uid="{00000000-0005-0000-0000-00001B6B0000}"/>
    <cellStyle name="Normal 41 4 12 3 2" xfId="43307" xr:uid="{00000000-0005-0000-0000-00001C6B0000}"/>
    <cellStyle name="Normal 41 4 12 4" xfId="37320" xr:uid="{00000000-0005-0000-0000-00001D6B0000}"/>
    <cellStyle name="Normal 41 4 13" xfId="24652" xr:uid="{00000000-0005-0000-0000-00001E6B0000}"/>
    <cellStyle name="Normal 41 4 13 2" xfId="46272" xr:uid="{00000000-0005-0000-0000-00001F6B0000}"/>
    <cellStyle name="Normal 41 4 14" xfId="18685" xr:uid="{00000000-0005-0000-0000-0000206B0000}"/>
    <cellStyle name="Normal 41 4 14 2" xfId="40327" xr:uid="{00000000-0005-0000-0000-0000216B0000}"/>
    <cellStyle name="Normal 41 4 15" xfId="31250"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2" xr:uid="{00000000-0005-0000-0000-0000276B0000}"/>
    <cellStyle name="Normal 41 4 2 2 2 2 2 2" xfId="50648" xr:uid="{00000000-0005-0000-0000-0000286B0000}"/>
    <cellStyle name="Normal 41 4 2 2 2 2 3" xfId="23075" xr:uid="{00000000-0005-0000-0000-0000296B0000}"/>
    <cellStyle name="Normal 41 4 2 2 2 2 3 2" xfId="44712" xr:uid="{00000000-0005-0000-0000-00002A6B0000}"/>
    <cellStyle name="Normal 41 4 2 2 2 2 4" xfId="38728" xr:uid="{00000000-0005-0000-0000-00002B6B0000}"/>
    <cellStyle name="Normal 41 4 2 2 2 3" xfId="26060" xr:uid="{00000000-0005-0000-0000-00002C6B0000}"/>
    <cellStyle name="Normal 41 4 2 2 2 3 2" xfId="47674" xr:uid="{00000000-0005-0000-0000-00002D6B0000}"/>
    <cellStyle name="Normal 41 4 2 2 2 4" xfId="20093" xr:uid="{00000000-0005-0000-0000-00002E6B0000}"/>
    <cellStyle name="Normal 41 4 2 2 2 4 2" xfId="41735" xr:uid="{00000000-0005-0000-0000-00002F6B0000}"/>
    <cellStyle name="Normal 41 4 2 2 2 5" xfId="35725" xr:uid="{00000000-0005-0000-0000-0000306B0000}"/>
    <cellStyle name="Normal 41 4 2 2 3" xfId="14963" xr:uid="{00000000-0005-0000-0000-0000316B0000}"/>
    <cellStyle name="Normal 41 4 2 2 3 2" xfId="18048" xr:uid="{00000000-0005-0000-0000-0000326B0000}"/>
    <cellStyle name="Normal 41 4 2 2 3 2 2" xfId="30014" xr:uid="{00000000-0005-0000-0000-0000336B0000}"/>
    <cellStyle name="Normal 41 4 2 2 3 2 2 2" xfId="51620" xr:uid="{00000000-0005-0000-0000-0000346B0000}"/>
    <cellStyle name="Normal 41 4 2 2 3 2 3" xfId="24047" xr:uid="{00000000-0005-0000-0000-0000356B0000}"/>
    <cellStyle name="Normal 41 4 2 2 3 2 3 2" xfId="45684" xr:uid="{00000000-0005-0000-0000-0000366B0000}"/>
    <cellStyle name="Normal 41 4 2 2 3 2 4" xfId="39702" xr:uid="{00000000-0005-0000-0000-0000376B0000}"/>
    <cellStyle name="Normal 41 4 2 2 3 3" xfId="27032" xr:uid="{00000000-0005-0000-0000-0000386B0000}"/>
    <cellStyle name="Normal 41 4 2 2 3 3 2" xfId="48646" xr:uid="{00000000-0005-0000-0000-0000396B0000}"/>
    <cellStyle name="Normal 41 4 2 2 3 4" xfId="21065" xr:uid="{00000000-0005-0000-0000-00003A6B0000}"/>
    <cellStyle name="Normal 41 4 2 2 3 4 2" xfId="42707" xr:uid="{00000000-0005-0000-0000-00003B6B0000}"/>
    <cellStyle name="Normal 41 4 2 2 3 5" xfId="36699" xr:uid="{00000000-0005-0000-0000-00003C6B0000}"/>
    <cellStyle name="Normal 41 4 2 2 4" xfId="16097" xr:uid="{00000000-0005-0000-0000-00003D6B0000}"/>
    <cellStyle name="Normal 41 4 2 2 4 2" xfId="28066" xr:uid="{00000000-0005-0000-0000-00003E6B0000}"/>
    <cellStyle name="Normal 41 4 2 2 4 2 2" xfId="49672" xr:uid="{00000000-0005-0000-0000-00003F6B0000}"/>
    <cellStyle name="Normal 41 4 2 2 4 3" xfId="22099" xr:uid="{00000000-0005-0000-0000-0000406B0000}"/>
    <cellStyle name="Normal 41 4 2 2 4 3 2" xfId="43736" xr:uid="{00000000-0005-0000-0000-0000416B0000}"/>
    <cellStyle name="Normal 41 4 2 2 4 4" xfId="37751" xr:uid="{00000000-0005-0000-0000-0000426B0000}"/>
    <cellStyle name="Normal 41 4 2 2 5" xfId="25084" xr:uid="{00000000-0005-0000-0000-0000436B0000}"/>
    <cellStyle name="Normal 41 4 2 2 5 2" xfId="46701" xr:uid="{00000000-0005-0000-0000-0000446B0000}"/>
    <cellStyle name="Normal 41 4 2 2 6" xfId="19117" xr:uid="{00000000-0005-0000-0000-0000456B0000}"/>
    <cellStyle name="Normal 41 4 2 2 6 2" xfId="40759" xr:uid="{00000000-0005-0000-0000-0000466B0000}"/>
    <cellStyle name="Normal 41 4 2 2 7" xfId="34745"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2" xr:uid="{00000000-0005-0000-0000-00004B6B0000}"/>
    <cellStyle name="Normal 41 4 2 3 2 2 2 2" xfId="50968" xr:uid="{00000000-0005-0000-0000-00004C6B0000}"/>
    <cellStyle name="Normal 41 4 2 3 2 2 3" xfId="23395" xr:uid="{00000000-0005-0000-0000-00004D6B0000}"/>
    <cellStyle name="Normal 41 4 2 3 2 2 3 2" xfId="45032" xr:uid="{00000000-0005-0000-0000-00004E6B0000}"/>
    <cellStyle name="Normal 41 4 2 3 2 2 4" xfId="39048" xr:uid="{00000000-0005-0000-0000-00004F6B0000}"/>
    <cellStyle name="Normal 41 4 2 3 2 3" xfId="26380" xr:uid="{00000000-0005-0000-0000-0000506B0000}"/>
    <cellStyle name="Normal 41 4 2 3 2 3 2" xfId="47994" xr:uid="{00000000-0005-0000-0000-0000516B0000}"/>
    <cellStyle name="Normal 41 4 2 3 2 4" xfId="20413" xr:uid="{00000000-0005-0000-0000-0000526B0000}"/>
    <cellStyle name="Normal 41 4 2 3 2 4 2" xfId="42055" xr:uid="{00000000-0005-0000-0000-0000536B0000}"/>
    <cellStyle name="Normal 41 4 2 3 2 5" xfId="36045" xr:uid="{00000000-0005-0000-0000-0000546B0000}"/>
    <cellStyle name="Normal 41 4 2 3 3" xfId="15283" xr:uid="{00000000-0005-0000-0000-0000556B0000}"/>
    <cellStyle name="Normal 41 4 2 3 3 2" xfId="18368" xr:uid="{00000000-0005-0000-0000-0000566B0000}"/>
    <cellStyle name="Normal 41 4 2 3 3 2 2" xfId="30334" xr:uid="{00000000-0005-0000-0000-0000576B0000}"/>
    <cellStyle name="Normal 41 4 2 3 3 2 2 2" xfId="51940" xr:uid="{00000000-0005-0000-0000-0000586B0000}"/>
    <cellStyle name="Normal 41 4 2 3 3 2 3" xfId="24367" xr:uid="{00000000-0005-0000-0000-0000596B0000}"/>
    <cellStyle name="Normal 41 4 2 3 3 2 3 2" xfId="46004" xr:uid="{00000000-0005-0000-0000-00005A6B0000}"/>
    <cellStyle name="Normal 41 4 2 3 3 2 4" xfId="40022" xr:uid="{00000000-0005-0000-0000-00005B6B0000}"/>
    <cellStyle name="Normal 41 4 2 3 3 3" xfId="27352" xr:uid="{00000000-0005-0000-0000-00005C6B0000}"/>
    <cellStyle name="Normal 41 4 2 3 3 3 2" xfId="48966" xr:uid="{00000000-0005-0000-0000-00005D6B0000}"/>
    <cellStyle name="Normal 41 4 2 3 3 4" xfId="21385" xr:uid="{00000000-0005-0000-0000-00005E6B0000}"/>
    <cellStyle name="Normal 41 4 2 3 3 4 2" xfId="43027" xr:uid="{00000000-0005-0000-0000-00005F6B0000}"/>
    <cellStyle name="Normal 41 4 2 3 3 5" xfId="37019" xr:uid="{00000000-0005-0000-0000-0000606B0000}"/>
    <cellStyle name="Normal 41 4 2 3 4" xfId="16417" xr:uid="{00000000-0005-0000-0000-0000616B0000}"/>
    <cellStyle name="Normal 41 4 2 3 4 2" xfId="28386" xr:uid="{00000000-0005-0000-0000-0000626B0000}"/>
    <cellStyle name="Normal 41 4 2 3 4 2 2" xfId="49992" xr:uid="{00000000-0005-0000-0000-0000636B0000}"/>
    <cellStyle name="Normal 41 4 2 3 4 3" xfId="22419" xr:uid="{00000000-0005-0000-0000-0000646B0000}"/>
    <cellStyle name="Normal 41 4 2 3 4 3 2" xfId="44056" xr:uid="{00000000-0005-0000-0000-0000656B0000}"/>
    <cellStyle name="Normal 41 4 2 3 4 4" xfId="38071" xr:uid="{00000000-0005-0000-0000-0000666B0000}"/>
    <cellStyle name="Normal 41 4 2 3 5" xfId="25404" xr:uid="{00000000-0005-0000-0000-0000676B0000}"/>
    <cellStyle name="Normal 41 4 2 3 5 2" xfId="47021" xr:uid="{00000000-0005-0000-0000-0000686B0000}"/>
    <cellStyle name="Normal 41 4 2 3 6" xfId="19437" xr:uid="{00000000-0005-0000-0000-0000696B0000}"/>
    <cellStyle name="Normal 41 4 2 3 6 2" xfId="41079" xr:uid="{00000000-0005-0000-0000-00006A6B0000}"/>
    <cellStyle name="Normal 41 4 2 3 7" xfId="35065" xr:uid="{00000000-0005-0000-0000-00006B6B0000}"/>
    <cellStyle name="Normal 41 4 2 4" xfId="13668" xr:uid="{00000000-0005-0000-0000-00006C6B0000}"/>
    <cellStyle name="Normal 41 4 2 4 2" xfId="16754" xr:uid="{00000000-0005-0000-0000-00006D6B0000}"/>
    <cellStyle name="Normal 41 4 2 4 2 2" xfId="28722" xr:uid="{00000000-0005-0000-0000-00006E6B0000}"/>
    <cellStyle name="Normal 41 4 2 4 2 2 2" xfId="50328" xr:uid="{00000000-0005-0000-0000-00006F6B0000}"/>
    <cellStyle name="Normal 41 4 2 4 2 3" xfId="22755" xr:uid="{00000000-0005-0000-0000-0000706B0000}"/>
    <cellStyle name="Normal 41 4 2 4 2 3 2" xfId="44392" xr:uid="{00000000-0005-0000-0000-0000716B0000}"/>
    <cellStyle name="Normal 41 4 2 4 2 4" xfId="38408" xr:uid="{00000000-0005-0000-0000-0000726B0000}"/>
    <cellStyle name="Normal 41 4 2 4 3" xfId="25740" xr:uid="{00000000-0005-0000-0000-0000736B0000}"/>
    <cellStyle name="Normal 41 4 2 4 3 2" xfId="47354" xr:uid="{00000000-0005-0000-0000-0000746B0000}"/>
    <cellStyle name="Normal 41 4 2 4 4" xfId="19773" xr:uid="{00000000-0005-0000-0000-0000756B0000}"/>
    <cellStyle name="Normal 41 4 2 4 4 2" xfId="41415" xr:uid="{00000000-0005-0000-0000-0000766B0000}"/>
    <cellStyle name="Normal 41 4 2 4 5" xfId="35404" xr:uid="{00000000-0005-0000-0000-0000776B0000}"/>
    <cellStyle name="Normal 41 4 2 5" xfId="14642" xr:uid="{00000000-0005-0000-0000-0000786B0000}"/>
    <cellStyle name="Normal 41 4 2 5 2" xfId="17727" xr:uid="{00000000-0005-0000-0000-0000796B0000}"/>
    <cellStyle name="Normal 41 4 2 5 2 2" xfId="29694" xr:uid="{00000000-0005-0000-0000-00007A6B0000}"/>
    <cellStyle name="Normal 41 4 2 5 2 2 2" xfId="51300" xr:uid="{00000000-0005-0000-0000-00007B6B0000}"/>
    <cellStyle name="Normal 41 4 2 5 2 3" xfId="23727" xr:uid="{00000000-0005-0000-0000-00007C6B0000}"/>
    <cellStyle name="Normal 41 4 2 5 2 3 2" xfId="45364" xr:uid="{00000000-0005-0000-0000-00007D6B0000}"/>
    <cellStyle name="Normal 41 4 2 5 2 4" xfId="39381" xr:uid="{00000000-0005-0000-0000-00007E6B0000}"/>
    <cellStyle name="Normal 41 4 2 5 3" xfId="26712" xr:uid="{00000000-0005-0000-0000-00007F6B0000}"/>
    <cellStyle name="Normal 41 4 2 5 3 2" xfId="48326" xr:uid="{00000000-0005-0000-0000-0000806B0000}"/>
    <cellStyle name="Normal 41 4 2 5 4" xfId="20745" xr:uid="{00000000-0005-0000-0000-0000816B0000}"/>
    <cellStyle name="Normal 41 4 2 5 4 2" xfId="42387" xr:uid="{00000000-0005-0000-0000-0000826B0000}"/>
    <cellStyle name="Normal 41 4 2 5 5" xfId="36378" xr:uid="{00000000-0005-0000-0000-0000836B0000}"/>
    <cellStyle name="Normal 41 4 2 6" xfId="15755" xr:uid="{00000000-0005-0000-0000-0000846B0000}"/>
    <cellStyle name="Normal 41 4 2 6 2" xfId="27726" xr:uid="{00000000-0005-0000-0000-0000856B0000}"/>
    <cellStyle name="Normal 41 4 2 6 2 2" xfId="49332" xr:uid="{00000000-0005-0000-0000-0000866B0000}"/>
    <cellStyle name="Normal 41 4 2 6 3" xfId="21759" xr:uid="{00000000-0005-0000-0000-0000876B0000}"/>
    <cellStyle name="Normal 41 4 2 6 3 2" xfId="43396" xr:uid="{00000000-0005-0000-0000-0000886B0000}"/>
    <cellStyle name="Normal 41 4 2 6 4" xfId="37409" xr:uid="{00000000-0005-0000-0000-0000896B0000}"/>
    <cellStyle name="Normal 41 4 2 7" xfId="24741" xr:uid="{00000000-0005-0000-0000-00008A6B0000}"/>
    <cellStyle name="Normal 41 4 2 7 2" xfId="46361" xr:uid="{00000000-0005-0000-0000-00008B6B0000}"/>
    <cellStyle name="Normal 41 4 2 8" xfId="18774" xr:uid="{00000000-0005-0000-0000-00008C6B0000}"/>
    <cellStyle name="Normal 41 4 2 8 2" xfId="40416" xr:uid="{00000000-0005-0000-0000-00008D6B0000}"/>
    <cellStyle name="Normal 41 4 2 9" xfId="31587"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8" xr:uid="{00000000-0005-0000-0000-0000936B0000}"/>
    <cellStyle name="Normal 41 4 3 2 2 2 2 2" xfId="50604" xr:uid="{00000000-0005-0000-0000-0000946B0000}"/>
    <cellStyle name="Normal 41 4 3 2 2 2 3" xfId="23031" xr:uid="{00000000-0005-0000-0000-0000956B0000}"/>
    <cellStyle name="Normal 41 4 3 2 2 2 3 2" xfId="44668" xr:uid="{00000000-0005-0000-0000-0000966B0000}"/>
    <cellStyle name="Normal 41 4 3 2 2 2 4" xfId="38684" xr:uid="{00000000-0005-0000-0000-0000976B0000}"/>
    <cellStyle name="Normal 41 4 3 2 2 3" xfId="26016" xr:uid="{00000000-0005-0000-0000-0000986B0000}"/>
    <cellStyle name="Normal 41 4 3 2 2 3 2" xfId="47630" xr:uid="{00000000-0005-0000-0000-0000996B0000}"/>
    <cellStyle name="Normal 41 4 3 2 2 4" xfId="20049" xr:uid="{00000000-0005-0000-0000-00009A6B0000}"/>
    <cellStyle name="Normal 41 4 3 2 2 4 2" xfId="41691" xr:uid="{00000000-0005-0000-0000-00009B6B0000}"/>
    <cellStyle name="Normal 41 4 3 2 2 5" xfId="35681" xr:uid="{00000000-0005-0000-0000-00009C6B0000}"/>
    <cellStyle name="Normal 41 4 3 2 3" xfId="14919" xr:uid="{00000000-0005-0000-0000-00009D6B0000}"/>
    <cellStyle name="Normal 41 4 3 2 3 2" xfId="18004" xr:uid="{00000000-0005-0000-0000-00009E6B0000}"/>
    <cellStyle name="Normal 41 4 3 2 3 2 2" xfId="29970" xr:uid="{00000000-0005-0000-0000-00009F6B0000}"/>
    <cellStyle name="Normal 41 4 3 2 3 2 2 2" xfId="51576" xr:uid="{00000000-0005-0000-0000-0000A06B0000}"/>
    <cellStyle name="Normal 41 4 3 2 3 2 3" xfId="24003" xr:uid="{00000000-0005-0000-0000-0000A16B0000}"/>
    <cellStyle name="Normal 41 4 3 2 3 2 3 2" xfId="45640" xr:uid="{00000000-0005-0000-0000-0000A26B0000}"/>
    <cellStyle name="Normal 41 4 3 2 3 2 4" xfId="39658" xr:uid="{00000000-0005-0000-0000-0000A36B0000}"/>
    <cellStyle name="Normal 41 4 3 2 3 3" xfId="26988" xr:uid="{00000000-0005-0000-0000-0000A46B0000}"/>
    <cellStyle name="Normal 41 4 3 2 3 3 2" xfId="48602" xr:uid="{00000000-0005-0000-0000-0000A56B0000}"/>
    <cellStyle name="Normal 41 4 3 2 3 4" xfId="21021" xr:uid="{00000000-0005-0000-0000-0000A66B0000}"/>
    <cellStyle name="Normal 41 4 3 2 3 4 2" xfId="42663" xr:uid="{00000000-0005-0000-0000-0000A76B0000}"/>
    <cellStyle name="Normal 41 4 3 2 3 5" xfId="36655" xr:uid="{00000000-0005-0000-0000-0000A86B0000}"/>
    <cellStyle name="Normal 41 4 3 2 4" xfId="16053" xr:uid="{00000000-0005-0000-0000-0000A96B0000}"/>
    <cellStyle name="Normal 41 4 3 2 4 2" xfId="28022" xr:uid="{00000000-0005-0000-0000-0000AA6B0000}"/>
    <cellStyle name="Normal 41 4 3 2 4 2 2" xfId="49628" xr:uid="{00000000-0005-0000-0000-0000AB6B0000}"/>
    <cellStyle name="Normal 41 4 3 2 4 3" xfId="22055" xr:uid="{00000000-0005-0000-0000-0000AC6B0000}"/>
    <cellStyle name="Normal 41 4 3 2 4 3 2" xfId="43692" xr:uid="{00000000-0005-0000-0000-0000AD6B0000}"/>
    <cellStyle name="Normal 41 4 3 2 4 4" xfId="37707" xr:uid="{00000000-0005-0000-0000-0000AE6B0000}"/>
    <cellStyle name="Normal 41 4 3 2 5" xfId="25040" xr:uid="{00000000-0005-0000-0000-0000AF6B0000}"/>
    <cellStyle name="Normal 41 4 3 2 5 2" xfId="46657" xr:uid="{00000000-0005-0000-0000-0000B06B0000}"/>
    <cellStyle name="Normal 41 4 3 2 6" xfId="19073" xr:uid="{00000000-0005-0000-0000-0000B16B0000}"/>
    <cellStyle name="Normal 41 4 3 2 6 2" xfId="40715" xr:uid="{00000000-0005-0000-0000-0000B26B0000}"/>
    <cellStyle name="Normal 41 4 3 2 7" xfId="34701"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8" xr:uid="{00000000-0005-0000-0000-0000B76B0000}"/>
    <cellStyle name="Normal 41 4 3 3 2 2 2 2" xfId="50924" xr:uid="{00000000-0005-0000-0000-0000B86B0000}"/>
    <cellStyle name="Normal 41 4 3 3 2 2 3" xfId="23351" xr:uid="{00000000-0005-0000-0000-0000B96B0000}"/>
    <cellStyle name="Normal 41 4 3 3 2 2 3 2" xfId="44988" xr:uid="{00000000-0005-0000-0000-0000BA6B0000}"/>
    <cellStyle name="Normal 41 4 3 3 2 2 4" xfId="39004" xr:uid="{00000000-0005-0000-0000-0000BB6B0000}"/>
    <cellStyle name="Normal 41 4 3 3 2 3" xfId="26336" xr:uid="{00000000-0005-0000-0000-0000BC6B0000}"/>
    <cellStyle name="Normal 41 4 3 3 2 3 2" xfId="47950" xr:uid="{00000000-0005-0000-0000-0000BD6B0000}"/>
    <cellStyle name="Normal 41 4 3 3 2 4" xfId="20369" xr:uid="{00000000-0005-0000-0000-0000BE6B0000}"/>
    <cellStyle name="Normal 41 4 3 3 2 4 2" xfId="42011" xr:uid="{00000000-0005-0000-0000-0000BF6B0000}"/>
    <cellStyle name="Normal 41 4 3 3 2 5" xfId="36001" xr:uid="{00000000-0005-0000-0000-0000C06B0000}"/>
    <cellStyle name="Normal 41 4 3 3 3" xfId="15239" xr:uid="{00000000-0005-0000-0000-0000C16B0000}"/>
    <cellStyle name="Normal 41 4 3 3 3 2" xfId="18324" xr:uid="{00000000-0005-0000-0000-0000C26B0000}"/>
    <cellStyle name="Normal 41 4 3 3 3 2 2" xfId="30290" xr:uid="{00000000-0005-0000-0000-0000C36B0000}"/>
    <cellStyle name="Normal 41 4 3 3 3 2 2 2" xfId="51896" xr:uid="{00000000-0005-0000-0000-0000C46B0000}"/>
    <cellStyle name="Normal 41 4 3 3 3 2 3" xfId="24323" xr:uid="{00000000-0005-0000-0000-0000C56B0000}"/>
    <cellStyle name="Normal 41 4 3 3 3 2 3 2" xfId="45960" xr:uid="{00000000-0005-0000-0000-0000C66B0000}"/>
    <cellStyle name="Normal 41 4 3 3 3 2 4" xfId="39978" xr:uid="{00000000-0005-0000-0000-0000C76B0000}"/>
    <cellStyle name="Normal 41 4 3 3 3 3" xfId="27308" xr:uid="{00000000-0005-0000-0000-0000C86B0000}"/>
    <cellStyle name="Normal 41 4 3 3 3 3 2" xfId="48922" xr:uid="{00000000-0005-0000-0000-0000C96B0000}"/>
    <cellStyle name="Normal 41 4 3 3 3 4" xfId="21341" xr:uid="{00000000-0005-0000-0000-0000CA6B0000}"/>
    <cellStyle name="Normal 41 4 3 3 3 4 2" xfId="42983" xr:uid="{00000000-0005-0000-0000-0000CB6B0000}"/>
    <cellStyle name="Normal 41 4 3 3 3 5" xfId="36975" xr:uid="{00000000-0005-0000-0000-0000CC6B0000}"/>
    <cellStyle name="Normal 41 4 3 3 4" xfId="16373" xr:uid="{00000000-0005-0000-0000-0000CD6B0000}"/>
    <cellStyle name="Normal 41 4 3 3 4 2" xfId="28342" xr:uid="{00000000-0005-0000-0000-0000CE6B0000}"/>
    <cellStyle name="Normal 41 4 3 3 4 2 2" xfId="49948" xr:uid="{00000000-0005-0000-0000-0000CF6B0000}"/>
    <cellStyle name="Normal 41 4 3 3 4 3" xfId="22375" xr:uid="{00000000-0005-0000-0000-0000D06B0000}"/>
    <cellStyle name="Normal 41 4 3 3 4 3 2" xfId="44012" xr:uid="{00000000-0005-0000-0000-0000D16B0000}"/>
    <cellStyle name="Normal 41 4 3 3 4 4" xfId="38027" xr:uid="{00000000-0005-0000-0000-0000D26B0000}"/>
    <cellStyle name="Normal 41 4 3 3 5" xfId="25360" xr:uid="{00000000-0005-0000-0000-0000D36B0000}"/>
    <cellStyle name="Normal 41 4 3 3 5 2" xfId="46977" xr:uid="{00000000-0005-0000-0000-0000D46B0000}"/>
    <cellStyle name="Normal 41 4 3 3 6" xfId="19393" xr:uid="{00000000-0005-0000-0000-0000D56B0000}"/>
    <cellStyle name="Normal 41 4 3 3 6 2" xfId="41035" xr:uid="{00000000-0005-0000-0000-0000D66B0000}"/>
    <cellStyle name="Normal 41 4 3 3 7" xfId="35021" xr:uid="{00000000-0005-0000-0000-0000D76B0000}"/>
    <cellStyle name="Normal 41 4 3 4" xfId="13624" xr:uid="{00000000-0005-0000-0000-0000D86B0000}"/>
    <cellStyle name="Normal 41 4 3 4 2" xfId="16710" xr:uid="{00000000-0005-0000-0000-0000D96B0000}"/>
    <cellStyle name="Normal 41 4 3 4 2 2" xfId="28678" xr:uid="{00000000-0005-0000-0000-0000DA6B0000}"/>
    <cellStyle name="Normal 41 4 3 4 2 2 2" xfId="50284" xr:uid="{00000000-0005-0000-0000-0000DB6B0000}"/>
    <cellStyle name="Normal 41 4 3 4 2 3" xfId="22711" xr:uid="{00000000-0005-0000-0000-0000DC6B0000}"/>
    <cellStyle name="Normal 41 4 3 4 2 3 2" xfId="44348" xr:uid="{00000000-0005-0000-0000-0000DD6B0000}"/>
    <cellStyle name="Normal 41 4 3 4 2 4" xfId="38364" xr:uid="{00000000-0005-0000-0000-0000DE6B0000}"/>
    <cellStyle name="Normal 41 4 3 4 3" xfId="25696" xr:uid="{00000000-0005-0000-0000-0000DF6B0000}"/>
    <cellStyle name="Normal 41 4 3 4 3 2" xfId="47310" xr:uid="{00000000-0005-0000-0000-0000E06B0000}"/>
    <cellStyle name="Normal 41 4 3 4 4" xfId="19729" xr:uid="{00000000-0005-0000-0000-0000E16B0000}"/>
    <cellStyle name="Normal 41 4 3 4 4 2" xfId="41371" xr:uid="{00000000-0005-0000-0000-0000E26B0000}"/>
    <cellStyle name="Normal 41 4 3 4 5" xfId="35360" xr:uid="{00000000-0005-0000-0000-0000E36B0000}"/>
    <cellStyle name="Normal 41 4 3 5" xfId="14598" xr:uid="{00000000-0005-0000-0000-0000E46B0000}"/>
    <cellStyle name="Normal 41 4 3 5 2" xfId="17683" xr:uid="{00000000-0005-0000-0000-0000E56B0000}"/>
    <cellStyle name="Normal 41 4 3 5 2 2" xfId="29650" xr:uid="{00000000-0005-0000-0000-0000E66B0000}"/>
    <cellStyle name="Normal 41 4 3 5 2 2 2" xfId="51256" xr:uid="{00000000-0005-0000-0000-0000E76B0000}"/>
    <cellStyle name="Normal 41 4 3 5 2 3" xfId="23683" xr:uid="{00000000-0005-0000-0000-0000E86B0000}"/>
    <cellStyle name="Normal 41 4 3 5 2 3 2" xfId="45320" xr:uid="{00000000-0005-0000-0000-0000E96B0000}"/>
    <cellStyle name="Normal 41 4 3 5 2 4" xfId="39337" xr:uid="{00000000-0005-0000-0000-0000EA6B0000}"/>
    <cellStyle name="Normal 41 4 3 5 3" xfId="26668" xr:uid="{00000000-0005-0000-0000-0000EB6B0000}"/>
    <cellStyle name="Normal 41 4 3 5 3 2" xfId="48282" xr:uid="{00000000-0005-0000-0000-0000EC6B0000}"/>
    <cellStyle name="Normal 41 4 3 5 4" xfId="20701" xr:uid="{00000000-0005-0000-0000-0000ED6B0000}"/>
    <cellStyle name="Normal 41 4 3 5 4 2" xfId="42343" xr:uid="{00000000-0005-0000-0000-0000EE6B0000}"/>
    <cellStyle name="Normal 41 4 3 5 5" xfId="36334" xr:uid="{00000000-0005-0000-0000-0000EF6B0000}"/>
    <cellStyle name="Normal 41 4 3 6" xfId="15711" xr:uid="{00000000-0005-0000-0000-0000F06B0000}"/>
    <cellStyle name="Normal 41 4 3 6 2" xfId="27682" xr:uid="{00000000-0005-0000-0000-0000F16B0000}"/>
    <cellStyle name="Normal 41 4 3 6 2 2" xfId="49288" xr:uid="{00000000-0005-0000-0000-0000F26B0000}"/>
    <cellStyle name="Normal 41 4 3 6 3" xfId="21715" xr:uid="{00000000-0005-0000-0000-0000F36B0000}"/>
    <cellStyle name="Normal 41 4 3 6 3 2" xfId="43352" xr:uid="{00000000-0005-0000-0000-0000F46B0000}"/>
    <cellStyle name="Normal 41 4 3 6 4" xfId="37365" xr:uid="{00000000-0005-0000-0000-0000F56B0000}"/>
    <cellStyle name="Normal 41 4 3 7" xfId="24697" xr:uid="{00000000-0005-0000-0000-0000F66B0000}"/>
    <cellStyle name="Normal 41 4 3 7 2" xfId="46317" xr:uid="{00000000-0005-0000-0000-0000F76B0000}"/>
    <cellStyle name="Normal 41 4 3 8" xfId="18730" xr:uid="{00000000-0005-0000-0000-0000F86B0000}"/>
    <cellStyle name="Normal 41 4 3 8 2" xfId="40372" xr:uid="{00000000-0005-0000-0000-0000F96B0000}"/>
    <cellStyle name="Normal 41 4 3 9" xfId="31430"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4" xr:uid="{00000000-0005-0000-0000-0000FF6B0000}"/>
    <cellStyle name="Normal 41 4 4 2 2 2 2 2" xfId="50690" xr:uid="{00000000-0005-0000-0000-0000006C0000}"/>
    <cellStyle name="Normal 41 4 4 2 2 2 3" xfId="23117" xr:uid="{00000000-0005-0000-0000-0000016C0000}"/>
    <cellStyle name="Normal 41 4 4 2 2 2 3 2" xfId="44754" xr:uid="{00000000-0005-0000-0000-0000026C0000}"/>
    <cellStyle name="Normal 41 4 4 2 2 2 4" xfId="38770" xr:uid="{00000000-0005-0000-0000-0000036C0000}"/>
    <cellStyle name="Normal 41 4 4 2 2 3" xfId="26102" xr:uid="{00000000-0005-0000-0000-0000046C0000}"/>
    <cellStyle name="Normal 41 4 4 2 2 3 2" xfId="47716" xr:uid="{00000000-0005-0000-0000-0000056C0000}"/>
    <cellStyle name="Normal 41 4 4 2 2 4" xfId="20135" xr:uid="{00000000-0005-0000-0000-0000066C0000}"/>
    <cellStyle name="Normal 41 4 4 2 2 4 2" xfId="41777" xr:uid="{00000000-0005-0000-0000-0000076C0000}"/>
    <cellStyle name="Normal 41 4 4 2 2 5" xfId="35767" xr:uid="{00000000-0005-0000-0000-0000086C0000}"/>
    <cellStyle name="Normal 41 4 4 2 3" xfId="15005" xr:uid="{00000000-0005-0000-0000-0000096C0000}"/>
    <cellStyle name="Normal 41 4 4 2 3 2" xfId="18090" xr:uid="{00000000-0005-0000-0000-00000A6C0000}"/>
    <cellStyle name="Normal 41 4 4 2 3 2 2" xfId="30056" xr:uid="{00000000-0005-0000-0000-00000B6C0000}"/>
    <cellStyle name="Normal 41 4 4 2 3 2 2 2" xfId="51662" xr:uid="{00000000-0005-0000-0000-00000C6C0000}"/>
    <cellStyle name="Normal 41 4 4 2 3 2 3" xfId="24089" xr:uid="{00000000-0005-0000-0000-00000D6C0000}"/>
    <cellStyle name="Normal 41 4 4 2 3 2 3 2" xfId="45726" xr:uid="{00000000-0005-0000-0000-00000E6C0000}"/>
    <cellStyle name="Normal 41 4 4 2 3 2 4" xfId="39744" xr:uid="{00000000-0005-0000-0000-00000F6C0000}"/>
    <cellStyle name="Normal 41 4 4 2 3 3" xfId="27074" xr:uid="{00000000-0005-0000-0000-0000106C0000}"/>
    <cellStyle name="Normal 41 4 4 2 3 3 2" xfId="48688" xr:uid="{00000000-0005-0000-0000-0000116C0000}"/>
    <cellStyle name="Normal 41 4 4 2 3 4" xfId="21107" xr:uid="{00000000-0005-0000-0000-0000126C0000}"/>
    <cellStyle name="Normal 41 4 4 2 3 4 2" xfId="42749" xr:uid="{00000000-0005-0000-0000-0000136C0000}"/>
    <cellStyle name="Normal 41 4 4 2 3 5" xfId="36741" xr:uid="{00000000-0005-0000-0000-0000146C0000}"/>
    <cellStyle name="Normal 41 4 4 2 4" xfId="16139" xr:uid="{00000000-0005-0000-0000-0000156C0000}"/>
    <cellStyle name="Normal 41 4 4 2 4 2" xfId="28108" xr:uid="{00000000-0005-0000-0000-0000166C0000}"/>
    <cellStyle name="Normal 41 4 4 2 4 2 2" xfId="49714" xr:uid="{00000000-0005-0000-0000-0000176C0000}"/>
    <cellStyle name="Normal 41 4 4 2 4 3" xfId="22141" xr:uid="{00000000-0005-0000-0000-0000186C0000}"/>
    <cellStyle name="Normal 41 4 4 2 4 3 2" xfId="43778" xr:uid="{00000000-0005-0000-0000-0000196C0000}"/>
    <cellStyle name="Normal 41 4 4 2 4 4" xfId="37793" xr:uid="{00000000-0005-0000-0000-00001A6C0000}"/>
    <cellStyle name="Normal 41 4 4 2 5" xfId="25126" xr:uid="{00000000-0005-0000-0000-00001B6C0000}"/>
    <cellStyle name="Normal 41 4 4 2 5 2" xfId="46743" xr:uid="{00000000-0005-0000-0000-00001C6C0000}"/>
    <cellStyle name="Normal 41 4 4 2 6" xfId="19159" xr:uid="{00000000-0005-0000-0000-00001D6C0000}"/>
    <cellStyle name="Normal 41 4 4 2 6 2" xfId="40801" xr:uid="{00000000-0005-0000-0000-00001E6C0000}"/>
    <cellStyle name="Normal 41 4 4 2 7" xfId="34787"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4" xr:uid="{00000000-0005-0000-0000-0000236C0000}"/>
    <cellStyle name="Normal 41 4 4 3 2 2 2 2" xfId="51010" xr:uid="{00000000-0005-0000-0000-0000246C0000}"/>
    <cellStyle name="Normal 41 4 4 3 2 2 3" xfId="23437" xr:uid="{00000000-0005-0000-0000-0000256C0000}"/>
    <cellStyle name="Normal 41 4 4 3 2 2 3 2" xfId="45074" xr:uid="{00000000-0005-0000-0000-0000266C0000}"/>
    <cellStyle name="Normal 41 4 4 3 2 2 4" xfId="39090" xr:uid="{00000000-0005-0000-0000-0000276C0000}"/>
    <cellStyle name="Normal 41 4 4 3 2 3" xfId="26422" xr:uid="{00000000-0005-0000-0000-0000286C0000}"/>
    <cellStyle name="Normal 41 4 4 3 2 3 2" xfId="48036" xr:uid="{00000000-0005-0000-0000-0000296C0000}"/>
    <cellStyle name="Normal 41 4 4 3 2 4" xfId="20455" xr:uid="{00000000-0005-0000-0000-00002A6C0000}"/>
    <cellStyle name="Normal 41 4 4 3 2 4 2" xfId="42097" xr:uid="{00000000-0005-0000-0000-00002B6C0000}"/>
    <cellStyle name="Normal 41 4 4 3 2 5" xfId="36087" xr:uid="{00000000-0005-0000-0000-00002C6C0000}"/>
    <cellStyle name="Normal 41 4 4 3 3" xfId="15325" xr:uid="{00000000-0005-0000-0000-00002D6C0000}"/>
    <cellStyle name="Normal 41 4 4 3 3 2" xfId="18410" xr:uid="{00000000-0005-0000-0000-00002E6C0000}"/>
    <cellStyle name="Normal 41 4 4 3 3 2 2" xfId="30376" xr:uid="{00000000-0005-0000-0000-00002F6C0000}"/>
    <cellStyle name="Normal 41 4 4 3 3 2 2 2" xfId="51982" xr:uid="{00000000-0005-0000-0000-0000306C0000}"/>
    <cellStyle name="Normal 41 4 4 3 3 2 3" xfId="24409" xr:uid="{00000000-0005-0000-0000-0000316C0000}"/>
    <cellStyle name="Normal 41 4 4 3 3 2 3 2" xfId="46046" xr:uid="{00000000-0005-0000-0000-0000326C0000}"/>
    <cellStyle name="Normal 41 4 4 3 3 2 4" xfId="40064" xr:uid="{00000000-0005-0000-0000-0000336C0000}"/>
    <cellStyle name="Normal 41 4 4 3 3 3" xfId="27394" xr:uid="{00000000-0005-0000-0000-0000346C0000}"/>
    <cellStyle name="Normal 41 4 4 3 3 3 2" xfId="49008" xr:uid="{00000000-0005-0000-0000-0000356C0000}"/>
    <cellStyle name="Normal 41 4 4 3 3 4" xfId="21427" xr:uid="{00000000-0005-0000-0000-0000366C0000}"/>
    <cellStyle name="Normal 41 4 4 3 3 4 2" xfId="43069" xr:uid="{00000000-0005-0000-0000-0000376C0000}"/>
    <cellStyle name="Normal 41 4 4 3 3 5" xfId="37061" xr:uid="{00000000-0005-0000-0000-0000386C0000}"/>
    <cellStyle name="Normal 41 4 4 3 4" xfId="16459" xr:uid="{00000000-0005-0000-0000-0000396C0000}"/>
    <cellStyle name="Normal 41 4 4 3 4 2" xfId="28428" xr:uid="{00000000-0005-0000-0000-00003A6C0000}"/>
    <cellStyle name="Normal 41 4 4 3 4 2 2" xfId="50034" xr:uid="{00000000-0005-0000-0000-00003B6C0000}"/>
    <cellStyle name="Normal 41 4 4 3 4 3" xfId="22461" xr:uid="{00000000-0005-0000-0000-00003C6C0000}"/>
    <cellStyle name="Normal 41 4 4 3 4 3 2" xfId="44098" xr:uid="{00000000-0005-0000-0000-00003D6C0000}"/>
    <cellStyle name="Normal 41 4 4 3 4 4" xfId="38113" xr:uid="{00000000-0005-0000-0000-00003E6C0000}"/>
    <cellStyle name="Normal 41 4 4 3 5" xfId="25446" xr:uid="{00000000-0005-0000-0000-00003F6C0000}"/>
    <cellStyle name="Normal 41 4 4 3 5 2" xfId="47063" xr:uid="{00000000-0005-0000-0000-0000406C0000}"/>
    <cellStyle name="Normal 41 4 4 3 6" xfId="19479" xr:uid="{00000000-0005-0000-0000-0000416C0000}"/>
    <cellStyle name="Normal 41 4 4 3 6 2" xfId="41121" xr:uid="{00000000-0005-0000-0000-0000426C0000}"/>
    <cellStyle name="Normal 41 4 4 3 7" xfId="35107" xr:uid="{00000000-0005-0000-0000-0000436C0000}"/>
    <cellStyle name="Normal 41 4 4 4" xfId="13710" xr:uid="{00000000-0005-0000-0000-0000446C0000}"/>
    <cellStyle name="Normal 41 4 4 4 2" xfId="16796" xr:uid="{00000000-0005-0000-0000-0000456C0000}"/>
    <cellStyle name="Normal 41 4 4 4 2 2" xfId="28764" xr:uid="{00000000-0005-0000-0000-0000466C0000}"/>
    <cellStyle name="Normal 41 4 4 4 2 2 2" xfId="50370" xr:uid="{00000000-0005-0000-0000-0000476C0000}"/>
    <cellStyle name="Normal 41 4 4 4 2 3" xfId="22797" xr:uid="{00000000-0005-0000-0000-0000486C0000}"/>
    <cellStyle name="Normal 41 4 4 4 2 3 2" xfId="44434" xr:uid="{00000000-0005-0000-0000-0000496C0000}"/>
    <cellStyle name="Normal 41 4 4 4 2 4" xfId="38450" xr:uid="{00000000-0005-0000-0000-00004A6C0000}"/>
    <cellStyle name="Normal 41 4 4 4 3" xfId="25782" xr:uid="{00000000-0005-0000-0000-00004B6C0000}"/>
    <cellStyle name="Normal 41 4 4 4 3 2" xfId="47396" xr:uid="{00000000-0005-0000-0000-00004C6C0000}"/>
    <cellStyle name="Normal 41 4 4 4 4" xfId="19815" xr:uid="{00000000-0005-0000-0000-00004D6C0000}"/>
    <cellStyle name="Normal 41 4 4 4 4 2" xfId="41457" xr:uid="{00000000-0005-0000-0000-00004E6C0000}"/>
    <cellStyle name="Normal 41 4 4 4 5" xfId="35446" xr:uid="{00000000-0005-0000-0000-00004F6C0000}"/>
    <cellStyle name="Normal 41 4 4 5" xfId="14684" xr:uid="{00000000-0005-0000-0000-0000506C0000}"/>
    <cellStyle name="Normal 41 4 4 5 2" xfId="17769" xr:uid="{00000000-0005-0000-0000-0000516C0000}"/>
    <cellStyle name="Normal 41 4 4 5 2 2" xfId="29736" xr:uid="{00000000-0005-0000-0000-0000526C0000}"/>
    <cellStyle name="Normal 41 4 4 5 2 2 2" xfId="51342" xr:uid="{00000000-0005-0000-0000-0000536C0000}"/>
    <cellStyle name="Normal 41 4 4 5 2 3" xfId="23769" xr:uid="{00000000-0005-0000-0000-0000546C0000}"/>
    <cellStyle name="Normal 41 4 4 5 2 3 2" xfId="45406" xr:uid="{00000000-0005-0000-0000-0000556C0000}"/>
    <cellStyle name="Normal 41 4 4 5 2 4" xfId="39423" xr:uid="{00000000-0005-0000-0000-0000566C0000}"/>
    <cellStyle name="Normal 41 4 4 5 3" xfId="26754" xr:uid="{00000000-0005-0000-0000-0000576C0000}"/>
    <cellStyle name="Normal 41 4 4 5 3 2" xfId="48368" xr:uid="{00000000-0005-0000-0000-0000586C0000}"/>
    <cellStyle name="Normal 41 4 4 5 4" xfId="20787" xr:uid="{00000000-0005-0000-0000-0000596C0000}"/>
    <cellStyle name="Normal 41 4 4 5 4 2" xfId="42429" xr:uid="{00000000-0005-0000-0000-00005A6C0000}"/>
    <cellStyle name="Normal 41 4 4 5 5" xfId="36420" xr:uid="{00000000-0005-0000-0000-00005B6C0000}"/>
    <cellStyle name="Normal 41 4 4 6" xfId="15797" xr:uid="{00000000-0005-0000-0000-00005C6C0000}"/>
    <cellStyle name="Normal 41 4 4 6 2" xfId="27768" xr:uid="{00000000-0005-0000-0000-00005D6C0000}"/>
    <cellStyle name="Normal 41 4 4 6 2 2" xfId="49374" xr:uid="{00000000-0005-0000-0000-00005E6C0000}"/>
    <cellStyle name="Normal 41 4 4 6 3" xfId="21801" xr:uid="{00000000-0005-0000-0000-00005F6C0000}"/>
    <cellStyle name="Normal 41 4 4 6 3 2" xfId="43438" xr:uid="{00000000-0005-0000-0000-0000606C0000}"/>
    <cellStyle name="Normal 41 4 4 6 4" xfId="37451" xr:uid="{00000000-0005-0000-0000-0000616C0000}"/>
    <cellStyle name="Normal 41 4 4 7" xfId="24783" xr:uid="{00000000-0005-0000-0000-0000626C0000}"/>
    <cellStyle name="Normal 41 4 4 7 2" xfId="46403" xr:uid="{00000000-0005-0000-0000-0000636C0000}"/>
    <cellStyle name="Normal 41 4 4 8" xfId="18816" xr:uid="{00000000-0005-0000-0000-0000646C0000}"/>
    <cellStyle name="Normal 41 4 4 8 2" xfId="40458" xr:uid="{00000000-0005-0000-0000-0000656C0000}"/>
    <cellStyle name="Normal 41 4 4 9" xfId="31698"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8" xr:uid="{00000000-0005-0000-0000-00006B6C0000}"/>
    <cellStyle name="Normal 41 4 5 2 2 2 2 2" xfId="50774" xr:uid="{00000000-0005-0000-0000-00006C6C0000}"/>
    <cellStyle name="Normal 41 4 5 2 2 2 3" xfId="23201" xr:uid="{00000000-0005-0000-0000-00006D6C0000}"/>
    <cellStyle name="Normal 41 4 5 2 2 2 3 2" xfId="44838" xr:uid="{00000000-0005-0000-0000-00006E6C0000}"/>
    <cellStyle name="Normal 41 4 5 2 2 2 4" xfId="38854" xr:uid="{00000000-0005-0000-0000-00006F6C0000}"/>
    <cellStyle name="Normal 41 4 5 2 2 3" xfId="26186" xr:uid="{00000000-0005-0000-0000-0000706C0000}"/>
    <cellStyle name="Normal 41 4 5 2 2 3 2" xfId="47800" xr:uid="{00000000-0005-0000-0000-0000716C0000}"/>
    <cellStyle name="Normal 41 4 5 2 2 4" xfId="20219" xr:uid="{00000000-0005-0000-0000-0000726C0000}"/>
    <cellStyle name="Normal 41 4 5 2 2 4 2" xfId="41861" xr:uid="{00000000-0005-0000-0000-0000736C0000}"/>
    <cellStyle name="Normal 41 4 5 2 2 5" xfId="35851" xr:uid="{00000000-0005-0000-0000-0000746C0000}"/>
    <cellStyle name="Normal 41 4 5 2 3" xfId="15089" xr:uid="{00000000-0005-0000-0000-0000756C0000}"/>
    <cellStyle name="Normal 41 4 5 2 3 2" xfId="18174" xr:uid="{00000000-0005-0000-0000-0000766C0000}"/>
    <cellStyle name="Normal 41 4 5 2 3 2 2" xfId="30140" xr:uid="{00000000-0005-0000-0000-0000776C0000}"/>
    <cellStyle name="Normal 41 4 5 2 3 2 2 2" xfId="51746" xr:uid="{00000000-0005-0000-0000-0000786C0000}"/>
    <cellStyle name="Normal 41 4 5 2 3 2 3" xfId="24173" xr:uid="{00000000-0005-0000-0000-0000796C0000}"/>
    <cellStyle name="Normal 41 4 5 2 3 2 3 2" xfId="45810" xr:uid="{00000000-0005-0000-0000-00007A6C0000}"/>
    <cellStyle name="Normal 41 4 5 2 3 2 4" xfId="39828" xr:uid="{00000000-0005-0000-0000-00007B6C0000}"/>
    <cellStyle name="Normal 41 4 5 2 3 3" xfId="27158" xr:uid="{00000000-0005-0000-0000-00007C6C0000}"/>
    <cellStyle name="Normal 41 4 5 2 3 3 2" xfId="48772" xr:uid="{00000000-0005-0000-0000-00007D6C0000}"/>
    <cellStyle name="Normal 41 4 5 2 3 4" xfId="21191" xr:uid="{00000000-0005-0000-0000-00007E6C0000}"/>
    <cellStyle name="Normal 41 4 5 2 3 4 2" xfId="42833" xr:uid="{00000000-0005-0000-0000-00007F6C0000}"/>
    <cellStyle name="Normal 41 4 5 2 3 5" xfId="36825" xr:uid="{00000000-0005-0000-0000-0000806C0000}"/>
    <cellStyle name="Normal 41 4 5 2 4" xfId="16223" xr:uid="{00000000-0005-0000-0000-0000816C0000}"/>
    <cellStyle name="Normal 41 4 5 2 4 2" xfId="28192" xr:uid="{00000000-0005-0000-0000-0000826C0000}"/>
    <cellStyle name="Normal 41 4 5 2 4 2 2" xfId="49798" xr:uid="{00000000-0005-0000-0000-0000836C0000}"/>
    <cellStyle name="Normal 41 4 5 2 4 3" xfId="22225" xr:uid="{00000000-0005-0000-0000-0000846C0000}"/>
    <cellStyle name="Normal 41 4 5 2 4 3 2" xfId="43862" xr:uid="{00000000-0005-0000-0000-0000856C0000}"/>
    <cellStyle name="Normal 41 4 5 2 4 4" xfId="37877" xr:uid="{00000000-0005-0000-0000-0000866C0000}"/>
    <cellStyle name="Normal 41 4 5 2 5" xfId="25210" xr:uid="{00000000-0005-0000-0000-0000876C0000}"/>
    <cellStyle name="Normal 41 4 5 2 5 2" xfId="46827" xr:uid="{00000000-0005-0000-0000-0000886C0000}"/>
    <cellStyle name="Normal 41 4 5 2 6" xfId="19243" xr:uid="{00000000-0005-0000-0000-0000896C0000}"/>
    <cellStyle name="Normal 41 4 5 2 6 2" xfId="40885" xr:uid="{00000000-0005-0000-0000-00008A6C0000}"/>
    <cellStyle name="Normal 41 4 5 2 7" xfId="34871"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8" xr:uid="{00000000-0005-0000-0000-00008F6C0000}"/>
    <cellStyle name="Normal 41 4 5 3 2 2 2 2" xfId="51094" xr:uid="{00000000-0005-0000-0000-0000906C0000}"/>
    <cellStyle name="Normal 41 4 5 3 2 2 3" xfId="23521" xr:uid="{00000000-0005-0000-0000-0000916C0000}"/>
    <cellStyle name="Normal 41 4 5 3 2 2 3 2" xfId="45158" xr:uid="{00000000-0005-0000-0000-0000926C0000}"/>
    <cellStyle name="Normal 41 4 5 3 2 2 4" xfId="39174" xr:uid="{00000000-0005-0000-0000-0000936C0000}"/>
    <cellStyle name="Normal 41 4 5 3 2 3" xfId="26506" xr:uid="{00000000-0005-0000-0000-0000946C0000}"/>
    <cellStyle name="Normal 41 4 5 3 2 3 2" xfId="48120" xr:uid="{00000000-0005-0000-0000-0000956C0000}"/>
    <cellStyle name="Normal 41 4 5 3 2 4" xfId="20539" xr:uid="{00000000-0005-0000-0000-0000966C0000}"/>
    <cellStyle name="Normal 41 4 5 3 2 4 2" xfId="42181" xr:uid="{00000000-0005-0000-0000-0000976C0000}"/>
    <cellStyle name="Normal 41 4 5 3 2 5" xfId="36171" xr:uid="{00000000-0005-0000-0000-0000986C0000}"/>
    <cellStyle name="Normal 41 4 5 3 3" xfId="15409" xr:uid="{00000000-0005-0000-0000-0000996C0000}"/>
    <cellStyle name="Normal 41 4 5 3 3 2" xfId="18494" xr:uid="{00000000-0005-0000-0000-00009A6C0000}"/>
    <cellStyle name="Normal 41 4 5 3 3 2 2" xfId="30460" xr:uid="{00000000-0005-0000-0000-00009B6C0000}"/>
    <cellStyle name="Normal 41 4 5 3 3 2 2 2" xfId="52066" xr:uid="{00000000-0005-0000-0000-00009C6C0000}"/>
    <cellStyle name="Normal 41 4 5 3 3 2 3" xfId="24493" xr:uid="{00000000-0005-0000-0000-00009D6C0000}"/>
    <cellStyle name="Normal 41 4 5 3 3 2 3 2" xfId="46130" xr:uid="{00000000-0005-0000-0000-00009E6C0000}"/>
    <cellStyle name="Normal 41 4 5 3 3 2 4" xfId="40148" xr:uid="{00000000-0005-0000-0000-00009F6C0000}"/>
    <cellStyle name="Normal 41 4 5 3 3 3" xfId="27478" xr:uid="{00000000-0005-0000-0000-0000A06C0000}"/>
    <cellStyle name="Normal 41 4 5 3 3 3 2" xfId="49092" xr:uid="{00000000-0005-0000-0000-0000A16C0000}"/>
    <cellStyle name="Normal 41 4 5 3 3 4" xfId="21511" xr:uid="{00000000-0005-0000-0000-0000A26C0000}"/>
    <cellStyle name="Normal 41 4 5 3 3 4 2" xfId="43153" xr:uid="{00000000-0005-0000-0000-0000A36C0000}"/>
    <cellStyle name="Normal 41 4 5 3 3 5" xfId="37145" xr:uid="{00000000-0005-0000-0000-0000A46C0000}"/>
    <cellStyle name="Normal 41 4 5 3 4" xfId="16543" xr:uid="{00000000-0005-0000-0000-0000A56C0000}"/>
    <cellStyle name="Normal 41 4 5 3 4 2" xfId="28512" xr:uid="{00000000-0005-0000-0000-0000A66C0000}"/>
    <cellStyle name="Normal 41 4 5 3 4 2 2" xfId="50118" xr:uid="{00000000-0005-0000-0000-0000A76C0000}"/>
    <cellStyle name="Normal 41 4 5 3 4 3" xfId="22545" xr:uid="{00000000-0005-0000-0000-0000A86C0000}"/>
    <cellStyle name="Normal 41 4 5 3 4 3 2" xfId="44182" xr:uid="{00000000-0005-0000-0000-0000A96C0000}"/>
    <cellStyle name="Normal 41 4 5 3 4 4" xfId="38197" xr:uid="{00000000-0005-0000-0000-0000AA6C0000}"/>
    <cellStyle name="Normal 41 4 5 3 5" xfId="25530" xr:uid="{00000000-0005-0000-0000-0000AB6C0000}"/>
    <cellStyle name="Normal 41 4 5 3 5 2" xfId="47147" xr:uid="{00000000-0005-0000-0000-0000AC6C0000}"/>
    <cellStyle name="Normal 41 4 5 3 6" xfId="19563" xr:uid="{00000000-0005-0000-0000-0000AD6C0000}"/>
    <cellStyle name="Normal 41 4 5 3 6 2" xfId="41205" xr:uid="{00000000-0005-0000-0000-0000AE6C0000}"/>
    <cellStyle name="Normal 41 4 5 3 7" xfId="35191" xr:uid="{00000000-0005-0000-0000-0000AF6C0000}"/>
    <cellStyle name="Normal 41 4 5 4" xfId="13794" xr:uid="{00000000-0005-0000-0000-0000B06C0000}"/>
    <cellStyle name="Normal 41 4 5 4 2" xfId="16880" xr:uid="{00000000-0005-0000-0000-0000B16C0000}"/>
    <cellStyle name="Normal 41 4 5 4 2 2" xfId="28848" xr:uid="{00000000-0005-0000-0000-0000B26C0000}"/>
    <cellStyle name="Normal 41 4 5 4 2 2 2" xfId="50454" xr:uid="{00000000-0005-0000-0000-0000B36C0000}"/>
    <cellStyle name="Normal 41 4 5 4 2 3" xfId="22881" xr:uid="{00000000-0005-0000-0000-0000B46C0000}"/>
    <cellStyle name="Normal 41 4 5 4 2 3 2" xfId="44518" xr:uid="{00000000-0005-0000-0000-0000B56C0000}"/>
    <cellStyle name="Normal 41 4 5 4 2 4" xfId="38534" xr:uid="{00000000-0005-0000-0000-0000B66C0000}"/>
    <cellStyle name="Normal 41 4 5 4 3" xfId="25866" xr:uid="{00000000-0005-0000-0000-0000B76C0000}"/>
    <cellStyle name="Normal 41 4 5 4 3 2" xfId="47480" xr:uid="{00000000-0005-0000-0000-0000B86C0000}"/>
    <cellStyle name="Normal 41 4 5 4 4" xfId="19899" xr:uid="{00000000-0005-0000-0000-0000B96C0000}"/>
    <cellStyle name="Normal 41 4 5 4 4 2" xfId="41541" xr:uid="{00000000-0005-0000-0000-0000BA6C0000}"/>
    <cellStyle name="Normal 41 4 5 4 5" xfId="35530" xr:uid="{00000000-0005-0000-0000-0000BB6C0000}"/>
    <cellStyle name="Normal 41 4 5 5" xfId="14768" xr:uid="{00000000-0005-0000-0000-0000BC6C0000}"/>
    <cellStyle name="Normal 41 4 5 5 2" xfId="17853" xr:uid="{00000000-0005-0000-0000-0000BD6C0000}"/>
    <cellStyle name="Normal 41 4 5 5 2 2" xfId="29820" xr:uid="{00000000-0005-0000-0000-0000BE6C0000}"/>
    <cellStyle name="Normal 41 4 5 5 2 2 2" xfId="51426" xr:uid="{00000000-0005-0000-0000-0000BF6C0000}"/>
    <cellStyle name="Normal 41 4 5 5 2 3" xfId="23853" xr:uid="{00000000-0005-0000-0000-0000C06C0000}"/>
    <cellStyle name="Normal 41 4 5 5 2 3 2" xfId="45490" xr:uid="{00000000-0005-0000-0000-0000C16C0000}"/>
    <cellStyle name="Normal 41 4 5 5 2 4" xfId="39507" xr:uid="{00000000-0005-0000-0000-0000C26C0000}"/>
    <cellStyle name="Normal 41 4 5 5 3" xfId="26838" xr:uid="{00000000-0005-0000-0000-0000C36C0000}"/>
    <cellStyle name="Normal 41 4 5 5 3 2" xfId="48452" xr:uid="{00000000-0005-0000-0000-0000C46C0000}"/>
    <cellStyle name="Normal 41 4 5 5 4" xfId="20871" xr:uid="{00000000-0005-0000-0000-0000C56C0000}"/>
    <cellStyle name="Normal 41 4 5 5 4 2" xfId="42513" xr:uid="{00000000-0005-0000-0000-0000C66C0000}"/>
    <cellStyle name="Normal 41 4 5 5 5" xfId="36504" xr:uid="{00000000-0005-0000-0000-0000C76C0000}"/>
    <cellStyle name="Normal 41 4 5 6" xfId="15881" xr:uid="{00000000-0005-0000-0000-0000C86C0000}"/>
    <cellStyle name="Normal 41 4 5 6 2" xfId="27852" xr:uid="{00000000-0005-0000-0000-0000C96C0000}"/>
    <cellStyle name="Normal 41 4 5 6 2 2" xfId="49458" xr:uid="{00000000-0005-0000-0000-0000CA6C0000}"/>
    <cellStyle name="Normal 41 4 5 6 3" xfId="21885" xr:uid="{00000000-0005-0000-0000-0000CB6C0000}"/>
    <cellStyle name="Normal 41 4 5 6 3 2" xfId="43522" xr:uid="{00000000-0005-0000-0000-0000CC6C0000}"/>
    <cellStyle name="Normal 41 4 5 6 4" xfId="37535" xr:uid="{00000000-0005-0000-0000-0000CD6C0000}"/>
    <cellStyle name="Normal 41 4 5 7" xfId="24867" xr:uid="{00000000-0005-0000-0000-0000CE6C0000}"/>
    <cellStyle name="Normal 41 4 5 7 2" xfId="46487" xr:uid="{00000000-0005-0000-0000-0000CF6C0000}"/>
    <cellStyle name="Normal 41 4 5 8" xfId="18900" xr:uid="{00000000-0005-0000-0000-0000D06C0000}"/>
    <cellStyle name="Normal 41 4 5 8 2" xfId="40542" xr:uid="{00000000-0005-0000-0000-0000D16C0000}"/>
    <cellStyle name="Normal 41 4 5 9" xfId="31870"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7" xr:uid="{00000000-0005-0000-0000-0000D76C0000}"/>
    <cellStyle name="Normal 41 4 6 2 2 2 2 2" xfId="50743" xr:uid="{00000000-0005-0000-0000-0000D86C0000}"/>
    <cellStyle name="Normal 41 4 6 2 2 2 3" xfId="23170" xr:uid="{00000000-0005-0000-0000-0000D96C0000}"/>
    <cellStyle name="Normal 41 4 6 2 2 2 3 2" xfId="44807" xr:uid="{00000000-0005-0000-0000-0000DA6C0000}"/>
    <cellStyle name="Normal 41 4 6 2 2 2 4" xfId="38823" xr:uid="{00000000-0005-0000-0000-0000DB6C0000}"/>
    <cellStyle name="Normal 41 4 6 2 2 3" xfId="26155" xr:uid="{00000000-0005-0000-0000-0000DC6C0000}"/>
    <cellStyle name="Normal 41 4 6 2 2 3 2" xfId="47769" xr:uid="{00000000-0005-0000-0000-0000DD6C0000}"/>
    <cellStyle name="Normal 41 4 6 2 2 4" xfId="20188" xr:uid="{00000000-0005-0000-0000-0000DE6C0000}"/>
    <cellStyle name="Normal 41 4 6 2 2 4 2" xfId="41830" xr:uid="{00000000-0005-0000-0000-0000DF6C0000}"/>
    <cellStyle name="Normal 41 4 6 2 2 5" xfId="35820" xr:uid="{00000000-0005-0000-0000-0000E06C0000}"/>
    <cellStyle name="Normal 41 4 6 2 3" xfId="15058" xr:uid="{00000000-0005-0000-0000-0000E16C0000}"/>
    <cellStyle name="Normal 41 4 6 2 3 2" xfId="18143" xr:uid="{00000000-0005-0000-0000-0000E26C0000}"/>
    <cellStyle name="Normal 41 4 6 2 3 2 2" xfId="30109" xr:uid="{00000000-0005-0000-0000-0000E36C0000}"/>
    <cellStyle name="Normal 41 4 6 2 3 2 2 2" xfId="51715" xr:uid="{00000000-0005-0000-0000-0000E46C0000}"/>
    <cellStyle name="Normal 41 4 6 2 3 2 3" xfId="24142" xr:uid="{00000000-0005-0000-0000-0000E56C0000}"/>
    <cellStyle name="Normal 41 4 6 2 3 2 3 2" xfId="45779" xr:uid="{00000000-0005-0000-0000-0000E66C0000}"/>
    <cellStyle name="Normal 41 4 6 2 3 2 4" xfId="39797" xr:uid="{00000000-0005-0000-0000-0000E76C0000}"/>
    <cellStyle name="Normal 41 4 6 2 3 3" xfId="27127" xr:uid="{00000000-0005-0000-0000-0000E86C0000}"/>
    <cellStyle name="Normal 41 4 6 2 3 3 2" xfId="48741" xr:uid="{00000000-0005-0000-0000-0000E96C0000}"/>
    <cellStyle name="Normal 41 4 6 2 3 4" xfId="21160" xr:uid="{00000000-0005-0000-0000-0000EA6C0000}"/>
    <cellStyle name="Normal 41 4 6 2 3 4 2" xfId="42802" xr:uid="{00000000-0005-0000-0000-0000EB6C0000}"/>
    <cellStyle name="Normal 41 4 6 2 3 5" xfId="36794" xr:uid="{00000000-0005-0000-0000-0000EC6C0000}"/>
    <cellStyle name="Normal 41 4 6 2 4" xfId="16192" xr:uid="{00000000-0005-0000-0000-0000ED6C0000}"/>
    <cellStyle name="Normal 41 4 6 2 4 2" xfId="28161" xr:uid="{00000000-0005-0000-0000-0000EE6C0000}"/>
    <cellStyle name="Normal 41 4 6 2 4 2 2" xfId="49767" xr:uid="{00000000-0005-0000-0000-0000EF6C0000}"/>
    <cellStyle name="Normal 41 4 6 2 4 3" xfId="22194" xr:uid="{00000000-0005-0000-0000-0000F06C0000}"/>
    <cellStyle name="Normal 41 4 6 2 4 3 2" xfId="43831" xr:uid="{00000000-0005-0000-0000-0000F16C0000}"/>
    <cellStyle name="Normal 41 4 6 2 4 4" xfId="37846" xr:uid="{00000000-0005-0000-0000-0000F26C0000}"/>
    <cellStyle name="Normal 41 4 6 2 5" xfId="25179" xr:uid="{00000000-0005-0000-0000-0000F36C0000}"/>
    <cellStyle name="Normal 41 4 6 2 5 2" xfId="46796" xr:uid="{00000000-0005-0000-0000-0000F46C0000}"/>
    <cellStyle name="Normal 41 4 6 2 6" xfId="19212" xr:uid="{00000000-0005-0000-0000-0000F56C0000}"/>
    <cellStyle name="Normal 41 4 6 2 6 2" xfId="40854" xr:uid="{00000000-0005-0000-0000-0000F66C0000}"/>
    <cellStyle name="Normal 41 4 6 2 7" xfId="34840"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7" xr:uid="{00000000-0005-0000-0000-0000FB6C0000}"/>
    <cellStyle name="Normal 41 4 6 3 2 2 2 2" xfId="51063" xr:uid="{00000000-0005-0000-0000-0000FC6C0000}"/>
    <cellStyle name="Normal 41 4 6 3 2 2 3" xfId="23490" xr:uid="{00000000-0005-0000-0000-0000FD6C0000}"/>
    <cellStyle name="Normal 41 4 6 3 2 2 3 2" xfId="45127" xr:uid="{00000000-0005-0000-0000-0000FE6C0000}"/>
    <cellStyle name="Normal 41 4 6 3 2 2 4" xfId="39143" xr:uid="{00000000-0005-0000-0000-0000FF6C0000}"/>
    <cellStyle name="Normal 41 4 6 3 2 3" xfId="26475" xr:uid="{00000000-0005-0000-0000-0000006D0000}"/>
    <cellStyle name="Normal 41 4 6 3 2 3 2" xfId="48089" xr:uid="{00000000-0005-0000-0000-0000016D0000}"/>
    <cellStyle name="Normal 41 4 6 3 2 4" xfId="20508" xr:uid="{00000000-0005-0000-0000-0000026D0000}"/>
    <cellStyle name="Normal 41 4 6 3 2 4 2" xfId="42150" xr:uid="{00000000-0005-0000-0000-0000036D0000}"/>
    <cellStyle name="Normal 41 4 6 3 2 5" xfId="36140" xr:uid="{00000000-0005-0000-0000-0000046D0000}"/>
    <cellStyle name="Normal 41 4 6 3 3" xfId="15378" xr:uid="{00000000-0005-0000-0000-0000056D0000}"/>
    <cellStyle name="Normal 41 4 6 3 3 2" xfId="18463" xr:uid="{00000000-0005-0000-0000-0000066D0000}"/>
    <cellStyle name="Normal 41 4 6 3 3 2 2" xfId="30429" xr:uid="{00000000-0005-0000-0000-0000076D0000}"/>
    <cellStyle name="Normal 41 4 6 3 3 2 2 2" xfId="52035" xr:uid="{00000000-0005-0000-0000-0000086D0000}"/>
    <cellStyle name="Normal 41 4 6 3 3 2 3" xfId="24462" xr:uid="{00000000-0005-0000-0000-0000096D0000}"/>
    <cellStyle name="Normal 41 4 6 3 3 2 3 2" xfId="46099" xr:uid="{00000000-0005-0000-0000-00000A6D0000}"/>
    <cellStyle name="Normal 41 4 6 3 3 2 4" xfId="40117" xr:uid="{00000000-0005-0000-0000-00000B6D0000}"/>
    <cellStyle name="Normal 41 4 6 3 3 3" xfId="27447" xr:uid="{00000000-0005-0000-0000-00000C6D0000}"/>
    <cellStyle name="Normal 41 4 6 3 3 3 2" xfId="49061" xr:uid="{00000000-0005-0000-0000-00000D6D0000}"/>
    <cellStyle name="Normal 41 4 6 3 3 4" xfId="21480" xr:uid="{00000000-0005-0000-0000-00000E6D0000}"/>
    <cellStyle name="Normal 41 4 6 3 3 4 2" xfId="43122" xr:uid="{00000000-0005-0000-0000-00000F6D0000}"/>
    <cellStyle name="Normal 41 4 6 3 3 5" xfId="37114" xr:uid="{00000000-0005-0000-0000-0000106D0000}"/>
    <cellStyle name="Normal 41 4 6 3 4" xfId="16512" xr:uid="{00000000-0005-0000-0000-0000116D0000}"/>
    <cellStyle name="Normal 41 4 6 3 4 2" xfId="28481" xr:uid="{00000000-0005-0000-0000-0000126D0000}"/>
    <cellStyle name="Normal 41 4 6 3 4 2 2" xfId="50087" xr:uid="{00000000-0005-0000-0000-0000136D0000}"/>
    <cellStyle name="Normal 41 4 6 3 4 3" xfId="22514" xr:uid="{00000000-0005-0000-0000-0000146D0000}"/>
    <cellStyle name="Normal 41 4 6 3 4 3 2" xfId="44151" xr:uid="{00000000-0005-0000-0000-0000156D0000}"/>
    <cellStyle name="Normal 41 4 6 3 4 4" xfId="38166" xr:uid="{00000000-0005-0000-0000-0000166D0000}"/>
    <cellStyle name="Normal 41 4 6 3 5" xfId="25499" xr:uid="{00000000-0005-0000-0000-0000176D0000}"/>
    <cellStyle name="Normal 41 4 6 3 5 2" xfId="47116" xr:uid="{00000000-0005-0000-0000-0000186D0000}"/>
    <cellStyle name="Normal 41 4 6 3 6" xfId="19532" xr:uid="{00000000-0005-0000-0000-0000196D0000}"/>
    <cellStyle name="Normal 41 4 6 3 6 2" xfId="41174" xr:uid="{00000000-0005-0000-0000-00001A6D0000}"/>
    <cellStyle name="Normal 41 4 6 3 7" xfId="35160" xr:uid="{00000000-0005-0000-0000-00001B6D0000}"/>
    <cellStyle name="Normal 41 4 6 4" xfId="13763" xr:uid="{00000000-0005-0000-0000-00001C6D0000}"/>
    <cellStyle name="Normal 41 4 6 4 2" xfId="16849" xr:uid="{00000000-0005-0000-0000-00001D6D0000}"/>
    <cellStyle name="Normal 41 4 6 4 2 2" xfId="28817" xr:uid="{00000000-0005-0000-0000-00001E6D0000}"/>
    <cellStyle name="Normal 41 4 6 4 2 2 2" xfId="50423" xr:uid="{00000000-0005-0000-0000-00001F6D0000}"/>
    <cellStyle name="Normal 41 4 6 4 2 3" xfId="22850" xr:uid="{00000000-0005-0000-0000-0000206D0000}"/>
    <cellStyle name="Normal 41 4 6 4 2 3 2" xfId="44487" xr:uid="{00000000-0005-0000-0000-0000216D0000}"/>
    <cellStyle name="Normal 41 4 6 4 2 4" xfId="38503" xr:uid="{00000000-0005-0000-0000-0000226D0000}"/>
    <cellStyle name="Normal 41 4 6 4 3" xfId="25835" xr:uid="{00000000-0005-0000-0000-0000236D0000}"/>
    <cellStyle name="Normal 41 4 6 4 3 2" xfId="47449" xr:uid="{00000000-0005-0000-0000-0000246D0000}"/>
    <cellStyle name="Normal 41 4 6 4 4" xfId="19868" xr:uid="{00000000-0005-0000-0000-0000256D0000}"/>
    <cellStyle name="Normal 41 4 6 4 4 2" xfId="41510" xr:uid="{00000000-0005-0000-0000-0000266D0000}"/>
    <cellStyle name="Normal 41 4 6 4 5" xfId="35499" xr:uid="{00000000-0005-0000-0000-0000276D0000}"/>
    <cellStyle name="Normal 41 4 6 5" xfId="14737" xr:uid="{00000000-0005-0000-0000-0000286D0000}"/>
    <cellStyle name="Normal 41 4 6 5 2" xfId="17822" xr:uid="{00000000-0005-0000-0000-0000296D0000}"/>
    <cellStyle name="Normal 41 4 6 5 2 2" xfId="29789" xr:uid="{00000000-0005-0000-0000-00002A6D0000}"/>
    <cellStyle name="Normal 41 4 6 5 2 2 2" xfId="51395" xr:uid="{00000000-0005-0000-0000-00002B6D0000}"/>
    <cellStyle name="Normal 41 4 6 5 2 3" xfId="23822" xr:uid="{00000000-0005-0000-0000-00002C6D0000}"/>
    <cellStyle name="Normal 41 4 6 5 2 3 2" xfId="45459" xr:uid="{00000000-0005-0000-0000-00002D6D0000}"/>
    <cellStyle name="Normal 41 4 6 5 2 4" xfId="39476" xr:uid="{00000000-0005-0000-0000-00002E6D0000}"/>
    <cellStyle name="Normal 41 4 6 5 3" xfId="26807" xr:uid="{00000000-0005-0000-0000-00002F6D0000}"/>
    <cellStyle name="Normal 41 4 6 5 3 2" xfId="48421" xr:uid="{00000000-0005-0000-0000-0000306D0000}"/>
    <cellStyle name="Normal 41 4 6 5 4" xfId="20840" xr:uid="{00000000-0005-0000-0000-0000316D0000}"/>
    <cellStyle name="Normal 41 4 6 5 4 2" xfId="42482" xr:uid="{00000000-0005-0000-0000-0000326D0000}"/>
    <cellStyle name="Normal 41 4 6 5 5" xfId="36473" xr:uid="{00000000-0005-0000-0000-0000336D0000}"/>
    <cellStyle name="Normal 41 4 6 6" xfId="15850" xr:uid="{00000000-0005-0000-0000-0000346D0000}"/>
    <cellStyle name="Normal 41 4 6 6 2" xfId="27821" xr:uid="{00000000-0005-0000-0000-0000356D0000}"/>
    <cellStyle name="Normal 41 4 6 6 2 2" xfId="49427" xr:uid="{00000000-0005-0000-0000-0000366D0000}"/>
    <cellStyle name="Normal 41 4 6 6 3" xfId="21854" xr:uid="{00000000-0005-0000-0000-0000376D0000}"/>
    <cellStyle name="Normal 41 4 6 6 3 2" xfId="43491" xr:uid="{00000000-0005-0000-0000-0000386D0000}"/>
    <cellStyle name="Normal 41 4 6 6 4" xfId="37504" xr:uid="{00000000-0005-0000-0000-0000396D0000}"/>
    <cellStyle name="Normal 41 4 6 7" xfId="24836" xr:uid="{00000000-0005-0000-0000-00003A6D0000}"/>
    <cellStyle name="Normal 41 4 6 7 2" xfId="46456" xr:uid="{00000000-0005-0000-0000-00003B6D0000}"/>
    <cellStyle name="Normal 41 4 6 8" xfId="18869" xr:uid="{00000000-0005-0000-0000-00003C6D0000}"/>
    <cellStyle name="Normal 41 4 6 8 2" xfId="40511" xr:uid="{00000000-0005-0000-0000-00003D6D0000}"/>
    <cellStyle name="Normal 41 4 6 9" xfId="31826"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1" xr:uid="{00000000-0005-0000-0000-0000436D0000}"/>
    <cellStyle name="Normal 41 4 7 2 2 2 2 2" xfId="50817" xr:uid="{00000000-0005-0000-0000-0000446D0000}"/>
    <cellStyle name="Normal 41 4 7 2 2 2 3" xfId="23244" xr:uid="{00000000-0005-0000-0000-0000456D0000}"/>
    <cellStyle name="Normal 41 4 7 2 2 2 3 2" xfId="44881" xr:uid="{00000000-0005-0000-0000-0000466D0000}"/>
    <cellStyle name="Normal 41 4 7 2 2 2 4" xfId="38897" xr:uid="{00000000-0005-0000-0000-0000476D0000}"/>
    <cellStyle name="Normal 41 4 7 2 2 3" xfId="26229" xr:uid="{00000000-0005-0000-0000-0000486D0000}"/>
    <cellStyle name="Normal 41 4 7 2 2 3 2" xfId="47843" xr:uid="{00000000-0005-0000-0000-0000496D0000}"/>
    <cellStyle name="Normal 41 4 7 2 2 4" xfId="20262" xr:uid="{00000000-0005-0000-0000-00004A6D0000}"/>
    <cellStyle name="Normal 41 4 7 2 2 4 2" xfId="41904" xr:uid="{00000000-0005-0000-0000-00004B6D0000}"/>
    <cellStyle name="Normal 41 4 7 2 2 5" xfId="35894" xr:uid="{00000000-0005-0000-0000-00004C6D0000}"/>
    <cellStyle name="Normal 41 4 7 2 3" xfId="15132" xr:uid="{00000000-0005-0000-0000-00004D6D0000}"/>
    <cellStyle name="Normal 41 4 7 2 3 2" xfId="18217" xr:uid="{00000000-0005-0000-0000-00004E6D0000}"/>
    <cellStyle name="Normal 41 4 7 2 3 2 2" xfId="30183" xr:uid="{00000000-0005-0000-0000-00004F6D0000}"/>
    <cellStyle name="Normal 41 4 7 2 3 2 2 2" xfId="51789" xr:uid="{00000000-0005-0000-0000-0000506D0000}"/>
    <cellStyle name="Normal 41 4 7 2 3 2 3" xfId="24216" xr:uid="{00000000-0005-0000-0000-0000516D0000}"/>
    <cellStyle name="Normal 41 4 7 2 3 2 3 2" xfId="45853" xr:uid="{00000000-0005-0000-0000-0000526D0000}"/>
    <cellStyle name="Normal 41 4 7 2 3 2 4" xfId="39871" xr:uid="{00000000-0005-0000-0000-0000536D0000}"/>
    <cellStyle name="Normal 41 4 7 2 3 3" xfId="27201" xr:uid="{00000000-0005-0000-0000-0000546D0000}"/>
    <cellStyle name="Normal 41 4 7 2 3 3 2" xfId="48815" xr:uid="{00000000-0005-0000-0000-0000556D0000}"/>
    <cellStyle name="Normal 41 4 7 2 3 4" xfId="21234" xr:uid="{00000000-0005-0000-0000-0000566D0000}"/>
    <cellStyle name="Normal 41 4 7 2 3 4 2" xfId="42876" xr:uid="{00000000-0005-0000-0000-0000576D0000}"/>
    <cellStyle name="Normal 41 4 7 2 3 5" xfId="36868" xr:uid="{00000000-0005-0000-0000-0000586D0000}"/>
    <cellStyle name="Normal 41 4 7 2 4" xfId="16266" xr:uid="{00000000-0005-0000-0000-0000596D0000}"/>
    <cellStyle name="Normal 41 4 7 2 4 2" xfId="28235" xr:uid="{00000000-0005-0000-0000-00005A6D0000}"/>
    <cellStyle name="Normal 41 4 7 2 4 2 2" xfId="49841" xr:uid="{00000000-0005-0000-0000-00005B6D0000}"/>
    <cellStyle name="Normal 41 4 7 2 4 3" xfId="22268" xr:uid="{00000000-0005-0000-0000-00005C6D0000}"/>
    <cellStyle name="Normal 41 4 7 2 4 3 2" xfId="43905" xr:uid="{00000000-0005-0000-0000-00005D6D0000}"/>
    <cellStyle name="Normal 41 4 7 2 4 4" xfId="37920" xr:uid="{00000000-0005-0000-0000-00005E6D0000}"/>
    <cellStyle name="Normal 41 4 7 2 5" xfId="25253" xr:uid="{00000000-0005-0000-0000-00005F6D0000}"/>
    <cellStyle name="Normal 41 4 7 2 5 2" xfId="46870" xr:uid="{00000000-0005-0000-0000-0000606D0000}"/>
    <cellStyle name="Normal 41 4 7 2 6" xfId="19286" xr:uid="{00000000-0005-0000-0000-0000616D0000}"/>
    <cellStyle name="Normal 41 4 7 2 6 2" xfId="40928" xr:uid="{00000000-0005-0000-0000-0000626D0000}"/>
    <cellStyle name="Normal 41 4 7 2 7" xfId="34914"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1" xr:uid="{00000000-0005-0000-0000-0000676D0000}"/>
    <cellStyle name="Normal 41 4 7 3 2 2 2 2" xfId="51137" xr:uid="{00000000-0005-0000-0000-0000686D0000}"/>
    <cellStyle name="Normal 41 4 7 3 2 2 3" xfId="23564" xr:uid="{00000000-0005-0000-0000-0000696D0000}"/>
    <cellStyle name="Normal 41 4 7 3 2 2 3 2" xfId="45201" xr:uid="{00000000-0005-0000-0000-00006A6D0000}"/>
    <cellStyle name="Normal 41 4 7 3 2 2 4" xfId="39217" xr:uid="{00000000-0005-0000-0000-00006B6D0000}"/>
    <cellStyle name="Normal 41 4 7 3 2 3" xfId="26549" xr:uid="{00000000-0005-0000-0000-00006C6D0000}"/>
    <cellStyle name="Normal 41 4 7 3 2 3 2" xfId="48163" xr:uid="{00000000-0005-0000-0000-00006D6D0000}"/>
    <cellStyle name="Normal 41 4 7 3 2 4" xfId="20582" xr:uid="{00000000-0005-0000-0000-00006E6D0000}"/>
    <cellStyle name="Normal 41 4 7 3 2 4 2" xfId="42224" xr:uid="{00000000-0005-0000-0000-00006F6D0000}"/>
    <cellStyle name="Normal 41 4 7 3 2 5" xfId="36214" xr:uid="{00000000-0005-0000-0000-0000706D0000}"/>
    <cellStyle name="Normal 41 4 7 3 3" xfId="15452" xr:uid="{00000000-0005-0000-0000-0000716D0000}"/>
    <cellStyle name="Normal 41 4 7 3 3 2" xfId="18537" xr:uid="{00000000-0005-0000-0000-0000726D0000}"/>
    <cellStyle name="Normal 41 4 7 3 3 2 2" xfId="30503" xr:uid="{00000000-0005-0000-0000-0000736D0000}"/>
    <cellStyle name="Normal 41 4 7 3 3 2 2 2" xfId="52109" xr:uid="{00000000-0005-0000-0000-0000746D0000}"/>
    <cellStyle name="Normal 41 4 7 3 3 2 3" xfId="24536" xr:uid="{00000000-0005-0000-0000-0000756D0000}"/>
    <cellStyle name="Normal 41 4 7 3 3 2 3 2" xfId="46173" xr:uid="{00000000-0005-0000-0000-0000766D0000}"/>
    <cellStyle name="Normal 41 4 7 3 3 2 4" xfId="40191" xr:uid="{00000000-0005-0000-0000-0000776D0000}"/>
    <cellStyle name="Normal 41 4 7 3 3 3" xfId="27521" xr:uid="{00000000-0005-0000-0000-0000786D0000}"/>
    <cellStyle name="Normal 41 4 7 3 3 3 2" xfId="49135" xr:uid="{00000000-0005-0000-0000-0000796D0000}"/>
    <cellStyle name="Normal 41 4 7 3 3 4" xfId="21554" xr:uid="{00000000-0005-0000-0000-00007A6D0000}"/>
    <cellStyle name="Normal 41 4 7 3 3 4 2" xfId="43196" xr:uid="{00000000-0005-0000-0000-00007B6D0000}"/>
    <cellStyle name="Normal 41 4 7 3 3 5" xfId="37188" xr:uid="{00000000-0005-0000-0000-00007C6D0000}"/>
    <cellStyle name="Normal 41 4 7 3 4" xfId="16586" xr:uid="{00000000-0005-0000-0000-00007D6D0000}"/>
    <cellStyle name="Normal 41 4 7 3 4 2" xfId="28555" xr:uid="{00000000-0005-0000-0000-00007E6D0000}"/>
    <cellStyle name="Normal 41 4 7 3 4 2 2" xfId="50161" xr:uid="{00000000-0005-0000-0000-00007F6D0000}"/>
    <cellStyle name="Normal 41 4 7 3 4 3" xfId="22588" xr:uid="{00000000-0005-0000-0000-0000806D0000}"/>
    <cellStyle name="Normal 41 4 7 3 4 3 2" xfId="44225" xr:uid="{00000000-0005-0000-0000-0000816D0000}"/>
    <cellStyle name="Normal 41 4 7 3 4 4" xfId="38240" xr:uid="{00000000-0005-0000-0000-0000826D0000}"/>
    <cellStyle name="Normal 41 4 7 3 5" xfId="25573" xr:uid="{00000000-0005-0000-0000-0000836D0000}"/>
    <cellStyle name="Normal 41 4 7 3 5 2" xfId="47190" xr:uid="{00000000-0005-0000-0000-0000846D0000}"/>
    <cellStyle name="Normal 41 4 7 3 6" xfId="19606" xr:uid="{00000000-0005-0000-0000-0000856D0000}"/>
    <cellStyle name="Normal 41 4 7 3 6 2" xfId="41248" xr:uid="{00000000-0005-0000-0000-0000866D0000}"/>
    <cellStyle name="Normal 41 4 7 3 7" xfId="35234" xr:uid="{00000000-0005-0000-0000-0000876D0000}"/>
    <cellStyle name="Normal 41 4 7 4" xfId="13837" xr:uid="{00000000-0005-0000-0000-0000886D0000}"/>
    <cellStyle name="Normal 41 4 7 4 2" xfId="16923" xr:uid="{00000000-0005-0000-0000-0000896D0000}"/>
    <cellStyle name="Normal 41 4 7 4 2 2" xfId="28891" xr:uid="{00000000-0005-0000-0000-00008A6D0000}"/>
    <cellStyle name="Normal 41 4 7 4 2 2 2" xfId="50497" xr:uid="{00000000-0005-0000-0000-00008B6D0000}"/>
    <cellStyle name="Normal 41 4 7 4 2 3" xfId="22924" xr:uid="{00000000-0005-0000-0000-00008C6D0000}"/>
    <cellStyle name="Normal 41 4 7 4 2 3 2" xfId="44561" xr:uid="{00000000-0005-0000-0000-00008D6D0000}"/>
    <cellStyle name="Normal 41 4 7 4 2 4" xfId="38577" xr:uid="{00000000-0005-0000-0000-00008E6D0000}"/>
    <cellStyle name="Normal 41 4 7 4 3" xfId="25909" xr:uid="{00000000-0005-0000-0000-00008F6D0000}"/>
    <cellStyle name="Normal 41 4 7 4 3 2" xfId="47523" xr:uid="{00000000-0005-0000-0000-0000906D0000}"/>
    <cellStyle name="Normal 41 4 7 4 4" xfId="19942" xr:uid="{00000000-0005-0000-0000-0000916D0000}"/>
    <cellStyle name="Normal 41 4 7 4 4 2" xfId="41584" xr:uid="{00000000-0005-0000-0000-0000926D0000}"/>
    <cellStyle name="Normal 41 4 7 4 5" xfId="35573" xr:uid="{00000000-0005-0000-0000-0000936D0000}"/>
    <cellStyle name="Normal 41 4 7 5" xfId="14811" xr:uid="{00000000-0005-0000-0000-0000946D0000}"/>
    <cellStyle name="Normal 41 4 7 5 2" xfId="17896" xr:uid="{00000000-0005-0000-0000-0000956D0000}"/>
    <cellStyle name="Normal 41 4 7 5 2 2" xfId="29863" xr:uid="{00000000-0005-0000-0000-0000966D0000}"/>
    <cellStyle name="Normal 41 4 7 5 2 2 2" xfId="51469" xr:uid="{00000000-0005-0000-0000-0000976D0000}"/>
    <cellStyle name="Normal 41 4 7 5 2 3" xfId="23896" xr:uid="{00000000-0005-0000-0000-0000986D0000}"/>
    <cellStyle name="Normal 41 4 7 5 2 3 2" xfId="45533" xr:uid="{00000000-0005-0000-0000-0000996D0000}"/>
    <cellStyle name="Normal 41 4 7 5 2 4" xfId="39550" xr:uid="{00000000-0005-0000-0000-00009A6D0000}"/>
    <cellStyle name="Normal 41 4 7 5 3" xfId="26881" xr:uid="{00000000-0005-0000-0000-00009B6D0000}"/>
    <cellStyle name="Normal 41 4 7 5 3 2" xfId="48495" xr:uid="{00000000-0005-0000-0000-00009C6D0000}"/>
    <cellStyle name="Normal 41 4 7 5 4" xfId="20914" xr:uid="{00000000-0005-0000-0000-00009D6D0000}"/>
    <cellStyle name="Normal 41 4 7 5 4 2" xfId="42556" xr:uid="{00000000-0005-0000-0000-00009E6D0000}"/>
    <cellStyle name="Normal 41 4 7 5 5" xfId="36547" xr:uid="{00000000-0005-0000-0000-00009F6D0000}"/>
    <cellStyle name="Normal 41 4 7 6" xfId="15924" xr:uid="{00000000-0005-0000-0000-0000A06D0000}"/>
    <cellStyle name="Normal 41 4 7 6 2" xfId="27895" xr:uid="{00000000-0005-0000-0000-0000A16D0000}"/>
    <cellStyle name="Normal 41 4 7 6 2 2" xfId="49501" xr:uid="{00000000-0005-0000-0000-0000A26D0000}"/>
    <cellStyle name="Normal 41 4 7 6 3" xfId="21928" xr:uid="{00000000-0005-0000-0000-0000A36D0000}"/>
    <cellStyle name="Normal 41 4 7 6 3 2" xfId="43565" xr:uid="{00000000-0005-0000-0000-0000A46D0000}"/>
    <cellStyle name="Normal 41 4 7 6 4" xfId="37578" xr:uid="{00000000-0005-0000-0000-0000A56D0000}"/>
    <cellStyle name="Normal 41 4 7 7" xfId="24910" xr:uid="{00000000-0005-0000-0000-0000A66D0000}"/>
    <cellStyle name="Normal 41 4 7 7 2" xfId="46530" xr:uid="{00000000-0005-0000-0000-0000A76D0000}"/>
    <cellStyle name="Normal 41 4 7 8" xfId="18943" xr:uid="{00000000-0005-0000-0000-0000A86D0000}"/>
    <cellStyle name="Normal 41 4 7 8 2" xfId="40585" xr:uid="{00000000-0005-0000-0000-0000A96D0000}"/>
    <cellStyle name="Normal 41 4 7 9" xfId="31984"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3" xr:uid="{00000000-0005-0000-0000-0000AE6D0000}"/>
    <cellStyle name="Normal 41 4 8 2 2 2 2" xfId="50559" xr:uid="{00000000-0005-0000-0000-0000AF6D0000}"/>
    <cellStyle name="Normal 41 4 8 2 2 3" xfId="22986" xr:uid="{00000000-0005-0000-0000-0000B06D0000}"/>
    <cellStyle name="Normal 41 4 8 2 2 3 2" xfId="44623" xr:uid="{00000000-0005-0000-0000-0000B16D0000}"/>
    <cellStyle name="Normal 41 4 8 2 2 4" xfId="38639" xr:uid="{00000000-0005-0000-0000-0000B26D0000}"/>
    <cellStyle name="Normal 41 4 8 2 3" xfId="25971" xr:uid="{00000000-0005-0000-0000-0000B36D0000}"/>
    <cellStyle name="Normal 41 4 8 2 3 2" xfId="47585" xr:uid="{00000000-0005-0000-0000-0000B46D0000}"/>
    <cellStyle name="Normal 41 4 8 2 4" xfId="20004" xr:uid="{00000000-0005-0000-0000-0000B56D0000}"/>
    <cellStyle name="Normal 41 4 8 2 4 2" xfId="41646" xr:uid="{00000000-0005-0000-0000-0000B66D0000}"/>
    <cellStyle name="Normal 41 4 8 2 5" xfId="35636" xr:uid="{00000000-0005-0000-0000-0000B76D0000}"/>
    <cellStyle name="Normal 41 4 8 3" xfId="14874" xr:uid="{00000000-0005-0000-0000-0000B86D0000}"/>
    <cellStyle name="Normal 41 4 8 3 2" xfId="17959" xr:uid="{00000000-0005-0000-0000-0000B96D0000}"/>
    <cellStyle name="Normal 41 4 8 3 2 2" xfId="29925" xr:uid="{00000000-0005-0000-0000-0000BA6D0000}"/>
    <cellStyle name="Normal 41 4 8 3 2 2 2" xfId="51531" xr:uid="{00000000-0005-0000-0000-0000BB6D0000}"/>
    <cellStyle name="Normal 41 4 8 3 2 3" xfId="23958" xr:uid="{00000000-0005-0000-0000-0000BC6D0000}"/>
    <cellStyle name="Normal 41 4 8 3 2 3 2" xfId="45595" xr:uid="{00000000-0005-0000-0000-0000BD6D0000}"/>
    <cellStyle name="Normal 41 4 8 3 2 4" xfId="39613" xr:uid="{00000000-0005-0000-0000-0000BE6D0000}"/>
    <cellStyle name="Normal 41 4 8 3 3" xfId="26943" xr:uid="{00000000-0005-0000-0000-0000BF6D0000}"/>
    <cellStyle name="Normal 41 4 8 3 3 2" xfId="48557" xr:uid="{00000000-0005-0000-0000-0000C06D0000}"/>
    <cellStyle name="Normal 41 4 8 3 4" xfId="20976" xr:uid="{00000000-0005-0000-0000-0000C16D0000}"/>
    <cellStyle name="Normal 41 4 8 3 4 2" xfId="42618" xr:uid="{00000000-0005-0000-0000-0000C26D0000}"/>
    <cellStyle name="Normal 41 4 8 3 5" xfId="36610" xr:uid="{00000000-0005-0000-0000-0000C36D0000}"/>
    <cellStyle name="Normal 41 4 8 4" xfId="16008" xr:uid="{00000000-0005-0000-0000-0000C46D0000}"/>
    <cellStyle name="Normal 41 4 8 4 2" xfId="27977" xr:uid="{00000000-0005-0000-0000-0000C56D0000}"/>
    <cellStyle name="Normal 41 4 8 4 2 2" xfId="49583" xr:uid="{00000000-0005-0000-0000-0000C66D0000}"/>
    <cellStyle name="Normal 41 4 8 4 3" xfId="22010" xr:uid="{00000000-0005-0000-0000-0000C76D0000}"/>
    <cellStyle name="Normal 41 4 8 4 3 2" xfId="43647" xr:uid="{00000000-0005-0000-0000-0000C86D0000}"/>
    <cellStyle name="Normal 41 4 8 4 4" xfId="37662" xr:uid="{00000000-0005-0000-0000-0000C96D0000}"/>
    <cellStyle name="Normal 41 4 8 5" xfId="24995" xr:uid="{00000000-0005-0000-0000-0000CA6D0000}"/>
    <cellStyle name="Normal 41 4 8 5 2" xfId="46612" xr:uid="{00000000-0005-0000-0000-0000CB6D0000}"/>
    <cellStyle name="Normal 41 4 8 6" xfId="19028" xr:uid="{00000000-0005-0000-0000-0000CC6D0000}"/>
    <cellStyle name="Normal 41 4 8 6 2" xfId="40670" xr:uid="{00000000-0005-0000-0000-0000CD6D0000}"/>
    <cellStyle name="Normal 41 4 8 7" xfId="34656"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3" xr:uid="{00000000-0005-0000-0000-0000D26D0000}"/>
    <cellStyle name="Normal 41 4 9 2 2 2 2" xfId="50879" xr:uid="{00000000-0005-0000-0000-0000D36D0000}"/>
    <cellStyle name="Normal 41 4 9 2 2 3" xfId="23306" xr:uid="{00000000-0005-0000-0000-0000D46D0000}"/>
    <cellStyle name="Normal 41 4 9 2 2 3 2" xfId="44943" xr:uid="{00000000-0005-0000-0000-0000D56D0000}"/>
    <cellStyle name="Normal 41 4 9 2 2 4" xfId="38959" xr:uid="{00000000-0005-0000-0000-0000D66D0000}"/>
    <cellStyle name="Normal 41 4 9 2 3" xfId="26291" xr:uid="{00000000-0005-0000-0000-0000D76D0000}"/>
    <cellStyle name="Normal 41 4 9 2 3 2" xfId="47905" xr:uid="{00000000-0005-0000-0000-0000D86D0000}"/>
    <cellStyle name="Normal 41 4 9 2 4" xfId="20324" xr:uid="{00000000-0005-0000-0000-0000D96D0000}"/>
    <cellStyle name="Normal 41 4 9 2 4 2" xfId="41966" xr:uid="{00000000-0005-0000-0000-0000DA6D0000}"/>
    <cellStyle name="Normal 41 4 9 2 5" xfId="35956" xr:uid="{00000000-0005-0000-0000-0000DB6D0000}"/>
    <cellStyle name="Normal 41 4 9 3" xfId="15194" xr:uid="{00000000-0005-0000-0000-0000DC6D0000}"/>
    <cellStyle name="Normal 41 4 9 3 2" xfId="18279" xr:uid="{00000000-0005-0000-0000-0000DD6D0000}"/>
    <cellStyle name="Normal 41 4 9 3 2 2" xfId="30245" xr:uid="{00000000-0005-0000-0000-0000DE6D0000}"/>
    <cellStyle name="Normal 41 4 9 3 2 2 2" xfId="51851" xr:uid="{00000000-0005-0000-0000-0000DF6D0000}"/>
    <cellStyle name="Normal 41 4 9 3 2 3" xfId="24278" xr:uid="{00000000-0005-0000-0000-0000E06D0000}"/>
    <cellStyle name="Normal 41 4 9 3 2 3 2" xfId="45915" xr:uid="{00000000-0005-0000-0000-0000E16D0000}"/>
    <cellStyle name="Normal 41 4 9 3 2 4" xfId="39933" xr:uid="{00000000-0005-0000-0000-0000E26D0000}"/>
    <cellStyle name="Normal 41 4 9 3 3" xfId="27263" xr:uid="{00000000-0005-0000-0000-0000E36D0000}"/>
    <cellStyle name="Normal 41 4 9 3 3 2" xfId="48877" xr:uid="{00000000-0005-0000-0000-0000E46D0000}"/>
    <cellStyle name="Normal 41 4 9 3 4" xfId="21296" xr:uid="{00000000-0005-0000-0000-0000E56D0000}"/>
    <cellStyle name="Normal 41 4 9 3 4 2" xfId="42938" xr:uid="{00000000-0005-0000-0000-0000E66D0000}"/>
    <cellStyle name="Normal 41 4 9 3 5" xfId="36930" xr:uid="{00000000-0005-0000-0000-0000E76D0000}"/>
    <cellStyle name="Normal 41 4 9 4" xfId="16328" xr:uid="{00000000-0005-0000-0000-0000E86D0000}"/>
    <cellStyle name="Normal 41 4 9 4 2" xfId="28297" xr:uid="{00000000-0005-0000-0000-0000E96D0000}"/>
    <cellStyle name="Normal 41 4 9 4 2 2" xfId="49903" xr:uid="{00000000-0005-0000-0000-0000EA6D0000}"/>
    <cellStyle name="Normal 41 4 9 4 3" xfId="22330" xr:uid="{00000000-0005-0000-0000-0000EB6D0000}"/>
    <cellStyle name="Normal 41 4 9 4 3 2" xfId="43967" xr:uid="{00000000-0005-0000-0000-0000EC6D0000}"/>
    <cellStyle name="Normal 41 4 9 4 4" xfId="37982" xr:uid="{00000000-0005-0000-0000-0000ED6D0000}"/>
    <cellStyle name="Normal 41 4 9 5" xfId="25315" xr:uid="{00000000-0005-0000-0000-0000EE6D0000}"/>
    <cellStyle name="Normal 41 4 9 5 2" xfId="46932" xr:uid="{00000000-0005-0000-0000-0000EF6D0000}"/>
    <cellStyle name="Normal 41 4 9 6" xfId="19348" xr:uid="{00000000-0005-0000-0000-0000F06D0000}"/>
    <cellStyle name="Normal 41 4 9 6 2" xfId="40990" xr:uid="{00000000-0005-0000-0000-0000F16D0000}"/>
    <cellStyle name="Normal 41 4 9 7" xfId="34976"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4" xr:uid="{00000000-0005-0000-0000-0000F66D0000}"/>
    <cellStyle name="Normal 41 5 10 2 2 2" xfId="50240" xr:uid="{00000000-0005-0000-0000-0000F76D0000}"/>
    <cellStyle name="Normal 41 5 10 2 3" xfId="22667" xr:uid="{00000000-0005-0000-0000-0000F86D0000}"/>
    <cellStyle name="Normal 41 5 10 2 3 2" xfId="44304" xr:uid="{00000000-0005-0000-0000-0000F96D0000}"/>
    <cellStyle name="Normal 41 5 10 2 4" xfId="38319" xr:uid="{00000000-0005-0000-0000-0000FA6D0000}"/>
    <cellStyle name="Normal 41 5 10 3" xfId="25652" xr:uid="{00000000-0005-0000-0000-0000FB6D0000}"/>
    <cellStyle name="Normal 41 5 10 3 2" xfId="47266" xr:uid="{00000000-0005-0000-0000-0000FC6D0000}"/>
    <cellStyle name="Normal 41 5 10 4" xfId="19685" xr:uid="{00000000-0005-0000-0000-0000FD6D0000}"/>
    <cellStyle name="Normal 41 5 10 4 2" xfId="41327" xr:uid="{00000000-0005-0000-0000-0000FE6D0000}"/>
    <cellStyle name="Normal 41 5 10 5" xfId="35315" xr:uid="{00000000-0005-0000-0000-0000FF6D0000}"/>
    <cellStyle name="Normal 41 5 11" xfId="14554" xr:uid="{00000000-0005-0000-0000-0000006E0000}"/>
    <cellStyle name="Normal 41 5 11 2" xfId="17639" xr:uid="{00000000-0005-0000-0000-0000016E0000}"/>
    <cellStyle name="Normal 41 5 11 2 2" xfId="29606" xr:uid="{00000000-0005-0000-0000-0000026E0000}"/>
    <cellStyle name="Normal 41 5 11 2 2 2" xfId="51212" xr:uid="{00000000-0005-0000-0000-0000036E0000}"/>
    <cellStyle name="Normal 41 5 11 2 3" xfId="23639" xr:uid="{00000000-0005-0000-0000-0000046E0000}"/>
    <cellStyle name="Normal 41 5 11 2 3 2" xfId="45276" xr:uid="{00000000-0005-0000-0000-0000056E0000}"/>
    <cellStyle name="Normal 41 5 11 2 4" xfId="39293" xr:uid="{00000000-0005-0000-0000-0000066E0000}"/>
    <cellStyle name="Normal 41 5 11 3" xfId="26624" xr:uid="{00000000-0005-0000-0000-0000076E0000}"/>
    <cellStyle name="Normal 41 5 11 3 2" xfId="48238" xr:uid="{00000000-0005-0000-0000-0000086E0000}"/>
    <cellStyle name="Normal 41 5 11 4" xfId="20657" xr:uid="{00000000-0005-0000-0000-0000096E0000}"/>
    <cellStyle name="Normal 41 5 11 4 2" xfId="42299" xr:uid="{00000000-0005-0000-0000-00000A6E0000}"/>
    <cellStyle name="Normal 41 5 11 5" xfId="36290" xr:uid="{00000000-0005-0000-0000-00000B6E0000}"/>
    <cellStyle name="Normal 41 5 12" xfId="15667" xr:uid="{00000000-0005-0000-0000-00000C6E0000}"/>
    <cellStyle name="Normal 41 5 12 2" xfId="27638" xr:uid="{00000000-0005-0000-0000-00000D6E0000}"/>
    <cellStyle name="Normal 41 5 12 2 2" xfId="49244" xr:uid="{00000000-0005-0000-0000-00000E6E0000}"/>
    <cellStyle name="Normal 41 5 12 3" xfId="21671" xr:uid="{00000000-0005-0000-0000-00000F6E0000}"/>
    <cellStyle name="Normal 41 5 12 3 2" xfId="43308" xr:uid="{00000000-0005-0000-0000-0000106E0000}"/>
    <cellStyle name="Normal 41 5 12 4" xfId="37321" xr:uid="{00000000-0005-0000-0000-0000116E0000}"/>
    <cellStyle name="Normal 41 5 13" xfId="24653" xr:uid="{00000000-0005-0000-0000-0000126E0000}"/>
    <cellStyle name="Normal 41 5 13 2" xfId="46273" xr:uid="{00000000-0005-0000-0000-0000136E0000}"/>
    <cellStyle name="Normal 41 5 14" xfId="18686" xr:uid="{00000000-0005-0000-0000-0000146E0000}"/>
    <cellStyle name="Normal 41 5 14 2" xfId="40328" xr:uid="{00000000-0005-0000-0000-0000156E0000}"/>
    <cellStyle name="Normal 41 5 15" xfId="31251"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3" xr:uid="{00000000-0005-0000-0000-00001B6E0000}"/>
    <cellStyle name="Normal 41 5 2 2 2 2 2 2" xfId="50649" xr:uid="{00000000-0005-0000-0000-00001C6E0000}"/>
    <cellStyle name="Normal 41 5 2 2 2 2 3" xfId="23076" xr:uid="{00000000-0005-0000-0000-00001D6E0000}"/>
    <cellStyle name="Normal 41 5 2 2 2 2 3 2" xfId="44713" xr:uid="{00000000-0005-0000-0000-00001E6E0000}"/>
    <cellStyle name="Normal 41 5 2 2 2 2 4" xfId="38729" xr:uid="{00000000-0005-0000-0000-00001F6E0000}"/>
    <cellStyle name="Normal 41 5 2 2 2 3" xfId="26061" xr:uid="{00000000-0005-0000-0000-0000206E0000}"/>
    <cellStyle name="Normal 41 5 2 2 2 3 2" xfId="47675" xr:uid="{00000000-0005-0000-0000-0000216E0000}"/>
    <cellStyle name="Normal 41 5 2 2 2 4" xfId="20094" xr:uid="{00000000-0005-0000-0000-0000226E0000}"/>
    <cellStyle name="Normal 41 5 2 2 2 4 2" xfId="41736" xr:uid="{00000000-0005-0000-0000-0000236E0000}"/>
    <cellStyle name="Normal 41 5 2 2 2 5" xfId="35726" xr:uid="{00000000-0005-0000-0000-0000246E0000}"/>
    <cellStyle name="Normal 41 5 2 2 3" xfId="14964" xr:uid="{00000000-0005-0000-0000-0000256E0000}"/>
    <cellStyle name="Normal 41 5 2 2 3 2" xfId="18049" xr:uid="{00000000-0005-0000-0000-0000266E0000}"/>
    <cellStyle name="Normal 41 5 2 2 3 2 2" xfId="30015" xr:uid="{00000000-0005-0000-0000-0000276E0000}"/>
    <cellStyle name="Normal 41 5 2 2 3 2 2 2" xfId="51621" xr:uid="{00000000-0005-0000-0000-0000286E0000}"/>
    <cellStyle name="Normal 41 5 2 2 3 2 3" xfId="24048" xr:uid="{00000000-0005-0000-0000-0000296E0000}"/>
    <cellStyle name="Normal 41 5 2 2 3 2 3 2" xfId="45685" xr:uid="{00000000-0005-0000-0000-00002A6E0000}"/>
    <cellStyle name="Normal 41 5 2 2 3 2 4" xfId="39703" xr:uid="{00000000-0005-0000-0000-00002B6E0000}"/>
    <cellStyle name="Normal 41 5 2 2 3 3" xfId="27033" xr:uid="{00000000-0005-0000-0000-00002C6E0000}"/>
    <cellStyle name="Normal 41 5 2 2 3 3 2" xfId="48647" xr:uid="{00000000-0005-0000-0000-00002D6E0000}"/>
    <cellStyle name="Normal 41 5 2 2 3 4" xfId="21066" xr:uid="{00000000-0005-0000-0000-00002E6E0000}"/>
    <cellStyle name="Normal 41 5 2 2 3 4 2" xfId="42708" xr:uid="{00000000-0005-0000-0000-00002F6E0000}"/>
    <cellStyle name="Normal 41 5 2 2 3 5" xfId="36700" xr:uid="{00000000-0005-0000-0000-0000306E0000}"/>
    <cellStyle name="Normal 41 5 2 2 4" xfId="16098" xr:uid="{00000000-0005-0000-0000-0000316E0000}"/>
    <cellStyle name="Normal 41 5 2 2 4 2" xfId="28067" xr:uid="{00000000-0005-0000-0000-0000326E0000}"/>
    <cellStyle name="Normal 41 5 2 2 4 2 2" xfId="49673" xr:uid="{00000000-0005-0000-0000-0000336E0000}"/>
    <cellStyle name="Normal 41 5 2 2 4 3" xfId="22100" xr:uid="{00000000-0005-0000-0000-0000346E0000}"/>
    <cellStyle name="Normal 41 5 2 2 4 3 2" xfId="43737" xr:uid="{00000000-0005-0000-0000-0000356E0000}"/>
    <cellStyle name="Normal 41 5 2 2 4 4" xfId="37752" xr:uid="{00000000-0005-0000-0000-0000366E0000}"/>
    <cellStyle name="Normal 41 5 2 2 5" xfId="25085" xr:uid="{00000000-0005-0000-0000-0000376E0000}"/>
    <cellStyle name="Normal 41 5 2 2 5 2" xfId="46702" xr:uid="{00000000-0005-0000-0000-0000386E0000}"/>
    <cellStyle name="Normal 41 5 2 2 6" xfId="19118" xr:uid="{00000000-0005-0000-0000-0000396E0000}"/>
    <cellStyle name="Normal 41 5 2 2 6 2" xfId="40760" xr:uid="{00000000-0005-0000-0000-00003A6E0000}"/>
    <cellStyle name="Normal 41 5 2 2 7" xfId="34746"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3" xr:uid="{00000000-0005-0000-0000-00003F6E0000}"/>
    <cellStyle name="Normal 41 5 2 3 2 2 2 2" xfId="50969" xr:uid="{00000000-0005-0000-0000-0000406E0000}"/>
    <cellStyle name="Normal 41 5 2 3 2 2 3" xfId="23396" xr:uid="{00000000-0005-0000-0000-0000416E0000}"/>
    <cellStyle name="Normal 41 5 2 3 2 2 3 2" xfId="45033" xr:uid="{00000000-0005-0000-0000-0000426E0000}"/>
    <cellStyle name="Normal 41 5 2 3 2 2 4" xfId="39049" xr:uid="{00000000-0005-0000-0000-0000436E0000}"/>
    <cellStyle name="Normal 41 5 2 3 2 3" xfId="26381" xr:uid="{00000000-0005-0000-0000-0000446E0000}"/>
    <cellStyle name="Normal 41 5 2 3 2 3 2" xfId="47995" xr:uid="{00000000-0005-0000-0000-0000456E0000}"/>
    <cellStyle name="Normal 41 5 2 3 2 4" xfId="20414" xr:uid="{00000000-0005-0000-0000-0000466E0000}"/>
    <cellStyle name="Normal 41 5 2 3 2 4 2" xfId="42056" xr:uid="{00000000-0005-0000-0000-0000476E0000}"/>
    <cellStyle name="Normal 41 5 2 3 2 5" xfId="36046" xr:uid="{00000000-0005-0000-0000-0000486E0000}"/>
    <cellStyle name="Normal 41 5 2 3 3" xfId="15284" xr:uid="{00000000-0005-0000-0000-0000496E0000}"/>
    <cellStyle name="Normal 41 5 2 3 3 2" xfId="18369" xr:uid="{00000000-0005-0000-0000-00004A6E0000}"/>
    <cellStyle name="Normal 41 5 2 3 3 2 2" xfId="30335" xr:uid="{00000000-0005-0000-0000-00004B6E0000}"/>
    <cellStyle name="Normal 41 5 2 3 3 2 2 2" xfId="51941" xr:uid="{00000000-0005-0000-0000-00004C6E0000}"/>
    <cellStyle name="Normal 41 5 2 3 3 2 3" xfId="24368" xr:uid="{00000000-0005-0000-0000-00004D6E0000}"/>
    <cellStyle name="Normal 41 5 2 3 3 2 3 2" xfId="46005" xr:uid="{00000000-0005-0000-0000-00004E6E0000}"/>
    <cellStyle name="Normal 41 5 2 3 3 2 4" xfId="40023" xr:uid="{00000000-0005-0000-0000-00004F6E0000}"/>
    <cellStyle name="Normal 41 5 2 3 3 3" xfId="27353" xr:uid="{00000000-0005-0000-0000-0000506E0000}"/>
    <cellStyle name="Normal 41 5 2 3 3 3 2" xfId="48967" xr:uid="{00000000-0005-0000-0000-0000516E0000}"/>
    <cellStyle name="Normal 41 5 2 3 3 4" xfId="21386" xr:uid="{00000000-0005-0000-0000-0000526E0000}"/>
    <cellStyle name="Normal 41 5 2 3 3 4 2" xfId="43028" xr:uid="{00000000-0005-0000-0000-0000536E0000}"/>
    <cellStyle name="Normal 41 5 2 3 3 5" xfId="37020" xr:uid="{00000000-0005-0000-0000-0000546E0000}"/>
    <cellStyle name="Normal 41 5 2 3 4" xfId="16418" xr:uid="{00000000-0005-0000-0000-0000556E0000}"/>
    <cellStyle name="Normal 41 5 2 3 4 2" xfId="28387" xr:uid="{00000000-0005-0000-0000-0000566E0000}"/>
    <cellStyle name="Normal 41 5 2 3 4 2 2" xfId="49993" xr:uid="{00000000-0005-0000-0000-0000576E0000}"/>
    <cellStyle name="Normal 41 5 2 3 4 3" xfId="22420" xr:uid="{00000000-0005-0000-0000-0000586E0000}"/>
    <cellStyle name="Normal 41 5 2 3 4 3 2" xfId="44057" xr:uid="{00000000-0005-0000-0000-0000596E0000}"/>
    <cellStyle name="Normal 41 5 2 3 4 4" xfId="38072" xr:uid="{00000000-0005-0000-0000-00005A6E0000}"/>
    <cellStyle name="Normal 41 5 2 3 5" xfId="25405" xr:uid="{00000000-0005-0000-0000-00005B6E0000}"/>
    <cellStyle name="Normal 41 5 2 3 5 2" xfId="47022" xr:uid="{00000000-0005-0000-0000-00005C6E0000}"/>
    <cellStyle name="Normal 41 5 2 3 6" xfId="19438" xr:uid="{00000000-0005-0000-0000-00005D6E0000}"/>
    <cellStyle name="Normal 41 5 2 3 6 2" xfId="41080" xr:uid="{00000000-0005-0000-0000-00005E6E0000}"/>
    <cellStyle name="Normal 41 5 2 3 7" xfId="35066" xr:uid="{00000000-0005-0000-0000-00005F6E0000}"/>
    <cellStyle name="Normal 41 5 2 4" xfId="13669" xr:uid="{00000000-0005-0000-0000-0000606E0000}"/>
    <cellStyle name="Normal 41 5 2 4 2" xfId="16755" xr:uid="{00000000-0005-0000-0000-0000616E0000}"/>
    <cellStyle name="Normal 41 5 2 4 2 2" xfId="28723" xr:uid="{00000000-0005-0000-0000-0000626E0000}"/>
    <cellStyle name="Normal 41 5 2 4 2 2 2" xfId="50329" xr:uid="{00000000-0005-0000-0000-0000636E0000}"/>
    <cellStyle name="Normal 41 5 2 4 2 3" xfId="22756" xr:uid="{00000000-0005-0000-0000-0000646E0000}"/>
    <cellStyle name="Normal 41 5 2 4 2 3 2" xfId="44393" xr:uid="{00000000-0005-0000-0000-0000656E0000}"/>
    <cellStyle name="Normal 41 5 2 4 2 4" xfId="38409" xr:uid="{00000000-0005-0000-0000-0000666E0000}"/>
    <cellStyle name="Normal 41 5 2 4 3" xfId="25741" xr:uid="{00000000-0005-0000-0000-0000676E0000}"/>
    <cellStyle name="Normal 41 5 2 4 3 2" xfId="47355" xr:uid="{00000000-0005-0000-0000-0000686E0000}"/>
    <cellStyle name="Normal 41 5 2 4 4" xfId="19774" xr:uid="{00000000-0005-0000-0000-0000696E0000}"/>
    <cellStyle name="Normal 41 5 2 4 4 2" xfId="41416" xr:uid="{00000000-0005-0000-0000-00006A6E0000}"/>
    <cellStyle name="Normal 41 5 2 4 5" xfId="35405" xr:uid="{00000000-0005-0000-0000-00006B6E0000}"/>
    <cellStyle name="Normal 41 5 2 5" xfId="14643" xr:uid="{00000000-0005-0000-0000-00006C6E0000}"/>
    <cellStyle name="Normal 41 5 2 5 2" xfId="17728" xr:uid="{00000000-0005-0000-0000-00006D6E0000}"/>
    <cellStyle name="Normal 41 5 2 5 2 2" xfId="29695" xr:uid="{00000000-0005-0000-0000-00006E6E0000}"/>
    <cellStyle name="Normal 41 5 2 5 2 2 2" xfId="51301" xr:uid="{00000000-0005-0000-0000-00006F6E0000}"/>
    <cellStyle name="Normal 41 5 2 5 2 3" xfId="23728" xr:uid="{00000000-0005-0000-0000-0000706E0000}"/>
    <cellStyle name="Normal 41 5 2 5 2 3 2" xfId="45365" xr:uid="{00000000-0005-0000-0000-0000716E0000}"/>
    <cellStyle name="Normal 41 5 2 5 2 4" xfId="39382" xr:uid="{00000000-0005-0000-0000-0000726E0000}"/>
    <cellStyle name="Normal 41 5 2 5 3" xfId="26713" xr:uid="{00000000-0005-0000-0000-0000736E0000}"/>
    <cellStyle name="Normal 41 5 2 5 3 2" xfId="48327" xr:uid="{00000000-0005-0000-0000-0000746E0000}"/>
    <cellStyle name="Normal 41 5 2 5 4" xfId="20746" xr:uid="{00000000-0005-0000-0000-0000756E0000}"/>
    <cellStyle name="Normal 41 5 2 5 4 2" xfId="42388" xr:uid="{00000000-0005-0000-0000-0000766E0000}"/>
    <cellStyle name="Normal 41 5 2 5 5" xfId="36379" xr:uid="{00000000-0005-0000-0000-0000776E0000}"/>
    <cellStyle name="Normal 41 5 2 6" xfId="15756" xr:uid="{00000000-0005-0000-0000-0000786E0000}"/>
    <cellStyle name="Normal 41 5 2 6 2" xfId="27727" xr:uid="{00000000-0005-0000-0000-0000796E0000}"/>
    <cellStyle name="Normal 41 5 2 6 2 2" xfId="49333" xr:uid="{00000000-0005-0000-0000-00007A6E0000}"/>
    <cellStyle name="Normal 41 5 2 6 3" xfId="21760" xr:uid="{00000000-0005-0000-0000-00007B6E0000}"/>
    <cellStyle name="Normal 41 5 2 6 3 2" xfId="43397" xr:uid="{00000000-0005-0000-0000-00007C6E0000}"/>
    <cellStyle name="Normal 41 5 2 6 4" xfId="37410" xr:uid="{00000000-0005-0000-0000-00007D6E0000}"/>
    <cellStyle name="Normal 41 5 2 7" xfId="24742" xr:uid="{00000000-0005-0000-0000-00007E6E0000}"/>
    <cellStyle name="Normal 41 5 2 7 2" xfId="46362" xr:uid="{00000000-0005-0000-0000-00007F6E0000}"/>
    <cellStyle name="Normal 41 5 2 8" xfId="18775" xr:uid="{00000000-0005-0000-0000-0000806E0000}"/>
    <cellStyle name="Normal 41 5 2 8 2" xfId="40417" xr:uid="{00000000-0005-0000-0000-0000816E0000}"/>
    <cellStyle name="Normal 41 5 2 9" xfId="31588"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8999" xr:uid="{00000000-0005-0000-0000-0000876E0000}"/>
    <cellStyle name="Normal 41 5 3 2 2 2 2 2" xfId="50605" xr:uid="{00000000-0005-0000-0000-0000886E0000}"/>
    <cellStyle name="Normal 41 5 3 2 2 2 3" xfId="23032" xr:uid="{00000000-0005-0000-0000-0000896E0000}"/>
    <cellStyle name="Normal 41 5 3 2 2 2 3 2" xfId="44669" xr:uid="{00000000-0005-0000-0000-00008A6E0000}"/>
    <cellStyle name="Normal 41 5 3 2 2 2 4" xfId="38685" xr:uid="{00000000-0005-0000-0000-00008B6E0000}"/>
    <cellStyle name="Normal 41 5 3 2 2 3" xfId="26017" xr:uid="{00000000-0005-0000-0000-00008C6E0000}"/>
    <cellStyle name="Normal 41 5 3 2 2 3 2" xfId="47631" xr:uid="{00000000-0005-0000-0000-00008D6E0000}"/>
    <cellStyle name="Normal 41 5 3 2 2 4" xfId="20050" xr:uid="{00000000-0005-0000-0000-00008E6E0000}"/>
    <cellStyle name="Normal 41 5 3 2 2 4 2" xfId="41692" xr:uid="{00000000-0005-0000-0000-00008F6E0000}"/>
    <cellStyle name="Normal 41 5 3 2 2 5" xfId="35682" xr:uid="{00000000-0005-0000-0000-0000906E0000}"/>
    <cellStyle name="Normal 41 5 3 2 3" xfId="14920" xr:uid="{00000000-0005-0000-0000-0000916E0000}"/>
    <cellStyle name="Normal 41 5 3 2 3 2" xfId="18005" xr:uid="{00000000-0005-0000-0000-0000926E0000}"/>
    <cellStyle name="Normal 41 5 3 2 3 2 2" xfId="29971" xr:uid="{00000000-0005-0000-0000-0000936E0000}"/>
    <cellStyle name="Normal 41 5 3 2 3 2 2 2" xfId="51577" xr:uid="{00000000-0005-0000-0000-0000946E0000}"/>
    <cellStyle name="Normal 41 5 3 2 3 2 3" xfId="24004" xr:uid="{00000000-0005-0000-0000-0000956E0000}"/>
    <cellStyle name="Normal 41 5 3 2 3 2 3 2" xfId="45641" xr:uid="{00000000-0005-0000-0000-0000966E0000}"/>
    <cellStyle name="Normal 41 5 3 2 3 2 4" xfId="39659" xr:uid="{00000000-0005-0000-0000-0000976E0000}"/>
    <cellStyle name="Normal 41 5 3 2 3 3" xfId="26989" xr:uid="{00000000-0005-0000-0000-0000986E0000}"/>
    <cellStyle name="Normal 41 5 3 2 3 3 2" xfId="48603" xr:uid="{00000000-0005-0000-0000-0000996E0000}"/>
    <cellStyle name="Normal 41 5 3 2 3 4" xfId="21022" xr:uid="{00000000-0005-0000-0000-00009A6E0000}"/>
    <cellStyle name="Normal 41 5 3 2 3 4 2" xfId="42664" xr:uid="{00000000-0005-0000-0000-00009B6E0000}"/>
    <cellStyle name="Normal 41 5 3 2 3 5" xfId="36656" xr:uid="{00000000-0005-0000-0000-00009C6E0000}"/>
    <cellStyle name="Normal 41 5 3 2 4" xfId="16054" xr:uid="{00000000-0005-0000-0000-00009D6E0000}"/>
    <cellStyle name="Normal 41 5 3 2 4 2" xfId="28023" xr:uid="{00000000-0005-0000-0000-00009E6E0000}"/>
    <cellStyle name="Normal 41 5 3 2 4 2 2" xfId="49629" xr:uid="{00000000-0005-0000-0000-00009F6E0000}"/>
    <cellStyle name="Normal 41 5 3 2 4 3" xfId="22056" xr:uid="{00000000-0005-0000-0000-0000A06E0000}"/>
    <cellStyle name="Normal 41 5 3 2 4 3 2" xfId="43693" xr:uid="{00000000-0005-0000-0000-0000A16E0000}"/>
    <cellStyle name="Normal 41 5 3 2 4 4" xfId="37708" xr:uid="{00000000-0005-0000-0000-0000A26E0000}"/>
    <cellStyle name="Normal 41 5 3 2 5" xfId="25041" xr:uid="{00000000-0005-0000-0000-0000A36E0000}"/>
    <cellStyle name="Normal 41 5 3 2 5 2" xfId="46658" xr:uid="{00000000-0005-0000-0000-0000A46E0000}"/>
    <cellStyle name="Normal 41 5 3 2 6" xfId="19074" xr:uid="{00000000-0005-0000-0000-0000A56E0000}"/>
    <cellStyle name="Normal 41 5 3 2 6 2" xfId="40716" xr:uid="{00000000-0005-0000-0000-0000A66E0000}"/>
    <cellStyle name="Normal 41 5 3 2 7" xfId="34702"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19" xr:uid="{00000000-0005-0000-0000-0000AB6E0000}"/>
    <cellStyle name="Normal 41 5 3 3 2 2 2 2" xfId="50925" xr:uid="{00000000-0005-0000-0000-0000AC6E0000}"/>
    <cellStyle name="Normal 41 5 3 3 2 2 3" xfId="23352" xr:uid="{00000000-0005-0000-0000-0000AD6E0000}"/>
    <cellStyle name="Normal 41 5 3 3 2 2 3 2" xfId="44989" xr:uid="{00000000-0005-0000-0000-0000AE6E0000}"/>
    <cellStyle name="Normal 41 5 3 3 2 2 4" xfId="39005" xr:uid="{00000000-0005-0000-0000-0000AF6E0000}"/>
    <cellStyle name="Normal 41 5 3 3 2 3" xfId="26337" xr:uid="{00000000-0005-0000-0000-0000B06E0000}"/>
    <cellStyle name="Normal 41 5 3 3 2 3 2" xfId="47951" xr:uid="{00000000-0005-0000-0000-0000B16E0000}"/>
    <cellStyle name="Normal 41 5 3 3 2 4" xfId="20370" xr:uid="{00000000-0005-0000-0000-0000B26E0000}"/>
    <cellStyle name="Normal 41 5 3 3 2 4 2" xfId="42012" xr:uid="{00000000-0005-0000-0000-0000B36E0000}"/>
    <cellStyle name="Normal 41 5 3 3 2 5" xfId="36002" xr:uid="{00000000-0005-0000-0000-0000B46E0000}"/>
    <cellStyle name="Normal 41 5 3 3 3" xfId="15240" xr:uid="{00000000-0005-0000-0000-0000B56E0000}"/>
    <cellStyle name="Normal 41 5 3 3 3 2" xfId="18325" xr:uid="{00000000-0005-0000-0000-0000B66E0000}"/>
    <cellStyle name="Normal 41 5 3 3 3 2 2" xfId="30291" xr:uid="{00000000-0005-0000-0000-0000B76E0000}"/>
    <cellStyle name="Normal 41 5 3 3 3 2 2 2" xfId="51897" xr:uid="{00000000-0005-0000-0000-0000B86E0000}"/>
    <cellStyle name="Normal 41 5 3 3 3 2 3" xfId="24324" xr:uid="{00000000-0005-0000-0000-0000B96E0000}"/>
    <cellStyle name="Normal 41 5 3 3 3 2 3 2" xfId="45961" xr:uid="{00000000-0005-0000-0000-0000BA6E0000}"/>
    <cellStyle name="Normal 41 5 3 3 3 2 4" xfId="39979" xr:uid="{00000000-0005-0000-0000-0000BB6E0000}"/>
    <cellStyle name="Normal 41 5 3 3 3 3" xfId="27309" xr:uid="{00000000-0005-0000-0000-0000BC6E0000}"/>
    <cellStyle name="Normal 41 5 3 3 3 3 2" xfId="48923" xr:uid="{00000000-0005-0000-0000-0000BD6E0000}"/>
    <cellStyle name="Normal 41 5 3 3 3 4" xfId="21342" xr:uid="{00000000-0005-0000-0000-0000BE6E0000}"/>
    <cellStyle name="Normal 41 5 3 3 3 4 2" xfId="42984" xr:uid="{00000000-0005-0000-0000-0000BF6E0000}"/>
    <cellStyle name="Normal 41 5 3 3 3 5" xfId="36976" xr:uid="{00000000-0005-0000-0000-0000C06E0000}"/>
    <cellStyle name="Normal 41 5 3 3 4" xfId="16374" xr:uid="{00000000-0005-0000-0000-0000C16E0000}"/>
    <cellStyle name="Normal 41 5 3 3 4 2" xfId="28343" xr:uid="{00000000-0005-0000-0000-0000C26E0000}"/>
    <cellStyle name="Normal 41 5 3 3 4 2 2" xfId="49949" xr:uid="{00000000-0005-0000-0000-0000C36E0000}"/>
    <cellStyle name="Normal 41 5 3 3 4 3" xfId="22376" xr:uid="{00000000-0005-0000-0000-0000C46E0000}"/>
    <cellStyle name="Normal 41 5 3 3 4 3 2" xfId="44013" xr:uid="{00000000-0005-0000-0000-0000C56E0000}"/>
    <cellStyle name="Normal 41 5 3 3 4 4" xfId="38028" xr:uid="{00000000-0005-0000-0000-0000C66E0000}"/>
    <cellStyle name="Normal 41 5 3 3 5" xfId="25361" xr:uid="{00000000-0005-0000-0000-0000C76E0000}"/>
    <cellStyle name="Normal 41 5 3 3 5 2" xfId="46978" xr:uid="{00000000-0005-0000-0000-0000C86E0000}"/>
    <cellStyle name="Normal 41 5 3 3 6" xfId="19394" xr:uid="{00000000-0005-0000-0000-0000C96E0000}"/>
    <cellStyle name="Normal 41 5 3 3 6 2" xfId="41036" xr:uid="{00000000-0005-0000-0000-0000CA6E0000}"/>
    <cellStyle name="Normal 41 5 3 3 7" xfId="35022" xr:uid="{00000000-0005-0000-0000-0000CB6E0000}"/>
    <cellStyle name="Normal 41 5 3 4" xfId="13625" xr:uid="{00000000-0005-0000-0000-0000CC6E0000}"/>
    <cellStyle name="Normal 41 5 3 4 2" xfId="16711" xr:uid="{00000000-0005-0000-0000-0000CD6E0000}"/>
    <cellStyle name="Normal 41 5 3 4 2 2" xfId="28679" xr:uid="{00000000-0005-0000-0000-0000CE6E0000}"/>
    <cellStyle name="Normal 41 5 3 4 2 2 2" xfId="50285" xr:uid="{00000000-0005-0000-0000-0000CF6E0000}"/>
    <cellStyle name="Normal 41 5 3 4 2 3" xfId="22712" xr:uid="{00000000-0005-0000-0000-0000D06E0000}"/>
    <cellStyle name="Normal 41 5 3 4 2 3 2" xfId="44349" xr:uid="{00000000-0005-0000-0000-0000D16E0000}"/>
    <cellStyle name="Normal 41 5 3 4 2 4" xfId="38365" xr:uid="{00000000-0005-0000-0000-0000D26E0000}"/>
    <cellStyle name="Normal 41 5 3 4 3" xfId="25697" xr:uid="{00000000-0005-0000-0000-0000D36E0000}"/>
    <cellStyle name="Normal 41 5 3 4 3 2" xfId="47311" xr:uid="{00000000-0005-0000-0000-0000D46E0000}"/>
    <cellStyle name="Normal 41 5 3 4 4" xfId="19730" xr:uid="{00000000-0005-0000-0000-0000D56E0000}"/>
    <cellStyle name="Normal 41 5 3 4 4 2" xfId="41372" xr:uid="{00000000-0005-0000-0000-0000D66E0000}"/>
    <cellStyle name="Normal 41 5 3 4 5" xfId="35361" xr:uid="{00000000-0005-0000-0000-0000D76E0000}"/>
    <cellStyle name="Normal 41 5 3 5" xfId="14599" xr:uid="{00000000-0005-0000-0000-0000D86E0000}"/>
    <cellStyle name="Normal 41 5 3 5 2" xfId="17684" xr:uid="{00000000-0005-0000-0000-0000D96E0000}"/>
    <cellStyle name="Normal 41 5 3 5 2 2" xfId="29651" xr:uid="{00000000-0005-0000-0000-0000DA6E0000}"/>
    <cellStyle name="Normal 41 5 3 5 2 2 2" xfId="51257" xr:uid="{00000000-0005-0000-0000-0000DB6E0000}"/>
    <cellStyle name="Normal 41 5 3 5 2 3" xfId="23684" xr:uid="{00000000-0005-0000-0000-0000DC6E0000}"/>
    <cellStyle name="Normal 41 5 3 5 2 3 2" xfId="45321" xr:uid="{00000000-0005-0000-0000-0000DD6E0000}"/>
    <cellStyle name="Normal 41 5 3 5 2 4" xfId="39338" xr:uid="{00000000-0005-0000-0000-0000DE6E0000}"/>
    <cellStyle name="Normal 41 5 3 5 3" xfId="26669" xr:uid="{00000000-0005-0000-0000-0000DF6E0000}"/>
    <cellStyle name="Normal 41 5 3 5 3 2" xfId="48283" xr:uid="{00000000-0005-0000-0000-0000E06E0000}"/>
    <cellStyle name="Normal 41 5 3 5 4" xfId="20702" xr:uid="{00000000-0005-0000-0000-0000E16E0000}"/>
    <cellStyle name="Normal 41 5 3 5 4 2" xfId="42344" xr:uid="{00000000-0005-0000-0000-0000E26E0000}"/>
    <cellStyle name="Normal 41 5 3 5 5" xfId="36335" xr:uid="{00000000-0005-0000-0000-0000E36E0000}"/>
    <cellStyle name="Normal 41 5 3 6" xfId="15712" xr:uid="{00000000-0005-0000-0000-0000E46E0000}"/>
    <cellStyle name="Normal 41 5 3 6 2" xfId="27683" xr:uid="{00000000-0005-0000-0000-0000E56E0000}"/>
    <cellStyle name="Normal 41 5 3 6 2 2" xfId="49289" xr:uid="{00000000-0005-0000-0000-0000E66E0000}"/>
    <cellStyle name="Normal 41 5 3 6 3" xfId="21716" xr:uid="{00000000-0005-0000-0000-0000E76E0000}"/>
    <cellStyle name="Normal 41 5 3 6 3 2" xfId="43353" xr:uid="{00000000-0005-0000-0000-0000E86E0000}"/>
    <cellStyle name="Normal 41 5 3 6 4" xfId="37366" xr:uid="{00000000-0005-0000-0000-0000E96E0000}"/>
    <cellStyle name="Normal 41 5 3 7" xfId="24698" xr:uid="{00000000-0005-0000-0000-0000EA6E0000}"/>
    <cellStyle name="Normal 41 5 3 7 2" xfId="46318" xr:uid="{00000000-0005-0000-0000-0000EB6E0000}"/>
    <cellStyle name="Normal 41 5 3 8" xfId="18731" xr:uid="{00000000-0005-0000-0000-0000EC6E0000}"/>
    <cellStyle name="Normal 41 5 3 8 2" xfId="40373" xr:uid="{00000000-0005-0000-0000-0000ED6E0000}"/>
    <cellStyle name="Normal 41 5 3 9" xfId="31431"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5" xr:uid="{00000000-0005-0000-0000-0000F36E0000}"/>
    <cellStyle name="Normal 41 5 4 2 2 2 2 2" xfId="50691" xr:uid="{00000000-0005-0000-0000-0000F46E0000}"/>
    <cellStyle name="Normal 41 5 4 2 2 2 3" xfId="23118" xr:uid="{00000000-0005-0000-0000-0000F56E0000}"/>
    <cellStyle name="Normal 41 5 4 2 2 2 3 2" xfId="44755" xr:uid="{00000000-0005-0000-0000-0000F66E0000}"/>
    <cellStyle name="Normal 41 5 4 2 2 2 4" xfId="38771" xr:uid="{00000000-0005-0000-0000-0000F76E0000}"/>
    <cellStyle name="Normal 41 5 4 2 2 3" xfId="26103" xr:uid="{00000000-0005-0000-0000-0000F86E0000}"/>
    <cellStyle name="Normal 41 5 4 2 2 3 2" xfId="47717" xr:uid="{00000000-0005-0000-0000-0000F96E0000}"/>
    <cellStyle name="Normal 41 5 4 2 2 4" xfId="20136" xr:uid="{00000000-0005-0000-0000-0000FA6E0000}"/>
    <cellStyle name="Normal 41 5 4 2 2 4 2" xfId="41778" xr:uid="{00000000-0005-0000-0000-0000FB6E0000}"/>
    <cellStyle name="Normal 41 5 4 2 2 5" xfId="35768" xr:uid="{00000000-0005-0000-0000-0000FC6E0000}"/>
    <cellStyle name="Normal 41 5 4 2 3" xfId="15006" xr:uid="{00000000-0005-0000-0000-0000FD6E0000}"/>
    <cellStyle name="Normal 41 5 4 2 3 2" xfId="18091" xr:uid="{00000000-0005-0000-0000-0000FE6E0000}"/>
    <cellStyle name="Normal 41 5 4 2 3 2 2" xfId="30057" xr:uid="{00000000-0005-0000-0000-0000FF6E0000}"/>
    <cellStyle name="Normal 41 5 4 2 3 2 2 2" xfId="51663" xr:uid="{00000000-0005-0000-0000-0000006F0000}"/>
    <cellStyle name="Normal 41 5 4 2 3 2 3" xfId="24090" xr:uid="{00000000-0005-0000-0000-0000016F0000}"/>
    <cellStyle name="Normal 41 5 4 2 3 2 3 2" xfId="45727" xr:uid="{00000000-0005-0000-0000-0000026F0000}"/>
    <cellStyle name="Normal 41 5 4 2 3 2 4" xfId="39745" xr:uid="{00000000-0005-0000-0000-0000036F0000}"/>
    <cellStyle name="Normal 41 5 4 2 3 3" xfId="27075" xr:uid="{00000000-0005-0000-0000-0000046F0000}"/>
    <cellStyle name="Normal 41 5 4 2 3 3 2" xfId="48689" xr:uid="{00000000-0005-0000-0000-0000056F0000}"/>
    <cellStyle name="Normal 41 5 4 2 3 4" xfId="21108" xr:uid="{00000000-0005-0000-0000-0000066F0000}"/>
    <cellStyle name="Normal 41 5 4 2 3 4 2" xfId="42750" xr:uid="{00000000-0005-0000-0000-0000076F0000}"/>
    <cellStyle name="Normal 41 5 4 2 3 5" xfId="36742" xr:uid="{00000000-0005-0000-0000-0000086F0000}"/>
    <cellStyle name="Normal 41 5 4 2 4" xfId="16140" xr:uid="{00000000-0005-0000-0000-0000096F0000}"/>
    <cellStyle name="Normal 41 5 4 2 4 2" xfId="28109" xr:uid="{00000000-0005-0000-0000-00000A6F0000}"/>
    <cellStyle name="Normal 41 5 4 2 4 2 2" xfId="49715" xr:uid="{00000000-0005-0000-0000-00000B6F0000}"/>
    <cellStyle name="Normal 41 5 4 2 4 3" xfId="22142" xr:uid="{00000000-0005-0000-0000-00000C6F0000}"/>
    <cellStyle name="Normal 41 5 4 2 4 3 2" xfId="43779" xr:uid="{00000000-0005-0000-0000-00000D6F0000}"/>
    <cellStyle name="Normal 41 5 4 2 4 4" xfId="37794" xr:uid="{00000000-0005-0000-0000-00000E6F0000}"/>
    <cellStyle name="Normal 41 5 4 2 5" xfId="25127" xr:uid="{00000000-0005-0000-0000-00000F6F0000}"/>
    <cellStyle name="Normal 41 5 4 2 5 2" xfId="46744" xr:uid="{00000000-0005-0000-0000-0000106F0000}"/>
    <cellStyle name="Normal 41 5 4 2 6" xfId="19160" xr:uid="{00000000-0005-0000-0000-0000116F0000}"/>
    <cellStyle name="Normal 41 5 4 2 6 2" xfId="40802" xr:uid="{00000000-0005-0000-0000-0000126F0000}"/>
    <cellStyle name="Normal 41 5 4 2 7" xfId="34788"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5" xr:uid="{00000000-0005-0000-0000-0000176F0000}"/>
    <cellStyle name="Normal 41 5 4 3 2 2 2 2" xfId="51011" xr:uid="{00000000-0005-0000-0000-0000186F0000}"/>
    <cellStyle name="Normal 41 5 4 3 2 2 3" xfId="23438" xr:uid="{00000000-0005-0000-0000-0000196F0000}"/>
    <cellStyle name="Normal 41 5 4 3 2 2 3 2" xfId="45075" xr:uid="{00000000-0005-0000-0000-00001A6F0000}"/>
    <cellStyle name="Normal 41 5 4 3 2 2 4" xfId="39091" xr:uid="{00000000-0005-0000-0000-00001B6F0000}"/>
    <cellStyle name="Normal 41 5 4 3 2 3" xfId="26423" xr:uid="{00000000-0005-0000-0000-00001C6F0000}"/>
    <cellStyle name="Normal 41 5 4 3 2 3 2" xfId="48037" xr:uid="{00000000-0005-0000-0000-00001D6F0000}"/>
    <cellStyle name="Normal 41 5 4 3 2 4" xfId="20456" xr:uid="{00000000-0005-0000-0000-00001E6F0000}"/>
    <cellStyle name="Normal 41 5 4 3 2 4 2" xfId="42098" xr:uid="{00000000-0005-0000-0000-00001F6F0000}"/>
    <cellStyle name="Normal 41 5 4 3 2 5" xfId="36088" xr:uid="{00000000-0005-0000-0000-0000206F0000}"/>
    <cellStyle name="Normal 41 5 4 3 3" xfId="15326" xr:uid="{00000000-0005-0000-0000-0000216F0000}"/>
    <cellStyle name="Normal 41 5 4 3 3 2" xfId="18411" xr:uid="{00000000-0005-0000-0000-0000226F0000}"/>
    <cellStyle name="Normal 41 5 4 3 3 2 2" xfId="30377" xr:uid="{00000000-0005-0000-0000-0000236F0000}"/>
    <cellStyle name="Normal 41 5 4 3 3 2 2 2" xfId="51983" xr:uid="{00000000-0005-0000-0000-0000246F0000}"/>
    <cellStyle name="Normal 41 5 4 3 3 2 3" xfId="24410" xr:uid="{00000000-0005-0000-0000-0000256F0000}"/>
    <cellStyle name="Normal 41 5 4 3 3 2 3 2" xfId="46047" xr:uid="{00000000-0005-0000-0000-0000266F0000}"/>
    <cellStyle name="Normal 41 5 4 3 3 2 4" xfId="40065" xr:uid="{00000000-0005-0000-0000-0000276F0000}"/>
    <cellStyle name="Normal 41 5 4 3 3 3" xfId="27395" xr:uid="{00000000-0005-0000-0000-0000286F0000}"/>
    <cellStyle name="Normal 41 5 4 3 3 3 2" xfId="49009" xr:uid="{00000000-0005-0000-0000-0000296F0000}"/>
    <cellStyle name="Normal 41 5 4 3 3 4" xfId="21428" xr:uid="{00000000-0005-0000-0000-00002A6F0000}"/>
    <cellStyle name="Normal 41 5 4 3 3 4 2" xfId="43070" xr:uid="{00000000-0005-0000-0000-00002B6F0000}"/>
    <cellStyle name="Normal 41 5 4 3 3 5" xfId="37062" xr:uid="{00000000-0005-0000-0000-00002C6F0000}"/>
    <cellStyle name="Normal 41 5 4 3 4" xfId="16460" xr:uid="{00000000-0005-0000-0000-00002D6F0000}"/>
    <cellStyle name="Normal 41 5 4 3 4 2" xfId="28429" xr:uid="{00000000-0005-0000-0000-00002E6F0000}"/>
    <cellStyle name="Normal 41 5 4 3 4 2 2" xfId="50035" xr:uid="{00000000-0005-0000-0000-00002F6F0000}"/>
    <cellStyle name="Normal 41 5 4 3 4 3" xfId="22462" xr:uid="{00000000-0005-0000-0000-0000306F0000}"/>
    <cellStyle name="Normal 41 5 4 3 4 3 2" xfId="44099" xr:uid="{00000000-0005-0000-0000-0000316F0000}"/>
    <cellStyle name="Normal 41 5 4 3 4 4" xfId="38114" xr:uid="{00000000-0005-0000-0000-0000326F0000}"/>
    <cellStyle name="Normal 41 5 4 3 5" xfId="25447" xr:uid="{00000000-0005-0000-0000-0000336F0000}"/>
    <cellStyle name="Normal 41 5 4 3 5 2" xfId="47064" xr:uid="{00000000-0005-0000-0000-0000346F0000}"/>
    <cellStyle name="Normal 41 5 4 3 6" xfId="19480" xr:uid="{00000000-0005-0000-0000-0000356F0000}"/>
    <cellStyle name="Normal 41 5 4 3 6 2" xfId="41122" xr:uid="{00000000-0005-0000-0000-0000366F0000}"/>
    <cellStyle name="Normal 41 5 4 3 7" xfId="35108" xr:uid="{00000000-0005-0000-0000-0000376F0000}"/>
    <cellStyle name="Normal 41 5 4 4" xfId="13711" xr:uid="{00000000-0005-0000-0000-0000386F0000}"/>
    <cellStyle name="Normal 41 5 4 4 2" xfId="16797" xr:uid="{00000000-0005-0000-0000-0000396F0000}"/>
    <cellStyle name="Normal 41 5 4 4 2 2" xfId="28765" xr:uid="{00000000-0005-0000-0000-00003A6F0000}"/>
    <cellStyle name="Normal 41 5 4 4 2 2 2" xfId="50371" xr:uid="{00000000-0005-0000-0000-00003B6F0000}"/>
    <cellStyle name="Normal 41 5 4 4 2 3" xfId="22798" xr:uid="{00000000-0005-0000-0000-00003C6F0000}"/>
    <cellStyle name="Normal 41 5 4 4 2 3 2" xfId="44435" xr:uid="{00000000-0005-0000-0000-00003D6F0000}"/>
    <cellStyle name="Normal 41 5 4 4 2 4" xfId="38451" xr:uid="{00000000-0005-0000-0000-00003E6F0000}"/>
    <cellStyle name="Normal 41 5 4 4 3" xfId="25783" xr:uid="{00000000-0005-0000-0000-00003F6F0000}"/>
    <cellStyle name="Normal 41 5 4 4 3 2" xfId="47397" xr:uid="{00000000-0005-0000-0000-0000406F0000}"/>
    <cellStyle name="Normal 41 5 4 4 4" xfId="19816" xr:uid="{00000000-0005-0000-0000-0000416F0000}"/>
    <cellStyle name="Normal 41 5 4 4 4 2" xfId="41458" xr:uid="{00000000-0005-0000-0000-0000426F0000}"/>
    <cellStyle name="Normal 41 5 4 4 5" xfId="35447" xr:uid="{00000000-0005-0000-0000-0000436F0000}"/>
    <cellStyle name="Normal 41 5 4 5" xfId="14685" xr:uid="{00000000-0005-0000-0000-0000446F0000}"/>
    <cellStyle name="Normal 41 5 4 5 2" xfId="17770" xr:uid="{00000000-0005-0000-0000-0000456F0000}"/>
    <cellStyle name="Normal 41 5 4 5 2 2" xfId="29737" xr:uid="{00000000-0005-0000-0000-0000466F0000}"/>
    <cellStyle name="Normal 41 5 4 5 2 2 2" xfId="51343" xr:uid="{00000000-0005-0000-0000-0000476F0000}"/>
    <cellStyle name="Normal 41 5 4 5 2 3" xfId="23770" xr:uid="{00000000-0005-0000-0000-0000486F0000}"/>
    <cellStyle name="Normal 41 5 4 5 2 3 2" xfId="45407" xr:uid="{00000000-0005-0000-0000-0000496F0000}"/>
    <cellStyle name="Normal 41 5 4 5 2 4" xfId="39424" xr:uid="{00000000-0005-0000-0000-00004A6F0000}"/>
    <cellStyle name="Normal 41 5 4 5 3" xfId="26755" xr:uid="{00000000-0005-0000-0000-00004B6F0000}"/>
    <cellStyle name="Normal 41 5 4 5 3 2" xfId="48369" xr:uid="{00000000-0005-0000-0000-00004C6F0000}"/>
    <cellStyle name="Normal 41 5 4 5 4" xfId="20788" xr:uid="{00000000-0005-0000-0000-00004D6F0000}"/>
    <cellStyle name="Normal 41 5 4 5 4 2" xfId="42430" xr:uid="{00000000-0005-0000-0000-00004E6F0000}"/>
    <cellStyle name="Normal 41 5 4 5 5" xfId="36421" xr:uid="{00000000-0005-0000-0000-00004F6F0000}"/>
    <cellStyle name="Normal 41 5 4 6" xfId="15798" xr:uid="{00000000-0005-0000-0000-0000506F0000}"/>
    <cellStyle name="Normal 41 5 4 6 2" xfId="27769" xr:uid="{00000000-0005-0000-0000-0000516F0000}"/>
    <cellStyle name="Normal 41 5 4 6 2 2" xfId="49375" xr:uid="{00000000-0005-0000-0000-0000526F0000}"/>
    <cellStyle name="Normal 41 5 4 6 3" xfId="21802" xr:uid="{00000000-0005-0000-0000-0000536F0000}"/>
    <cellStyle name="Normal 41 5 4 6 3 2" xfId="43439" xr:uid="{00000000-0005-0000-0000-0000546F0000}"/>
    <cellStyle name="Normal 41 5 4 6 4" xfId="37452" xr:uid="{00000000-0005-0000-0000-0000556F0000}"/>
    <cellStyle name="Normal 41 5 4 7" xfId="24784" xr:uid="{00000000-0005-0000-0000-0000566F0000}"/>
    <cellStyle name="Normal 41 5 4 7 2" xfId="46404" xr:uid="{00000000-0005-0000-0000-0000576F0000}"/>
    <cellStyle name="Normal 41 5 4 8" xfId="18817" xr:uid="{00000000-0005-0000-0000-0000586F0000}"/>
    <cellStyle name="Normal 41 5 4 8 2" xfId="40459" xr:uid="{00000000-0005-0000-0000-0000596F0000}"/>
    <cellStyle name="Normal 41 5 4 9" xfId="31699"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69" xr:uid="{00000000-0005-0000-0000-00005F6F0000}"/>
    <cellStyle name="Normal 41 5 5 2 2 2 2 2" xfId="50775" xr:uid="{00000000-0005-0000-0000-0000606F0000}"/>
    <cellStyle name="Normal 41 5 5 2 2 2 3" xfId="23202" xr:uid="{00000000-0005-0000-0000-0000616F0000}"/>
    <cellStyle name="Normal 41 5 5 2 2 2 3 2" xfId="44839" xr:uid="{00000000-0005-0000-0000-0000626F0000}"/>
    <cellStyle name="Normal 41 5 5 2 2 2 4" xfId="38855" xr:uid="{00000000-0005-0000-0000-0000636F0000}"/>
    <cellStyle name="Normal 41 5 5 2 2 3" xfId="26187" xr:uid="{00000000-0005-0000-0000-0000646F0000}"/>
    <cellStyle name="Normal 41 5 5 2 2 3 2" xfId="47801" xr:uid="{00000000-0005-0000-0000-0000656F0000}"/>
    <cellStyle name="Normal 41 5 5 2 2 4" xfId="20220" xr:uid="{00000000-0005-0000-0000-0000666F0000}"/>
    <cellStyle name="Normal 41 5 5 2 2 4 2" xfId="41862" xr:uid="{00000000-0005-0000-0000-0000676F0000}"/>
    <cellStyle name="Normal 41 5 5 2 2 5" xfId="35852" xr:uid="{00000000-0005-0000-0000-0000686F0000}"/>
    <cellStyle name="Normal 41 5 5 2 3" xfId="15090" xr:uid="{00000000-0005-0000-0000-0000696F0000}"/>
    <cellStyle name="Normal 41 5 5 2 3 2" xfId="18175" xr:uid="{00000000-0005-0000-0000-00006A6F0000}"/>
    <cellStyle name="Normal 41 5 5 2 3 2 2" xfId="30141" xr:uid="{00000000-0005-0000-0000-00006B6F0000}"/>
    <cellStyle name="Normal 41 5 5 2 3 2 2 2" xfId="51747" xr:uid="{00000000-0005-0000-0000-00006C6F0000}"/>
    <cellStyle name="Normal 41 5 5 2 3 2 3" xfId="24174" xr:uid="{00000000-0005-0000-0000-00006D6F0000}"/>
    <cellStyle name="Normal 41 5 5 2 3 2 3 2" xfId="45811" xr:uid="{00000000-0005-0000-0000-00006E6F0000}"/>
    <cellStyle name="Normal 41 5 5 2 3 2 4" xfId="39829" xr:uid="{00000000-0005-0000-0000-00006F6F0000}"/>
    <cellStyle name="Normal 41 5 5 2 3 3" xfId="27159" xr:uid="{00000000-0005-0000-0000-0000706F0000}"/>
    <cellStyle name="Normal 41 5 5 2 3 3 2" xfId="48773" xr:uid="{00000000-0005-0000-0000-0000716F0000}"/>
    <cellStyle name="Normal 41 5 5 2 3 4" xfId="21192" xr:uid="{00000000-0005-0000-0000-0000726F0000}"/>
    <cellStyle name="Normal 41 5 5 2 3 4 2" xfId="42834" xr:uid="{00000000-0005-0000-0000-0000736F0000}"/>
    <cellStyle name="Normal 41 5 5 2 3 5" xfId="36826" xr:uid="{00000000-0005-0000-0000-0000746F0000}"/>
    <cellStyle name="Normal 41 5 5 2 4" xfId="16224" xr:uid="{00000000-0005-0000-0000-0000756F0000}"/>
    <cellStyle name="Normal 41 5 5 2 4 2" xfId="28193" xr:uid="{00000000-0005-0000-0000-0000766F0000}"/>
    <cellStyle name="Normal 41 5 5 2 4 2 2" xfId="49799" xr:uid="{00000000-0005-0000-0000-0000776F0000}"/>
    <cellStyle name="Normal 41 5 5 2 4 3" xfId="22226" xr:uid="{00000000-0005-0000-0000-0000786F0000}"/>
    <cellStyle name="Normal 41 5 5 2 4 3 2" xfId="43863" xr:uid="{00000000-0005-0000-0000-0000796F0000}"/>
    <cellStyle name="Normal 41 5 5 2 4 4" xfId="37878" xr:uid="{00000000-0005-0000-0000-00007A6F0000}"/>
    <cellStyle name="Normal 41 5 5 2 5" xfId="25211" xr:uid="{00000000-0005-0000-0000-00007B6F0000}"/>
    <cellStyle name="Normal 41 5 5 2 5 2" xfId="46828" xr:uid="{00000000-0005-0000-0000-00007C6F0000}"/>
    <cellStyle name="Normal 41 5 5 2 6" xfId="19244" xr:uid="{00000000-0005-0000-0000-00007D6F0000}"/>
    <cellStyle name="Normal 41 5 5 2 6 2" xfId="40886" xr:uid="{00000000-0005-0000-0000-00007E6F0000}"/>
    <cellStyle name="Normal 41 5 5 2 7" xfId="34872"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89" xr:uid="{00000000-0005-0000-0000-0000836F0000}"/>
    <cellStyle name="Normal 41 5 5 3 2 2 2 2" xfId="51095" xr:uid="{00000000-0005-0000-0000-0000846F0000}"/>
    <cellStyle name="Normal 41 5 5 3 2 2 3" xfId="23522" xr:uid="{00000000-0005-0000-0000-0000856F0000}"/>
    <cellStyle name="Normal 41 5 5 3 2 2 3 2" xfId="45159" xr:uid="{00000000-0005-0000-0000-0000866F0000}"/>
    <cellStyle name="Normal 41 5 5 3 2 2 4" xfId="39175" xr:uid="{00000000-0005-0000-0000-0000876F0000}"/>
    <cellStyle name="Normal 41 5 5 3 2 3" xfId="26507" xr:uid="{00000000-0005-0000-0000-0000886F0000}"/>
    <cellStyle name="Normal 41 5 5 3 2 3 2" xfId="48121" xr:uid="{00000000-0005-0000-0000-0000896F0000}"/>
    <cellStyle name="Normal 41 5 5 3 2 4" xfId="20540" xr:uid="{00000000-0005-0000-0000-00008A6F0000}"/>
    <cellStyle name="Normal 41 5 5 3 2 4 2" xfId="42182" xr:uid="{00000000-0005-0000-0000-00008B6F0000}"/>
    <cellStyle name="Normal 41 5 5 3 2 5" xfId="36172" xr:uid="{00000000-0005-0000-0000-00008C6F0000}"/>
    <cellStyle name="Normal 41 5 5 3 3" xfId="15410" xr:uid="{00000000-0005-0000-0000-00008D6F0000}"/>
    <cellStyle name="Normal 41 5 5 3 3 2" xfId="18495" xr:uid="{00000000-0005-0000-0000-00008E6F0000}"/>
    <cellStyle name="Normal 41 5 5 3 3 2 2" xfId="30461" xr:uid="{00000000-0005-0000-0000-00008F6F0000}"/>
    <cellStyle name="Normal 41 5 5 3 3 2 2 2" xfId="52067" xr:uid="{00000000-0005-0000-0000-0000906F0000}"/>
    <cellStyle name="Normal 41 5 5 3 3 2 3" xfId="24494" xr:uid="{00000000-0005-0000-0000-0000916F0000}"/>
    <cellStyle name="Normal 41 5 5 3 3 2 3 2" xfId="46131" xr:uid="{00000000-0005-0000-0000-0000926F0000}"/>
    <cellStyle name="Normal 41 5 5 3 3 2 4" xfId="40149" xr:uid="{00000000-0005-0000-0000-0000936F0000}"/>
    <cellStyle name="Normal 41 5 5 3 3 3" xfId="27479" xr:uid="{00000000-0005-0000-0000-0000946F0000}"/>
    <cellStyle name="Normal 41 5 5 3 3 3 2" xfId="49093" xr:uid="{00000000-0005-0000-0000-0000956F0000}"/>
    <cellStyle name="Normal 41 5 5 3 3 4" xfId="21512" xr:uid="{00000000-0005-0000-0000-0000966F0000}"/>
    <cellStyle name="Normal 41 5 5 3 3 4 2" xfId="43154" xr:uid="{00000000-0005-0000-0000-0000976F0000}"/>
    <cellStyle name="Normal 41 5 5 3 3 5" xfId="37146" xr:uid="{00000000-0005-0000-0000-0000986F0000}"/>
    <cellStyle name="Normal 41 5 5 3 4" xfId="16544" xr:uid="{00000000-0005-0000-0000-0000996F0000}"/>
    <cellStyle name="Normal 41 5 5 3 4 2" xfId="28513" xr:uid="{00000000-0005-0000-0000-00009A6F0000}"/>
    <cellStyle name="Normal 41 5 5 3 4 2 2" xfId="50119" xr:uid="{00000000-0005-0000-0000-00009B6F0000}"/>
    <cellStyle name="Normal 41 5 5 3 4 3" xfId="22546" xr:uid="{00000000-0005-0000-0000-00009C6F0000}"/>
    <cellStyle name="Normal 41 5 5 3 4 3 2" xfId="44183" xr:uid="{00000000-0005-0000-0000-00009D6F0000}"/>
    <cellStyle name="Normal 41 5 5 3 4 4" xfId="38198" xr:uid="{00000000-0005-0000-0000-00009E6F0000}"/>
    <cellStyle name="Normal 41 5 5 3 5" xfId="25531" xr:uid="{00000000-0005-0000-0000-00009F6F0000}"/>
    <cellStyle name="Normal 41 5 5 3 5 2" xfId="47148" xr:uid="{00000000-0005-0000-0000-0000A06F0000}"/>
    <cellStyle name="Normal 41 5 5 3 6" xfId="19564" xr:uid="{00000000-0005-0000-0000-0000A16F0000}"/>
    <cellStyle name="Normal 41 5 5 3 6 2" xfId="41206" xr:uid="{00000000-0005-0000-0000-0000A26F0000}"/>
    <cellStyle name="Normal 41 5 5 3 7" xfId="35192" xr:uid="{00000000-0005-0000-0000-0000A36F0000}"/>
    <cellStyle name="Normal 41 5 5 4" xfId="13795" xr:uid="{00000000-0005-0000-0000-0000A46F0000}"/>
    <cellStyle name="Normal 41 5 5 4 2" xfId="16881" xr:uid="{00000000-0005-0000-0000-0000A56F0000}"/>
    <cellStyle name="Normal 41 5 5 4 2 2" xfId="28849" xr:uid="{00000000-0005-0000-0000-0000A66F0000}"/>
    <cellStyle name="Normal 41 5 5 4 2 2 2" xfId="50455" xr:uid="{00000000-0005-0000-0000-0000A76F0000}"/>
    <cellStyle name="Normal 41 5 5 4 2 3" xfId="22882" xr:uid="{00000000-0005-0000-0000-0000A86F0000}"/>
    <cellStyle name="Normal 41 5 5 4 2 3 2" xfId="44519" xr:uid="{00000000-0005-0000-0000-0000A96F0000}"/>
    <cellStyle name="Normal 41 5 5 4 2 4" xfId="38535" xr:uid="{00000000-0005-0000-0000-0000AA6F0000}"/>
    <cellStyle name="Normal 41 5 5 4 3" xfId="25867" xr:uid="{00000000-0005-0000-0000-0000AB6F0000}"/>
    <cellStyle name="Normal 41 5 5 4 3 2" xfId="47481" xr:uid="{00000000-0005-0000-0000-0000AC6F0000}"/>
    <cellStyle name="Normal 41 5 5 4 4" xfId="19900" xr:uid="{00000000-0005-0000-0000-0000AD6F0000}"/>
    <cellStyle name="Normal 41 5 5 4 4 2" xfId="41542" xr:uid="{00000000-0005-0000-0000-0000AE6F0000}"/>
    <cellStyle name="Normal 41 5 5 4 5" xfId="35531" xr:uid="{00000000-0005-0000-0000-0000AF6F0000}"/>
    <cellStyle name="Normal 41 5 5 5" xfId="14769" xr:uid="{00000000-0005-0000-0000-0000B06F0000}"/>
    <cellStyle name="Normal 41 5 5 5 2" xfId="17854" xr:uid="{00000000-0005-0000-0000-0000B16F0000}"/>
    <cellStyle name="Normal 41 5 5 5 2 2" xfId="29821" xr:uid="{00000000-0005-0000-0000-0000B26F0000}"/>
    <cellStyle name="Normal 41 5 5 5 2 2 2" xfId="51427" xr:uid="{00000000-0005-0000-0000-0000B36F0000}"/>
    <cellStyle name="Normal 41 5 5 5 2 3" xfId="23854" xr:uid="{00000000-0005-0000-0000-0000B46F0000}"/>
    <cellStyle name="Normal 41 5 5 5 2 3 2" xfId="45491" xr:uid="{00000000-0005-0000-0000-0000B56F0000}"/>
    <cellStyle name="Normal 41 5 5 5 2 4" xfId="39508" xr:uid="{00000000-0005-0000-0000-0000B66F0000}"/>
    <cellStyle name="Normal 41 5 5 5 3" xfId="26839" xr:uid="{00000000-0005-0000-0000-0000B76F0000}"/>
    <cellStyle name="Normal 41 5 5 5 3 2" xfId="48453" xr:uid="{00000000-0005-0000-0000-0000B86F0000}"/>
    <cellStyle name="Normal 41 5 5 5 4" xfId="20872" xr:uid="{00000000-0005-0000-0000-0000B96F0000}"/>
    <cellStyle name="Normal 41 5 5 5 4 2" xfId="42514" xr:uid="{00000000-0005-0000-0000-0000BA6F0000}"/>
    <cellStyle name="Normal 41 5 5 5 5" xfId="36505" xr:uid="{00000000-0005-0000-0000-0000BB6F0000}"/>
    <cellStyle name="Normal 41 5 5 6" xfId="15882" xr:uid="{00000000-0005-0000-0000-0000BC6F0000}"/>
    <cellStyle name="Normal 41 5 5 6 2" xfId="27853" xr:uid="{00000000-0005-0000-0000-0000BD6F0000}"/>
    <cellStyle name="Normal 41 5 5 6 2 2" xfId="49459" xr:uid="{00000000-0005-0000-0000-0000BE6F0000}"/>
    <cellStyle name="Normal 41 5 5 6 3" xfId="21886" xr:uid="{00000000-0005-0000-0000-0000BF6F0000}"/>
    <cellStyle name="Normal 41 5 5 6 3 2" xfId="43523" xr:uid="{00000000-0005-0000-0000-0000C06F0000}"/>
    <cellStyle name="Normal 41 5 5 6 4" xfId="37536" xr:uid="{00000000-0005-0000-0000-0000C16F0000}"/>
    <cellStyle name="Normal 41 5 5 7" xfId="24868" xr:uid="{00000000-0005-0000-0000-0000C26F0000}"/>
    <cellStyle name="Normal 41 5 5 7 2" xfId="46488" xr:uid="{00000000-0005-0000-0000-0000C36F0000}"/>
    <cellStyle name="Normal 41 5 5 8" xfId="18901" xr:uid="{00000000-0005-0000-0000-0000C46F0000}"/>
    <cellStyle name="Normal 41 5 5 8 2" xfId="40543" xr:uid="{00000000-0005-0000-0000-0000C56F0000}"/>
    <cellStyle name="Normal 41 5 5 9" xfId="31871"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6" xr:uid="{00000000-0005-0000-0000-0000CB6F0000}"/>
    <cellStyle name="Normal 41 5 6 2 2 2 2 2" xfId="50742" xr:uid="{00000000-0005-0000-0000-0000CC6F0000}"/>
    <cellStyle name="Normal 41 5 6 2 2 2 3" xfId="23169" xr:uid="{00000000-0005-0000-0000-0000CD6F0000}"/>
    <cellStyle name="Normal 41 5 6 2 2 2 3 2" xfId="44806" xr:uid="{00000000-0005-0000-0000-0000CE6F0000}"/>
    <cellStyle name="Normal 41 5 6 2 2 2 4" xfId="38822" xr:uid="{00000000-0005-0000-0000-0000CF6F0000}"/>
    <cellStyle name="Normal 41 5 6 2 2 3" xfId="26154" xr:uid="{00000000-0005-0000-0000-0000D06F0000}"/>
    <cellStyle name="Normal 41 5 6 2 2 3 2" xfId="47768" xr:uid="{00000000-0005-0000-0000-0000D16F0000}"/>
    <cellStyle name="Normal 41 5 6 2 2 4" xfId="20187" xr:uid="{00000000-0005-0000-0000-0000D26F0000}"/>
    <cellStyle name="Normal 41 5 6 2 2 4 2" xfId="41829" xr:uid="{00000000-0005-0000-0000-0000D36F0000}"/>
    <cellStyle name="Normal 41 5 6 2 2 5" xfId="35819" xr:uid="{00000000-0005-0000-0000-0000D46F0000}"/>
    <cellStyle name="Normal 41 5 6 2 3" xfId="15057" xr:uid="{00000000-0005-0000-0000-0000D56F0000}"/>
    <cellStyle name="Normal 41 5 6 2 3 2" xfId="18142" xr:uid="{00000000-0005-0000-0000-0000D66F0000}"/>
    <cellStyle name="Normal 41 5 6 2 3 2 2" xfId="30108" xr:uid="{00000000-0005-0000-0000-0000D76F0000}"/>
    <cellStyle name="Normal 41 5 6 2 3 2 2 2" xfId="51714" xr:uid="{00000000-0005-0000-0000-0000D86F0000}"/>
    <cellStyle name="Normal 41 5 6 2 3 2 3" xfId="24141" xr:uid="{00000000-0005-0000-0000-0000D96F0000}"/>
    <cellStyle name="Normal 41 5 6 2 3 2 3 2" xfId="45778" xr:uid="{00000000-0005-0000-0000-0000DA6F0000}"/>
    <cellStyle name="Normal 41 5 6 2 3 2 4" xfId="39796" xr:uid="{00000000-0005-0000-0000-0000DB6F0000}"/>
    <cellStyle name="Normal 41 5 6 2 3 3" xfId="27126" xr:uid="{00000000-0005-0000-0000-0000DC6F0000}"/>
    <cellStyle name="Normal 41 5 6 2 3 3 2" xfId="48740" xr:uid="{00000000-0005-0000-0000-0000DD6F0000}"/>
    <cellStyle name="Normal 41 5 6 2 3 4" xfId="21159" xr:uid="{00000000-0005-0000-0000-0000DE6F0000}"/>
    <cellStyle name="Normal 41 5 6 2 3 4 2" xfId="42801" xr:uid="{00000000-0005-0000-0000-0000DF6F0000}"/>
    <cellStyle name="Normal 41 5 6 2 3 5" xfId="36793" xr:uid="{00000000-0005-0000-0000-0000E06F0000}"/>
    <cellStyle name="Normal 41 5 6 2 4" xfId="16191" xr:uid="{00000000-0005-0000-0000-0000E16F0000}"/>
    <cellStyle name="Normal 41 5 6 2 4 2" xfId="28160" xr:uid="{00000000-0005-0000-0000-0000E26F0000}"/>
    <cellStyle name="Normal 41 5 6 2 4 2 2" xfId="49766" xr:uid="{00000000-0005-0000-0000-0000E36F0000}"/>
    <cellStyle name="Normal 41 5 6 2 4 3" xfId="22193" xr:uid="{00000000-0005-0000-0000-0000E46F0000}"/>
    <cellStyle name="Normal 41 5 6 2 4 3 2" xfId="43830" xr:uid="{00000000-0005-0000-0000-0000E56F0000}"/>
    <cellStyle name="Normal 41 5 6 2 4 4" xfId="37845" xr:uid="{00000000-0005-0000-0000-0000E66F0000}"/>
    <cellStyle name="Normal 41 5 6 2 5" xfId="25178" xr:uid="{00000000-0005-0000-0000-0000E76F0000}"/>
    <cellStyle name="Normal 41 5 6 2 5 2" xfId="46795" xr:uid="{00000000-0005-0000-0000-0000E86F0000}"/>
    <cellStyle name="Normal 41 5 6 2 6" xfId="19211" xr:uid="{00000000-0005-0000-0000-0000E96F0000}"/>
    <cellStyle name="Normal 41 5 6 2 6 2" xfId="40853" xr:uid="{00000000-0005-0000-0000-0000EA6F0000}"/>
    <cellStyle name="Normal 41 5 6 2 7" xfId="34839"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6" xr:uid="{00000000-0005-0000-0000-0000EF6F0000}"/>
    <cellStyle name="Normal 41 5 6 3 2 2 2 2" xfId="51062" xr:uid="{00000000-0005-0000-0000-0000F06F0000}"/>
    <cellStyle name="Normal 41 5 6 3 2 2 3" xfId="23489" xr:uid="{00000000-0005-0000-0000-0000F16F0000}"/>
    <cellStyle name="Normal 41 5 6 3 2 2 3 2" xfId="45126" xr:uid="{00000000-0005-0000-0000-0000F26F0000}"/>
    <cellStyle name="Normal 41 5 6 3 2 2 4" xfId="39142" xr:uid="{00000000-0005-0000-0000-0000F36F0000}"/>
    <cellStyle name="Normal 41 5 6 3 2 3" xfId="26474" xr:uid="{00000000-0005-0000-0000-0000F46F0000}"/>
    <cellStyle name="Normal 41 5 6 3 2 3 2" xfId="48088" xr:uid="{00000000-0005-0000-0000-0000F56F0000}"/>
    <cellStyle name="Normal 41 5 6 3 2 4" xfId="20507" xr:uid="{00000000-0005-0000-0000-0000F66F0000}"/>
    <cellStyle name="Normal 41 5 6 3 2 4 2" xfId="42149" xr:uid="{00000000-0005-0000-0000-0000F76F0000}"/>
    <cellStyle name="Normal 41 5 6 3 2 5" xfId="36139" xr:uid="{00000000-0005-0000-0000-0000F86F0000}"/>
    <cellStyle name="Normal 41 5 6 3 3" xfId="15377" xr:uid="{00000000-0005-0000-0000-0000F96F0000}"/>
    <cellStyle name="Normal 41 5 6 3 3 2" xfId="18462" xr:uid="{00000000-0005-0000-0000-0000FA6F0000}"/>
    <cellStyle name="Normal 41 5 6 3 3 2 2" xfId="30428" xr:uid="{00000000-0005-0000-0000-0000FB6F0000}"/>
    <cellStyle name="Normal 41 5 6 3 3 2 2 2" xfId="52034" xr:uid="{00000000-0005-0000-0000-0000FC6F0000}"/>
    <cellStyle name="Normal 41 5 6 3 3 2 3" xfId="24461" xr:uid="{00000000-0005-0000-0000-0000FD6F0000}"/>
    <cellStyle name="Normal 41 5 6 3 3 2 3 2" xfId="46098" xr:uid="{00000000-0005-0000-0000-0000FE6F0000}"/>
    <cellStyle name="Normal 41 5 6 3 3 2 4" xfId="40116" xr:uid="{00000000-0005-0000-0000-0000FF6F0000}"/>
    <cellStyle name="Normal 41 5 6 3 3 3" xfId="27446" xr:uid="{00000000-0005-0000-0000-000000700000}"/>
    <cellStyle name="Normal 41 5 6 3 3 3 2" xfId="49060" xr:uid="{00000000-0005-0000-0000-000001700000}"/>
    <cellStyle name="Normal 41 5 6 3 3 4" xfId="21479" xr:uid="{00000000-0005-0000-0000-000002700000}"/>
    <cellStyle name="Normal 41 5 6 3 3 4 2" xfId="43121" xr:uid="{00000000-0005-0000-0000-000003700000}"/>
    <cellStyle name="Normal 41 5 6 3 3 5" xfId="37113" xr:uid="{00000000-0005-0000-0000-000004700000}"/>
    <cellStyle name="Normal 41 5 6 3 4" xfId="16511" xr:uid="{00000000-0005-0000-0000-000005700000}"/>
    <cellStyle name="Normal 41 5 6 3 4 2" xfId="28480" xr:uid="{00000000-0005-0000-0000-000006700000}"/>
    <cellStyle name="Normal 41 5 6 3 4 2 2" xfId="50086" xr:uid="{00000000-0005-0000-0000-000007700000}"/>
    <cellStyle name="Normal 41 5 6 3 4 3" xfId="22513" xr:uid="{00000000-0005-0000-0000-000008700000}"/>
    <cellStyle name="Normal 41 5 6 3 4 3 2" xfId="44150" xr:uid="{00000000-0005-0000-0000-000009700000}"/>
    <cellStyle name="Normal 41 5 6 3 4 4" xfId="38165" xr:uid="{00000000-0005-0000-0000-00000A700000}"/>
    <cellStyle name="Normal 41 5 6 3 5" xfId="25498" xr:uid="{00000000-0005-0000-0000-00000B700000}"/>
    <cellStyle name="Normal 41 5 6 3 5 2" xfId="47115" xr:uid="{00000000-0005-0000-0000-00000C700000}"/>
    <cellStyle name="Normal 41 5 6 3 6" xfId="19531" xr:uid="{00000000-0005-0000-0000-00000D700000}"/>
    <cellStyle name="Normal 41 5 6 3 6 2" xfId="41173" xr:uid="{00000000-0005-0000-0000-00000E700000}"/>
    <cellStyle name="Normal 41 5 6 3 7" xfId="35159" xr:uid="{00000000-0005-0000-0000-00000F700000}"/>
    <cellStyle name="Normal 41 5 6 4" xfId="13762" xr:uid="{00000000-0005-0000-0000-000010700000}"/>
    <cellStyle name="Normal 41 5 6 4 2" xfId="16848" xr:uid="{00000000-0005-0000-0000-000011700000}"/>
    <cellStyle name="Normal 41 5 6 4 2 2" xfId="28816" xr:uid="{00000000-0005-0000-0000-000012700000}"/>
    <cellStyle name="Normal 41 5 6 4 2 2 2" xfId="50422" xr:uid="{00000000-0005-0000-0000-000013700000}"/>
    <cellStyle name="Normal 41 5 6 4 2 3" xfId="22849" xr:uid="{00000000-0005-0000-0000-000014700000}"/>
    <cellStyle name="Normal 41 5 6 4 2 3 2" xfId="44486" xr:uid="{00000000-0005-0000-0000-000015700000}"/>
    <cellStyle name="Normal 41 5 6 4 2 4" xfId="38502" xr:uid="{00000000-0005-0000-0000-000016700000}"/>
    <cellStyle name="Normal 41 5 6 4 3" xfId="25834" xr:uid="{00000000-0005-0000-0000-000017700000}"/>
    <cellStyle name="Normal 41 5 6 4 3 2" xfId="47448" xr:uid="{00000000-0005-0000-0000-000018700000}"/>
    <cellStyle name="Normal 41 5 6 4 4" xfId="19867" xr:uid="{00000000-0005-0000-0000-000019700000}"/>
    <cellStyle name="Normal 41 5 6 4 4 2" xfId="41509" xr:uid="{00000000-0005-0000-0000-00001A700000}"/>
    <cellStyle name="Normal 41 5 6 4 5" xfId="35498" xr:uid="{00000000-0005-0000-0000-00001B700000}"/>
    <cellStyle name="Normal 41 5 6 5" xfId="14736" xr:uid="{00000000-0005-0000-0000-00001C700000}"/>
    <cellStyle name="Normal 41 5 6 5 2" xfId="17821" xr:uid="{00000000-0005-0000-0000-00001D700000}"/>
    <cellStyle name="Normal 41 5 6 5 2 2" xfId="29788" xr:uid="{00000000-0005-0000-0000-00001E700000}"/>
    <cellStyle name="Normal 41 5 6 5 2 2 2" xfId="51394" xr:uid="{00000000-0005-0000-0000-00001F700000}"/>
    <cellStyle name="Normal 41 5 6 5 2 3" xfId="23821" xr:uid="{00000000-0005-0000-0000-000020700000}"/>
    <cellStyle name="Normal 41 5 6 5 2 3 2" xfId="45458" xr:uid="{00000000-0005-0000-0000-000021700000}"/>
    <cellStyle name="Normal 41 5 6 5 2 4" xfId="39475" xr:uid="{00000000-0005-0000-0000-000022700000}"/>
    <cellStyle name="Normal 41 5 6 5 3" xfId="26806" xr:uid="{00000000-0005-0000-0000-000023700000}"/>
    <cellStyle name="Normal 41 5 6 5 3 2" xfId="48420" xr:uid="{00000000-0005-0000-0000-000024700000}"/>
    <cellStyle name="Normal 41 5 6 5 4" xfId="20839" xr:uid="{00000000-0005-0000-0000-000025700000}"/>
    <cellStyle name="Normal 41 5 6 5 4 2" xfId="42481" xr:uid="{00000000-0005-0000-0000-000026700000}"/>
    <cellStyle name="Normal 41 5 6 5 5" xfId="36472" xr:uid="{00000000-0005-0000-0000-000027700000}"/>
    <cellStyle name="Normal 41 5 6 6" xfId="15849" xr:uid="{00000000-0005-0000-0000-000028700000}"/>
    <cellStyle name="Normal 41 5 6 6 2" xfId="27820" xr:uid="{00000000-0005-0000-0000-000029700000}"/>
    <cellStyle name="Normal 41 5 6 6 2 2" xfId="49426" xr:uid="{00000000-0005-0000-0000-00002A700000}"/>
    <cellStyle name="Normal 41 5 6 6 3" xfId="21853" xr:uid="{00000000-0005-0000-0000-00002B700000}"/>
    <cellStyle name="Normal 41 5 6 6 3 2" xfId="43490" xr:uid="{00000000-0005-0000-0000-00002C700000}"/>
    <cellStyle name="Normal 41 5 6 6 4" xfId="37503" xr:uid="{00000000-0005-0000-0000-00002D700000}"/>
    <cellStyle name="Normal 41 5 6 7" xfId="24835" xr:uid="{00000000-0005-0000-0000-00002E700000}"/>
    <cellStyle name="Normal 41 5 6 7 2" xfId="46455" xr:uid="{00000000-0005-0000-0000-00002F700000}"/>
    <cellStyle name="Normal 41 5 6 8" xfId="18868" xr:uid="{00000000-0005-0000-0000-000030700000}"/>
    <cellStyle name="Normal 41 5 6 8 2" xfId="40510" xr:uid="{00000000-0005-0000-0000-000031700000}"/>
    <cellStyle name="Normal 41 5 6 9" xfId="31825"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2" xr:uid="{00000000-0005-0000-0000-000037700000}"/>
    <cellStyle name="Normal 41 5 7 2 2 2 2 2" xfId="50818" xr:uid="{00000000-0005-0000-0000-000038700000}"/>
    <cellStyle name="Normal 41 5 7 2 2 2 3" xfId="23245" xr:uid="{00000000-0005-0000-0000-000039700000}"/>
    <cellStyle name="Normal 41 5 7 2 2 2 3 2" xfId="44882" xr:uid="{00000000-0005-0000-0000-00003A700000}"/>
    <cellStyle name="Normal 41 5 7 2 2 2 4" xfId="38898" xr:uid="{00000000-0005-0000-0000-00003B700000}"/>
    <cellStyle name="Normal 41 5 7 2 2 3" xfId="26230" xr:uid="{00000000-0005-0000-0000-00003C700000}"/>
    <cellStyle name="Normal 41 5 7 2 2 3 2" xfId="47844" xr:uid="{00000000-0005-0000-0000-00003D700000}"/>
    <cellStyle name="Normal 41 5 7 2 2 4" xfId="20263" xr:uid="{00000000-0005-0000-0000-00003E700000}"/>
    <cellStyle name="Normal 41 5 7 2 2 4 2" xfId="41905" xr:uid="{00000000-0005-0000-0000-00003F700000}"/>
    <cellStyle name="Normal 41 5 7 2 2 5" xfId="35895" xr:uid="{00000000-0005-0000-0000-000040700000}"/>
    <cellStyle name="Normal 41 5 7 2 3" xfId="15133" xr:uid="{00000000-0005-0000-0000-000041700000}"/>
    <cellStyle name="Normal 41 5 7 2 3 2" xfId="18218" xr:uid="{00000000-0005-0000-0000-000042700000}"/>
    <cellStyle name="Normal 41 5 7 2 3 2 2" xfId="30184" xr:uid="{00000000-0005-0000-0000-000043700000}"/>
    <cellStyle name="Normal 41 5 7 2 3 2 2 2" xfId="51790" xr:uid="{00000000-0005-0000-0000-000044700000}"/>
    <cellStyle name="Normal 41 5 7 2 3 2 3" xfId="24217" xr:uid="{00000000-0005-0000-0000-000045700000}"/>
    <cellStyle name="Normal 41 5 7 2 3 2 3 2" xfId="45854" xr:uid="{00000000-0005-0000-0000-000046700000}"/>
    <cellStyle name="Normal 41 5 7 2 3 2 4" xfId="39872" xr:uid="{00000000-0005-0000-0000-000047700000}"/>
    <cellStyle name="Normal 41 5 7 2 3 3" xfId="27202" xr:uid="{00000000-0005-0000-0000-000048700000}"/>
    <cellStyle name="Normal 41 5 7 2 3 3 2" xfId="48816" xr:uid="{00000000-0005-0000-0000-000049700000}"/>
    <cellStyle name="Normal 41 5 7 2 3 4" xfId="21235" xr:uid="{00000000-0005-0000-0000-00004A700000}"/>
    <cellStyle name="Normal 41 5 7 2 3 4 2" xfId="42877" xr:uid="{00000000-0005-0000-0000-00004B700000}"/>
    <cellStyle name="Normal 41 5 7 2 3 5" xfId="36869" xr:uid="{00000000-0005-0000-0000-00004C700000}"/>
    <cellStyle name="Normal 41 5 7 2 4" xfId="16267" xr:uid="{00000000-0005-0000-0000-00004D700000}"/>
    <cellStyle name="Normal 41 5 7 2 4 2" xfId="28236" xr:uid="{00000000-0005-0000-0000-00004E700000}"/>
    <cellStyle name="Normal 41 5 7 2 4 2 2" xfId="49842" xr:uid="{00000000-0005-0000-0000-00004F700000}"/>
    <cellStyle name="Normal 41 5 7 2 4 3" xfId="22269" xr:uid="{00000000-0005-0000-0000-000050700000}"/>
    <cellStyle name="Normal 41 5 7 2 4 3 2" xfId="43906" xr:uid="{00000000-0005-0000-0000-000051700000}"/>
    <cellStyle name="Normal 41 5 7 2 4 4" xfId="37921" xr:uid="{00000000-0005-0000-0000-000052700000}"/>
    <cellStyle name="Normal 41 5 7 2 5" xfId="25254" xr:uid="{00000000-0005-0000-0000-000053700000}"/>
    <cellStyle name="Normal 41 5 7 2 5 2" xfId="46871" xr:uid="{00000000-0005-0000-0000-000054700000}"/>
    <cellStyle name="Normal 41 5 7 2 6" xfId="19287" xr:uid="{00000000-0005-0000-0000-000055700000}"/>
    <cellStyle name="Normal 41 5 7 2 6 2" xfId="40929" xr:uid="{00000000-0005-0000-0000-000056700000}"/>
    <cellStyle name="Normal 41 5 7 2 7" xfId="34915"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2" xr:uid="{00000000-0005-0000-0000-00005B700000}"/>
    <cellStyle name="Normal 41 5 7 3 2 2 2 2" xfId="51138" xr:uid="{00000000-0005-0000-0000-00005C700000}"/>
    <cellStyle name="Normal 41 5 7 3 2 2 3" xfId="23565" xr:uid="{00000000-0005-0000-0000-00005D700000}"/>
    <cellStyle name="Normal 41 5 7 3 2 2 3 2" xfId="45202" xr:uid="{00000000-0005-0000-0000-00005E700000}"/>
    <cellStyle name="Normal 41 5 7 3 2 2 4" xfId="39218" xr:uid="{00000000-0005-0000-0000-00005F700000}"/>
    <cellStyle name="Normal 41 5 7 3 2 3" xfId="26550" xr:uid="{00000000-0005-0000-0000-000060700000}"/>
    <cellStyle name="Normal 41 5 7 3 2 3 2" xfId="48164" xr:uid="{00000000-0005-0000-0000-000061700000}"/>
    <cellStyle name="Normal 41 5 7 3 2 4" xfId="20583" xr:uid="{00000000-0005-0000-0000-000062700000}"/>
    <cellStyle name="Normal 41 5 7 3 2 4 2" xfId="42225" xr:uid="{00000000-0005-0000-0000-000063700000}"/>
    <cellStyle name="Normal 41 5 7 3 2 5" xfId="36215" xr:uid="{00000000-0005-0000-0000-000064700000}"/>
    <cellStyle name="Normal 41 5 7 3 3" xfId="15453" xr:uid="{00000000-0005-0000-0000-000065700000}"/>
    <cellStyle name="Normal 41 5 7 3 3 2" xfId="18538" xr:uid="{00000000-0005-0000-0000-000066700000}"/>
    <cellStyle name="Normal 41 5 7 3 3 2 2" xfId="30504" xr:uid="{00000000-0005-0000-0000-000067700000}"/>
    <cellStyle name="Normal 41 5 7 3 3 2 2 2" xfId="52110" xr:uid="{00000000-0005-0000-0000-000068700000}"/>
    <cellStyle name="Normal 41 5 7 3 3 2 3" xfId="24537" xr:uid="{00000000-0005-0000-0000-000069700000}"/>
    <cellStyle name="Normal 41 5 7 3 3 2 3 2" xfId="46174" xr:uid="{00000000-0005-0000-0000-00006A700000}"/>
    <cellStyle name="Normal 41 5 7 3 3 2 4" xfId="40192" xr:uid="{00000000-0005-0000-0000-00006B700000}"/>
    <cellStyle name="Normal 41 5 7 3 3 3" xfId="27522" xr:uid="{00000000-0005-0000-0000-00006C700000}"/>
    <cellStyle name="Normal 41 5 7 3 3 3 2" xfId="49136" xr:uid="{00000000-0005-0000-0000-00006D700000}"/>
    <cellStyle name="Normal 41 5 7 3 3 4" xfId="21555" xr:uid="{00000000-0005-0000-0000-00006E700000}"/>
    <cellStyle name="Normal 41 5 7 3 3 4 2" xfId="43197" xr:uid="{00000000-0005-0000-0000-00006F700000}"/>
    <cellStyle name="Normal 41 5 7 3 3 5" xfId="37189" xr:uid="{00000000-0005-0000-0000-000070700000}"/>
    <cellStyle name="Normal 41 5 7 3 4" xfId="16587" xr:uid="{00000000-0005-0000-0000-000071700000}"/>
    <cellStyle name="Normal 41 5 7 3 4 2" xfId="28556" xr:uid="{00000000-0005-0000-0000-000072700000}"/>
    <cellStyle name="Normal 41 5 7 3 4 2 2" xfId="50162" xr:uid="{00000000-0005-0000-0000-000073700000}"/>
    <cellStyle name="Normal 41 5 7 3 4 3" xfId="22589" xr:uid="{00000000-0005-0000-0000-000074700000}"/>
    <cellStyle name="Normal 41 5 7 3 4 3 2" xfId="44226" xr:uid="{00000000-0005-0000-0000-000075700000}"/>
    <cellStyle name="Normal 41 5 7 3 4 4" xfId="38241" xr:uid="{00000000-0005-0000-0000-000076700000}"/>
    <cellStyle name="Normal 41 5 7 3 5" xfId="25574" xr:uid="{00000000-0005-0000-0000-000077700000}"/>
    <cellStyle name="Normal 41 5 7 3 5 2" xfId="47191" xr:uid="{00000000-0005-0000-0000-000078700000}"/>
    <cellStyle name="Normal 41 5 7 3 6" xfId="19607" xr:uid="{00000000-0005-0000-0000-000079700000}"/>
    <cellStyle name="Normal 41 5 7 3 6 2" xfId="41249" xr:uid="{00000000-0005-0000-0000-00007A700000}"/>
    <cellStyle name="Normal 41 5 7 3 7" xfId="35235" xr:uid="{00000000-0005-0000-0000-00007B700000}"/>
    <cellStyle name="Normal 41 5 7 4" xfId="13838" xr:uid="{00000000-0005-0000-0000-00007C700000}"/>
    <cellStyle name="Normal 41 5 7 4 2" xfId="16924" xr:uid="{00000000-0005-0000-0000-00007D700000}"/>
    <cellStyle name="Normal 41 5 7 4 2 2" xfId="28892" xr:uid="{00000000-0005-0000-0000-00007E700000}"/>
    <cellStyle name="Normal 41 5 7 4 2 2 2" xfId="50498" xr:uid="{00000000-0005-0000-0000-00007F700000}"/>
    <cellStyle name="Normal 41 5 7 4 2 3" xfId="22925" xr:uid="{00000000-0005-0000-0000-000080700000}"/>
    <cellStyle name="Normal 41 5 7 4 2 3 2" xfId="44562" xr:uid="{00000000-0005-0000-0000-000081700000}"/>
    <cellStyle name="Normal 41 5 7 4 2 4" xfId="38578" xr:uid="{00000000-0005-0000-0000-000082700000}"/>
    <cellStyle name="Normal 41 5 7 4 3" xfId="25910" xr:uid="{00000000-0005-0000-0000-000083700000}"/>
    <cellStyle name="Normal 41 5 7 4 3 2" xfId="47524" xr:uid="{00000000-0005-0000-0000-000084700000}"/>
    <cellStyle name="Normal 41 5 7 4 4" xfId="19943" xr:uid="{00000000-0005-0000-0000-000085700000}"/>
    <cellStyle name="Normal 41 5 7 4 4 2" xfId="41585" xr:uid="{00000000-0005-0000-0000-000086700000}"/>
    <cellStyle name="Normal 41 5 7 4 5" xfId="35574" xr:uid="{00000000-0005-0000-0000-000087700000}"/>
    <cellStyle name="Normal 41 5 7 5" xfId="14812" xr:uid="{00000000-0005-0000-0000-000088700000}"/>
    <cellStyle name="Normal 41 5 7 5 2" xfId="17897" xr:uid="{00000000-0005-0000-0000-000089700000}"/>
    <cellStyle name="Normal 41 5 7 5 2 2" xfId="29864" xr:uid="{00000000-0005-0000-0000-00008A700000}"/>
    <cellStyle name="Normal 41 5 7 5 2 2 2" xfId="51470" xr:uid="{00000000-0005-0000-0000-00008B700000}"/>
    <cellStyle name="Normal 41 5 7 5 2 3" xfId="23897" xr:uid="{00000000-0005-0000-0000-00008C700000}"/>
    <cellStyle name="Normal 41 5 7 5 2 3 2" xfId="45534" xr:uid="{00000000-0005-0000-0000-00008D700000}"/>
    <cellStyle name="Normal 41 5 7 5 2 4" xfId="39551" xr:uid="{00000000-0005-0000-0000-00008E700000}"/>
    <cellStyle name="Normal 41 5 7 5 3" xfId="26882" xr:uid="{00000000-0005-0000-0000-00008F700000}"/>
    <cellStyle name="Normal 41 5 7 5 3 2" xfId="48496" xr:uid="{00000000-0005-0000-0000-000090700000}"/>
    <cellStyle name="Normal 41 5 7 5 4" xfId="20915" xr:uid="{00000000-0005-0000-0000-000091700000}"/>
    <cellStyle name="Normal 41 5 7 5 4 2" xfId="42557" xr:uid="{00000000-0005-0000-0000-000092700000}"/>
    <cellStyle name="Normal 41 5 7 5 5" xfId="36548" xr:uid="{00000000-0005-0000-0000-000093700000}"/>
    <cellStyle name="Normal 41 5 7 6" xfId="15925" xr:uid="{00000000-0005-0000-0000-000094700000}"/>
    <cellStyle name="Normal 41 5 7 6 2" xfId="27896" xr:uid="{00000000-0005-0000-0000-000095700000}"/>
    <cellStyle name="Normal 41 5 7 6 2 2" xfId="49502" xr:uid="{00000000-0005-0000-0000-000096700000}"/>
    <cellStyle name="Normal 41 5 7 6 3" xfId="21929" xr:uid="{00000000-0005-0000-0000-000097700000}"/>
    <cellStyle name="Normal 41 5 7 6 3 2" xfId="43566" xr:uid="{00000000-0005-0000-0000-000098700000}"/>
    <cellStyle name="Normal 41 5 7 6 4" xfId="37579" xr:uid="{00000000-0005-0000-0000-000099700000}"/>
    <cellStyle name="Normal 41 5 7 7" xfId="24911" xr:uid="{00000000-0005-0000-0000-00009A700000}"/>
    <cellStyle name="Normal 41 5 7 7 2" xfId="46531" xr:uid="{00000000-0005-0000-0000-00009B700000}"/>
    <cellStyle name="Normal 41 5 7 8" xfId="18944" xr:uid="{00000000-0005-0000-0000-00009C700000}"/>
    <cellStyle name="Normal 41 5 7 8 2" xfId="40586" xr:uid="{00000000-0005-0000-0000-00009D700000}"/>
    <cellStyle name="Normal 41 5 7 9" xfId="31985"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4" xr:uid="{00000000-0005-0000-0000-0000A2700000}"/>
    <cellStyle name="Normal 41 5 8 2 2 2 2" xfId="50560" xr:uid="{00000000-0005-0000-0000-0000A3700000}"/>
    <cellStyle name="Normal 41 5 8 2 2 3" xfId="22987" xr:uid="{00000000-0005-0000-0000-0000A4700000}"/>
    <cellStyle name="Normal 41 5 8 2 2 3 2" xfId="44624" xr:uid="{00000000-0005-0000-0000-0000A5700000}"/>
    <cellStyle name="Normal 41 5 8 2 2 4" xfId="38640" xr:uid="{00000000-0005-0000-0000-0000A6700000}"/>
    <cellStyle name="Normal 41 5 8 2 3" xfId="25972" xr:uid="{00000000-0005-0000-0000-0000A7700000}"/>
    <cellStyle name="Normal 41 5 8 2 3 2" xfId="47586" xr:uid="{00000000-0005-0000-0000-0000A8700000}"/>
    <cellStyle name="Normal 41 5 8 2 4" xfId="20005" xr:uid="{00000000-0005-0000-0000-0000A9700000}"/>
    <cellStyle name="Normal 41 5 8 2 4 2" xfId="41647" xr:uid="{00000000-0005-0000-0000-0000AA700000}"/>
    <cellStyle name="Normal 41 5 8 2 5" xfId="35637" xr:uid="{00000000-0005-0000-0000-0000AB700000}"/>
    <cellStyle name="Normal 41 5 8 3" xfId="14875" xr:uid="{00000000-0005-0000-0000-0000AC700000}"/>
    <cellStyle name="Normal 41 5 8 3 2" xfId="17960" xr:uid="{00000000-0005-0000-0000-0000AD700000}"/>
    <cellStyle name="Normal 41 5 8 3 2 2" xfId="29926" xr:uid="{00000000-0005-0000-0000-0000AE700000}"/>
    <cellStyle name="Normal 41 5 8 3 2 2 2" xfId="51532" xr:uid="{00000000-0005-0000-0000-0000AF700000}"/>
    <cellStyle name="Normal 41 5 8 3 2 3" xfId="23959" xr:uid="{00000000-0005-0000-0000-0000B0700000}"/>
    <cellStyle name="Normal 41 5 8 3 2 3 2" xfId="45596" xr:uid="{00000000-0005-0000-0000-0000B1700000}"/>
    <cellStyle name="Normal 41 5 8 3 2 4" xfId="39614" xr:uid="{00000000-0005-0000-0000-0000B2700000}"/>
    <cellStyle name="Normal 41 5 8 3 3" xfId="26944" xr:uid="{00000000-0005-0000-0000-0000B3700000}"/>
    <cellStyle name="Normal 41 5 8 3 3 2" xfId="48558" xr:uid="{00000000-0005-0000-0000-0000B4700000}"/>
    <cellStyle name="Normal 41 5 8 3 4" xfId="20977" xr:uid="{00000000-0005-0000-0000-0000B5700000}"/>
    <cellStyle name="Normal 41 5 8 3 4 2" xfId="42619" xr:uid="{00000000-0005-0000-0000-0000B6700000}"/>
    <cellStyle name="Normal 41 5 8 3 5" xfId="36611" xr:uid="{00000000-0005-0000-0000-0000B7700000}"/>
    <cellStyle name="Normal 41 5 8 4" xfId="16009" xr:uid="{00000000-0005-0000-0000-0000B8700000}"/>
    <cellStyle name="Normal 41 5 8 4 2" xfId="27978" xr:uid="{00000000-0005-0000-0000-0000B9700000}"/>
    <cellStyle name="Normal 41 5 8 4 2 2" xfId="49584" xr:uid="{00000000-0005-0000-0000-0000BA700000}"/>
    <cellStyle name="Normal 41 5 8 4 3" xfId="22011" xr:uid="{00000000-0005-0000-0000-0000BB700000}"/>
    <cellStyle name="Normal 41 5 8 4 3 2" xfId="43648" xr:uid="{00000000-0005-0000-0000-0000BC700000}"/>
    <cellStyle name="Normal 41 5 8 4 4" xfId="37663" xr:uid="{00000000-0005-0000-0000-0000BD700000}"/>
    <cellStyle name="Normal 41 5 8 5" xfId="24996" xr:uid="{00000000-0005-0000-0000-0000BE700000}"/>
    <cellStyle name="Normal 41 5 8 5 2" xfId="46613" xr:uid="{00000000-0005-0000-0000-0000BF700000}"/>
    <cellStyle name="Normal 41 5 8 6" xfId="19029" xr:uid="{00000000-0005-0000-0000-0000C0700000}"/>
    <cellStyle name="Normal 41 5 8 6 2" xfId="40671" xr:uid="{00000000-0005-0000-0000-0000C1700000}"/>
    <cellStyle name="Normal 41 5 8 7" xfId="34657"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4" xr:uid="{00000000-0005-0000-0000-0000C6700000}"/>
    <cellStyle name="Normal 41 5 9 2 2 2 2" xfId="50880" xr:uid="{00000000-0005-0000-0000-0000C7700000}"/>
    <cellStyle name="Normal 41 5 9 2 2 3" xfId="23307" xr:uid="{00000000-0005-0000-0000-0000C8700000}"/>
    <cellStyle name="Normal 41 5 9 2 2 3 2" xfId="44944" xr:uid="{00000000-0005-0000-0000-0000C9700000}"/>
    <cellStyle name="Normal 41 5 9 2 2 4" xfId="38960" xr:uid="{00000000-0005-0000-0000-0000CA700000}"/>
    <cellStyle name="Normal 41 5 9 2 3" xfId="26292" xr:uid="{00000000-0005-0000-0000-0000CB700000}"/>
    <cellStyle name="Normal 41 5 9 2 3 2" xfId="47906" xr:uid="{00000000-0005-0000-0000-0000CC700000}"/>
    <cellStyle name="Normal 41 5 9 2 4" xfId="20325" xr:uid="{00000000-0005-0000-0000-0000CD700000}"/>
    <cellStyle name="Normal 41 5 9 2 4 2" xfId="41967" xr:uid="{00000000-0005-0000-0000-0000CE700000}"/>
    <cellStyle name="Normal 41 5 9 2 5" xfId="35957" xr:uid="{00000000-0005-0000-0000-0000CF700000}"/>
    <cellStyle name="Normal 41 5 9 3" xfId="15195" xr:uid="{00000000-0005-0000-0000-0000D0700000}"/>
    <cellStyle name="Normal 41 5 9 3 2" xfId="18280" xr:uid="{00000000-0005-0000-0000-0000D1700000}"/>
    <cellStyle name="Normal 41 5 9 3 2 2" xfId="30246" xr:uid="{00000000-0005-0000-0000-0000D2700000}"/>
    <cellStyle name="Normal 41 5 9 3 2 2 2" xfId="51852" xr:uid="{00000000-0005-0000-0000-0000D3700000}"/>
    <cellStyle name="Normal 41 5 9 3 2 3" xfId="24279" xr:uid="{00000000-0005-0000-0000-0000D4700000}"/>
    <cellStyle name="Normal 41 5 9 3 2 3 2" xfId="45916" xr:uid="{00000000-0005-0000-0000-0000D5700000}"/>
    <cellStyle name="Normal 41 5 9 3 2 4" xfId="39934" xr:uid="{00000000-0005-0000-0000-0000D6700000}"/>
    <cellStyle name="Normal 41 5 9 3 3" xfId="27264" xr:uid="{00000000-0005-0000-0000-0000D7700000}"/>
    <cellStyle name="Normal 41 5 9 3 3 2" xfId="48878" xr:uid="{00000000-0005-0000-0000-0000D8700000}"/>
    <cellStyle name="Normal 41 5 9 3 4" xfId="21297" xr:uid="{00000000-0005-0000-0000-0000D9700000}"/>
    <cellStyle name="Normal 41 5 9 3 4 2" xfId="42939" xr:uid="{00000000-0005-0000-0000-0000DA700000}"/>
    <cellStyle name="Normal 41 5 9 3 5" xfId="36931" xr:uid="{00000000-0005-0000-0000-0000DB700000}"/>
    <cellStyle name="Normal 41 5 9 4" xfId="16329" xr:uid="{00000000-0005-0000-0000-0000DC700000}"/>
    <cellStyle name="Normal 41 5 9 4 2" xfId="28298" xr:uid="{00000000-0005-0000-0000-0000DD700000}"/>
    <cellStyle name="Normal 41 5 9 4 2 2" xfId="49904" xr:uid="{00000000-0005-0000-0000-0000DE700000}"/>
    <cellStyle name="Normal 41 5 9 4 3" xfId="22331" xr:uid="{00000000-0005-0000-0000-0000DF700000}"/>
    <cellStyle name="Normal 41 5 9 4 3 2" xfId="43968" xr:uid="{00000000-0005-0000-0000-0000E0700000}"/>
    <cellStyle name="Normal 41 5 9 4 4" xfId="37983" xr:uid="{00000000-0005-0000-0000-0000E1700000}"/>
    <cellStyle name="Normal 41 5 9 5" xfId="25316" xr:uid="{00000000-0005-0000-0000-0000E2700000}"/>
    <cellStyle name="Normal 41 5 9 5 2" xfId="46933" xr:uid="{00000000-0005-0000-0000-0000E3700000}"/>
    <cellStyle name="Normal 41 5 9 6" xfId="19349" xr:uid="{00000000-0005-0000-0000-0000E4700000}"/>
    <cellStyle name="Normal 41 5 9 6 2" xfId="40991" xr:uid="{00000000-0005-0000-0000-0000E5700000}"/>
    <cellStyle name="Normal 41 5 9 7" xfId="34977"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5" xr:uid="{00000000-0005-0000-0000-0000EA700000}"/>
    <cellStyle name="Normal 41 6 10 2 2 2" xfId="50241" xr:uid="{00000000-0005-0000-0000-0000EB700000}"/>
    <cellStyle name="Normal 41 6 10 2 3" xfId="22668" xr:uid="{00000000-0005-0000-0000-0000EC700000}"/>
    <cellStyle name="Normal 41 6 10 2 3 2" xfId="44305" xr:uid="{00000000-0005-0000-0000-0000ED700000}"/>
    <cellStyle name="Normal 41 6 10 2 4" xfId="38320" xr:uid="{00000000-0005-0000-0000-0000EE700000}"/>
    <cellStyle name="Normal 41 6 10 3" xfId="25653" xr:uid="{00000000-0005-0000-0000-0000EF700000}"/>
    <cellStyle name="Normal 41 6 10 3 2" xfId="47267" xr:uid="{00000000-0005-0000-0000-0000F0700000}"/>
    <cellStyle name="Normal 41 6 10 4" xfId="19686" xr:uid="{00000000-0005-0000-0000-0000F1700000}"/>
    <cellStyle name="Normal 41 6 10 4 2" xfId="41328" xr:uid="{00000000-0005-0000-0000-0000F2700000}"/>
    <cellStyle name="Normal 41 6 10 5" xfId="35316" xr:uid="{00000000-0005-0000-0000-0000F3700000}"/>
    <cellStyle name="Normal 41 6 11" xfId="14555" xr:uid="{00000000-0005-0000-0000-0000F4700000}"/>
    <cellStyle name="Normal 41 6 11 2" xfId="17640" xr:uid="{00000000-0005-0000-0000-0000F5700000}"/>
    <cellStyle name="Normal 41 6 11 2 2" xfId="29607" xr:uid="{00000000-0005-0000-0000-0000F6700000}"/>
    <cellStyle name="Normal 41 6 11 2 2 2" xfId="51213" xr:uid="{00000000-0005-0000-0000-0000F7700000}"/>
    <cellStyle name="Normal 41 6 11 2 3" xfId="23640" xr:uid="{00000000-0005-0000-0000-0000F8700000}"/>
    <cellStyle name="Normal 41 6 11 2 3 2" xfId="45277" xr:uid="{00000000-0005-0000-0000-0000F9700000}"/>
    <cellStyle name="Normal 41 6 11 2 4" xfId="39294" xr:uid="{00000000-0005-0000-0000-0000FA700000}"/>
    <cellStyle name="Normal 41 6 11 3" xfId="26625" xr:uid="{00000000-0005-0000-0000-0000FB700000}"/>
    <cellStyle name="Normal 41 6 11 3 2" xfId="48239" xr:uid="{00000000-0005-0000-0000-0000FC700000}"/>
    <cellStyle name="Normal 41 6 11 4" xfId="20658" xr:uid="{00000000-0005-0000-0000-0000FD700000}"/>
    <cellStyle name="Normal 41 6 11 4 2" xfId="42300" xr:uid="{00000000-0005-0000-0000-0000FE700000}"/>
    <cellStyle name="Normal 41 6 11 5" xfId="36291" xr:uid="{00000000-0005-0000-0000-0000FF700000}"/>
    <cellStyle name="Normal 41 6 12" xfId="15668" xr:uid="{00000000-0005-0000-0000-000000710000}"/>
    <cellStyle name="Normal 41 6 12 2" xfId="27639" xr:uid="{00000000-0005-0000-0000-000001710000}"/>
    <cellStyle name="Normal 41 6 12 2 2" xfId="49245" xr:uid="{00000000-0005-0000-0000-000002710000}"/>
    <cellStyle name="Normal 41 6 12 3" xfId="21672" xr:uid="{00000000-0005-0000-0000-000003710000}"/>
    <cellStyle name="Normal 41 6 12 3 2" xfId="43309" xr:uid="{00000000-0005-0000-0000-000004710000}"/>
    <cellStyle name="Normal 41 6 12 4" xfId="37322" xr:uid="{00000000-0005-0000-0000-000005710000}"/>
    <cellStyle name="Normal 41 6 13" xfId="24654" xr:uid="{00000000-0005-0000-0000-000006710000}"/>
    <cellStyle name="Normal 41 6 13 2" xfId="46274" xr:uid="{00000000-0005-0000-0000-000007710000}"/>
    <cellStyle name="Normal 41 6 14" xfId="18687" xr:uid="{00000000-0005-0000-0000-000008710000}"/>
    <cellStyle name="Normal 41 6 14 2" xfId="40329" xr:uid="{00000000-0005-0000-0000-000009710000}"/>
    <cellStyle name="Normal 41 6 15" xfId="31252"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4" xr:uid="{00000000-0005-0000-0000-00000F710000}"/>
    <cellStyle name="Normal 41 6 2 2 2 2 2 2" xfId="50650" xr:uid="{00000000-0005-0000-0000-000010710000}"/>
    <cellStyle name="Normal 41 6 2 2 2 2 3" xfId="23077" xr:uid="{00000000-0005-0000-0000-000011710000}"/>
    <cellStyle name="Normal 41 6 2 2 2 2 3 2" xfId="44714" xr:uid="{00000000-0005-0000-0000-000012710000}"/>
    <cellStyle name="Normal 41 6 2 2 2 2 4" xfId="38730" xr:uid="{00000000-0005-0000-0000-000013710000}"/>
    <cellStyle name="Normal 41 6 2 2 2 3" xfId="26062" xr:uid="{00000000-0005-0000-0000-000014710000}"/>
    <cellStyle name="Normal 41 6 2 2 2 3 2" xfId="47676" xr:uid="{00000000-0005-0000-0000-000015710000}"/>
    <cellStyle name="Normal 41 6 2 2 2 4" xfId="20095" xr:uid="{00000000-0005-0000-0000-000016710000}"/>
    <cellStyle name="Normal 41 6 2 2 2 4 2" xfId="41737" xr:uid="{00000000-0005-0000-0000-000017710000}"/>
    <cellStyle name="Normal 41 6 2 2 2 5" xfId="35727" xr:uid="{00000000-0005-0000-0000-000018710000}"/>
    <cellStyle name="Normal 41 6 2 2 3" xfId="14965" xr:uid="{00000000-0005-0000-0000-000019710000}"/>
    <cellStyle name="Normal 41 6 2 2 3 2" xfId="18050" xr:uid="{00000000-0005-0000-0000-00001A710000}"/>
    <cellStyle name="Normal 41 6 2 2 3 2 2" xfId="30016" xr:uid="{00000000-0005-0000-0000-00001B710000}"/>
    <cellStyle name="Normal 41 6 2 2 3 2 2 2" xfId="51622" xr:uid="{00000000-0005-0000-0000-00001C710000}"/>
    <cellStyle name="Normal 41 6 2 2 3 2 3" xfId="24049" xr:uid="{00000000-0005-0000-0000-00001D710000}"/>
    <cellStyle name="Normal 41 6 2 2 3 2 3 2" xfId="45686" xr:uid="{00000000-0005-0000-0000-00001E710000}"/>
    <cellStyle name="Normal 41 6 2 2 3 2 4" xfId="39704" xr:uid="{00000000-0005-0000-0000-00001F710000}"/>
    <cellStyle name="Normal 41 6 2 2 3 3" xfId="27034" xr:uid="{00000000-0005-0000-0000-000020710000}"/>
    <cellStyle name="Normal 41 6 2 2 3 3 2" xfId="48648" xr:uid="{00000000-0005-0000-0000-000021710000}"/>
    <cellStyle name="Normal 41 6 2 2 3 4" xfId="21067" xr:uid="{00000000-0005-0000-0000-000022710000}"/>
    <cellStyle name="Normal 41 6 2 2 3 4 2" xfId="42709" xr:uid="{00000000-0005-0000-0000-000023710000}"/>
    <cellStyle name="Normal 41 6 2 2 3 5" xfId="36701" xr:uid="{00000000-0005-0000-0000-000024710000}"/>
    <cellStyle name="Normal 41 6 2 2 4" xfId="16099" xr:uid="{00000000-0005-0000-0000-000025710000}"/>
    <cellStyle name="Normal 41 6 2 2 4 2" xfId="28068" xr:uid="{00000000-0005-0000-0000-000026710000}"/>
    <cellStyle name="Normal 41 6 2 2 4 2 2" xfId="49674" xr:uid="{00000000-0005-0000-0000-000027710000}"/>
    <cellStyle name="Normal 41 6 2 2 4 3" xfId="22101" xr:uid="{00000000-0005-0000-0000-000028710000}"/>
    <cellStyle name="Normal 41 6 2 2 4 3 2" xfId="43738" xr:uid="{00000000-0005-0000-0000-000029710000}"/>
    <cellStyle name="Normal 41 6 2 2 4 4" xfId="37753" xr:uid="{00000000-0005-0000-0000-00002A710000}"/>
    <cellStyle name="Normal 41 6 2 2 5" xfId="25086" xr:uid="{00000000-0005-0000-0000-00002B710000}"/>
    <cellStyle name="Normal 41 6 2 2 5 2" xfId="46703" xr:uid="{00000000-0005-0000-0000-00002C710000}"/>
    <cellStyle name="Normal 41 6 2 2 6" xfId="19119" xr:uid="{00000000-0005-0000-0000-00002D710000}"/>
    <cellStyle name="Normal 41 6 2 2 6 2" xfId="40761" xr:uid="{00000000-0005-0000-0000-00002E710000}"/>
    <cellStyle name="Normal 41 6 2 2 7" xfId="34747"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4" xr:uid="{00000000-0005-0000-0000-000033710000}"/>
    <cellStyle name="Normal 41 6 2 3 2 2 2 2" xfId="50970" xr:uid="{00000000-0005-0000-0000-000034710000}"/>
    <cellStyle name="Normal 41 6 2 3 2 2 3" xfId="23397" xr:uid="{00000000-0005-0000-0000-000035710000}"/>
    <cellStyle name="Normal 41 6 2 3 2 2 3 2" xfId="45034" xr:uid="{00000000-0005-0000-0000-000036710000}"/>
    <cellStyle name="Normal 41 6 2 3 2 2 4" xfId="39050" xr:uid="{00000000-0005-0000-0000-000037710000}"/>
    <cellStyle name="Normal 41 6 2 3 2 3" xfId="26382" xr:uid="{00000000-0005-0000-0000-000038710000}"/>
    <cellStyle name="Normal 41 6 2 3 2 3 2" xfId="47996" xr:uid="{00000000-0005-0000-0000-000039710000}"/>
    <cellStyle name="Normal 41 6 2 3 2 4" xfId="20415" xr:uid="{00000000-0005-0000-0000-00003A710000}"/>
    <cellStyle name="Normal 41 6 2 3 2 4 2" xfId="42057" xr:uid="{00000000-0005-0000-0000-00003B710000}"/>
    <cellStyle name="Normal 41 6 2 3 2 5" xfId="36047" xr:uid="{00000000-0005-0000-0000-00003C710000}"/>
    <cellStyle name="Normal 41 6 2 3 3" xfId="15285" xr:uid="{00000000-0005-0000-0000-00003D710000}"/>
    <cellStyle name="Normal 41 6 2 3 3 2" xfId="18370" xr:uid="{00000000-0005-0000-0000-00003E710000}"/>
    <cellStyle name="Normal 41 6 2 3 3 2 2" xfId="30336" xr:uid="{00000000-0005-0000-0000-00003F710000}"/>
    <cellStyle name="Normal 41 6 2 3 3 2 2 2" xfId="51942" xr:uid="{00000000-0005-0000-0000-000040710000}"/>
    <cellStyle name="Normal 41 6 2 3 3 2 3" xfId="24369" xr:uid="{00000000-0005-0000-0000-000041710000}"/>
    <cellStyle name="Normal 41 6 2 3 3 2 3 2" xfId="46006" xr:uid="{00000000-0005-0000-0000-000042710000}"/>
    <cellStyle name="Normal 41 6 2 3 3 2 4" xfId="40024" xr:uid="{00000000-0005-0000-0000-000043710000}"/>
    <cellStyle name="Normal 41 6 2 3 3 3" xfId="27354" xr:uid="{00000000-0005-0000-0000-000044710000}"/>
    <cellStyle name="Normal 41 6 2 3 3 3 2" xfId="48968" xr:uid="{00000000-0005-0000-0000-000045710000}"/>
    <cellStyle name="Normal 41 6 2 3 3 4" xfId="21387" xr:uid="{00000000-0005-0000-0000-000046710000}"/>
    <cellStyle name="Normal 41 6 2 3 3 4 2" xfId="43029" xr:uid="{00000000-0005-0000-0000-000047710000}"/>
    <cellStyle name="Normal 41 6 2 3 3 5" xfId="37021" xr:uid="{00000000-0005-0000-0000-000048710000}"/>
    <cellStyle name="Normal 41 6 2 3 4" xfId="16419" xr:uid="{00000000-0005-0000-0000-000049710000}"/>
    <cellStyle name="Normal 41 6 2 3 4 2" xfId="28388" xr:uid="{00000000-0005-0000-0000-00004A710000}"/>
    <cellStyle name="Normal 41 6 2 3 4 2 2" xfId="49994" xr:uid="{00000000-0005-0000-0000-00004B710000}"/>
    <cellStyle name="Normal 41 6 2 3 4 3" xfId="22421" xr:uid="{00000000-0005-0000-0000-00004C710000}"/>
    <cellStyle name="Normal 41 6 2 3 4 3 2" xfId="44058" xr:uid="{00000000-0005-0000-0000-00004D710000}"/>
    <cellStyle name="Normal 41 6 2 3 4 4" xfId="38073" xr:uid="{00000000-0005-0000-0000-00004E710000}"/>
    <cellStyle name="Normal 41 6 2 3 5" xfId="25406" xr:uid="{00000000-0005-0000-0000-00004F710000}"/>
    <cellStyle name="Normal 41 6 2 3 5 2" xfId="47023" xr:uid="{00000000-0005-0000-0000-000050710000}"/>
    <cellStyle name="Normal 41 6 2 3 6" xfId="19439" xr:uid="{00000000-0005-0000-0000-000051710000}"/>
    <cellStyle name="Normal 41 6 2 3 6 2" xfId="41081" xr:uid="{00000000-0005-0000-0000-000052710000}"/>
    <cellStyle name="Normal 41 6 2 3 7" xfId="35067" xr:uid="{00000000-0005-0000-0000-000053710000}"/>
    <cellStyle name="Normal 41 6 2 4" xfId="13670" xr:uid="{00000000-0005-0000-0000-000054710000}"/>
    <cellStyle name="Normal 41 6 2 4 2" xfId="16756" xr:uid="{00000000-0005-0000-0000-000055710000}"/>
    <cellStyle name="Normal 41 6 2 4 2 2" xfId="28724" xr:uid="{00000000-0005-0000-0000-000056710000}"/>
    <cellStyle name="Normal 41 6 2 4 2 2 2" xfId="50330" xr:uid="{00000000-0005-0000-0000-000057710000}"/>
    <cellStyle name="Normal 41 6 2 4 2 3" xfId="22757" xr:uid="{00000000-0005-0000-0000-000058710000}"/>
    <cellStyle name="Normal 41 6 2 4 2 3 2" xfId="44394" xr:uid="{00000000-0005-0000-0000-000059710000}"/>
    <cellStyle name="Normal 41 6 2 4 2 4" xfId="38410" xr:uid="{00000000-0005-0000-0000-00005A710000}"/>
    <cellStyle name="Normal 41 6 2 4 3" xfId="25742" xr:uid="{00000000-0005-0000-0000-00005B710000}"/>
    <cellStyle name="Normal 41 6 2 4 3 2" xfId="47356" xr:uid="{00000000-0005-0000-0000-00005C710000}"/>
    <cellStyle name="Normal 41 6 2 4 4" xfId="19775" xr:uid="{00000000-0005-0000-0000-00005D710000}"/>
    <cellStyle name="Normal 41 6 2 4 4 2" xfId="41417" xr:uid="{00000000-0005-0000-0000-00005E710000}"/>
    <cellStyle name="Normal 41 6 2 4 5" xfId="35406" xr:uid="{00000000-0005-0000-0000-00005F710000}"/>
    <cellStyle name="Normal 41 6 2 5" xfId="14644" xr:uid="{00000000-0005-0000-0000-000060710000}"/>
    <cellStyle name="Normal 41 6 2 5 2" xfId="17729" xr:uid="{00000000-0005-0000-0000-000061710000}"/>
    <cellStyle name="Normal 41 6 2 5 2 2" xfId="29696" xr:uid="{00000000-0005-0000-0000-000062710000}"/>
    <cellStyle name="Normal 41 6 2 5 2 2 2" xfId="51302" xr:uid="{00000000-0005-0000-0000-000063710000}"/>
    <cellStyle name="Normal 41 6 2 5 2 3" xfId="23729" xr:uid="{00000000-0005-0000-0000-000064710000}"/>
    <cellStyle name="Normal 41 6 2 5 2 3 2" xfId="45366" xr:uid="{00000000-0005-0000-0000-000065710000}"/>
    <cellStyle name="Normal 41 6 2 5 2 4" xfId="39383" xr:uid="{00000000-0005-0000-0000-000066710000}"/>
    <cellStyle name="Normal 41 6 2 5 3" xfId="26714" xr:uid="{00000000-0005-0000-0000-000067710000}"/>
    <cellStyle name="Normal 41 6 2 5 3 2" xfId="48328" xr:uid="{00000000-0005-0000-0000-000068710000}"/>
    <cellStyle name="Normal 41 6 2 5 4" xfId="20747" xr:uid="{00000000-0005-0000-0000-000069710000}"/>
    <cellStyle name="Normal 41 6 2 5 4 2" xfId="42389" xr:uid="{00000000-0005-0000-0000-00006A710000}"/>
    <cellStyle name="Normal 41 6 2 5 5" xfId="36380" xr:uid="{00000000-0005-0000-0000-00006B710000}"/>
    <cellStyle name="Normal 41 6 2 6" xfId="15757" xr:uid="{00000000-0005-0000-0000-00006C710000}"/>
    <cellStyle name="Normal 41 6 2 6 2" xfId="27728" xr:uid="{00000000-0005-0000-0000-00006D710000}"/>
    <cellStyle name="Normal 41 6 2 6 2 2" xfId="49334" xr:uid="{00000000-0005-0000-0000-00006E710000}"/>
    <cellStyle name="Normal 41 6 2 6 3" xfId="21761" xr:uid="{00000000-0005-0000-0000-00006F710000}"/>
    <cellStyle name="Normal 41 6 2 6 3 2" xfId="43398" xr:uid="{00000000-0005-0000-0000-000070710000}"/>
    <cellStyle name="Normal 41 6 2 6 4" xfId="37411" xr:uid="{00000000-0005-0000-0000-000071710000}"/>
    <cellStyle name="Normal 41 6 2 7" xfId="24743" xr:uid="{00000000-0005-0000-0000-000072710000}"/>
    <cellStyle name="Normal 41 6 2 7 2" xfId="46363" xr:uid="{00000000-0005-0000-0000-000073710000}"/>
    <cellStyle name="Normal 41 6 2 8" xfId="18776" xr:uid="{00000000-0005-0000-0000-000074710000}"/>
    <cellStyle name="Normal 41 6 2 8 2" xfId="40418" xr:uid="{00000000-0005-0000-0000-000075710000}"/>
    <cellStyle name="Normal 41 6 2 9" xfId="31589"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0" xr:uid="{00000000-0005-0000-0000-00007B710000}"/>
    <cellStyle name="Normal 41 6 3 2 2 2 2 2" xfId="50606" xr:uid="{00000000-0005-0000-0000-00007C710000}"/>
    <cellStyle name="Normal 41 6 3 2 2 2 3" xfId="23033" xr:uid="{00000000-0005-0000-0000-00007D710000}"/>
    <cellStyle name="Normal 41 6 3 2 2 2 3 2" xfId="44670" xr:uid="{00000000-0005-0000-0000-00007E710000}"/>
    <cellStyle name="Normal 41 6 3 2 2 2 4" xfId="38686" xr:uid="{00000000-0005-0000-0000-00007F710000}"/>
    <cellStyle name="Normal 41 6 3 2 2 3" xfId="26018" xr:uid="{00000000-0005-0000-0000-000080710000}"/>
    <cellStyle name="Normal 41 6 3 2 2 3 2" xfId="47632" xr:uid="{00000000-0005-0000-0000-000081710000}"/>
    <cellStyle name="Normal 41 6 3 2 2 4" xfId="20051" xr:uid="{00000000-0005-0000-0000-000082710000}"/>
    <cellStyle name="Normal 41 6 3 2 2 4 2" xfId="41693" xr:uid="{00000000-0005-0000-0000-000083710000}"/>
    <cellStyle name="Normal 41 6 3 2 2 5" xfId="35683" xr:uid="{00000000-0005-0000-0000-000084710000}"/>
    <cellStyle name="Normal 41 6 3 2 3" xfId="14921" xr:uid="{00000000-0005-0000-0000-000085710000}"/>
    <cellStyle name="Normal 41 6 3 2 3 2" xfId="18006" xr:uid="{00000000-0005-0000-0000-000086710000}"/>
    <cellStyle name="Normal 41 6 3 2 3 2 2" xfId="29972" xr:uid="{00000000-0005-0000-0000-000087710000}"/>
    <cellStyle name="Normal 41 6 3 2 3 2 2 2" xfId="51578" xr:uid="{00000000-0005-0000-0000-000088710000}"/>
    <cellStyle name="Normal 41 6 3 2 3 2 3" xfId="24005" xr:uid="{00000000-0005-0000-0000-000089710000}"/>
    <cellStyle name="Normal 41 6 3 2 3 2 3 2" xfId="45642" xr:uid="{00000000-0005-0000-0000-00008A710000}"/>
    <cellStyle name="Normal 41 6 3 2 3 2 4" xfId="39660" xr:uid="{00000000-0005-0000-0000-00008B710000}"/>
    <cellStyle name="Normal 41 6 3 2 3 3" xfId="26990" xr:uid="{00000000-0005-0000-0000-00008C710000}"/>
    <cellStyle name="Normal 41 6 3 2 3 3 2" xfId="48604" xr:uid="{00000000-0005-0000-0000-00008D710000}"/>
    <cellStyle name="Normal 41 6 3 2 3 4" xfId="21023" xr:uid="{00000000-0005-0000-0000-00008E710000}"/>
    <cellStyle name="Normal 41 6 3 2 3 4 2" xfId="42665" xr:uid="{00000000-0005-0000-0000-00008F710000}"/>
    <cellStyle name="Normal 41 6 3 2 3 5" xfId="36657" xr:uid="{00000000-0005-0000-0000-000090710000}"/>
    <cellStyle name="Normal 41 6 3 2 4" xfId="16055" xr:uid="{00000000-0005-0000-0000-000091710000}"/>
    <cellStyle name="Normal 41 6 3 2 4 2" xfId="28024" xr:uid="{00000000-0005-0000-0000-000092710000}"/>
    <cellStyle name="Normal 41 6 3 2 4 2 2" xfId="49630" xr:uid="{00000000-0005-0000-0000-000093710000}"/>
    <cellStyle name="Normal 41 6 3 2 4 3" xfId="22057" xr:uid="{00000000-0005-0000-0000-000094710000}"/>
    <cellStyle name="Normal 41 6 3 2 4 3 2" xfId="43694" xr:uid="{00000000-0005-0000-0000-000095710000}"/>
    <cellStyle name="Normal 41 6 3 2 4 4" xfId="37709" xr:uid="{00000000-0005-0000-0000-000096710000}"/>
    <cellStyle name="Normal 41 6 3 2 5" xfId="25042" xr:uid="{00000000-0005-0000-0000-000097710000}"/>
    <cellStyle name="Normal 41 6 3 2 5 2" xfId="46659" xr:uid="{00000000-0005-0000-0000-000098710000}"/>
    <cellStyle name="Normal 41 6 3 2 6" xfId="19075" xr:uid="{00000000-0005-0000-0000-000099710000}"/>
    <cellStyle name="Normal 41 6 3 2 6 2" xfId="40717" xr:uid="{00000000-0005-0000-0000-00009A710000}"/>
    <cellStyle name="Normal 41 6 3 2 7" xfId="34703"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0" xr:uid="{00000000-0005-0000-0000-00009F710000}"/>
    <cellStyle name="Normal 41 6 3 3 2 2 2 2" xfId="50926" xr:uid="{00000000-0005-0000-0000-0000A0710000}"/>
    <cellStyle name="Normal 41 6 3 3 2 2 3" xfId="23353" xr:uid="{00000000-0005-0000-0000-0000A1710000}"/>
    <cellStyle name="Normal 41 6 3 3 2 2 3 2" xfId="44990" xr:uid="{00000000-0005-0000-0000-0000A2710000}"/>
    <cellStyle name="Normal 41 6 3 3 2 2 4" xfId="39006" xr:uid="{00000000-0005-0000-0000-0000A3710000}"/>
    <cellStyle name="Normal 41 6 3 3 2 3" xfId="26338" xr:uid="{00000000-0005-0000-0000-0000A4710000}"/>
    <cellStyle name="Normal 41 6 3 3 2 3 2" xfId="47952" xr:uid="{00000000-0005-0000-0000-0000A5710000}"/>
    <cellStyle name="Normal 41 6 3 3 2 4" xfId="20371" xr:uid="{00000000-0005-0000-0000-0000A6710000}"/>
    <cellStyle name="Normal 41 6 3 3 2 4 2" xfId="42013" xr:uid="{00000000-0005-0000-0000-0000A7710000}"/>
    <cellStyle name="Normal 41 6 3 3 2 5" xfId="36003" xr:uid="{00000000-0005-0000-0000-0000A8710000}"/>
    <cellStyle name="Normal 41 6 3 3 3" xfId="15241" xr:uid="{00000000-0005-0000-0000-0000A9710000}"/>
    <cellStyle name="Normal 41 6 3 3 3 2" xfId="18326" xr:uid="{00000000-0005-0000-0000-0000AA710000}"/>
    <cellStyle name="Normal 41 6 3 3 3 2 2" xfId="30292" xr:uid="{00000000-0005-0000-0000-0000AB710000}"/>
    <cellStyle name="Normal 41 6 3 3 3 2 2 2" xfId="51898" xr:uid="{00000000-0005-0000-0000-0000AC710000}"/>
    <cellStyle name="Normal 41 6 3 3 3 2 3" xfId="24325" xr:uid="{00000000-0005-0000-0000-0000AD710000}"/>
    <cellStyle name="Normal 41 6 3 3 3 2 3 2" xfId="45962" xr:uid="{00000000-0005-0000-0000-0000AE710000}"/>
    <cellStyle name="Normal 41 6 3 3 3 2 4" xfId="39980" xr:uid="{00000000-0005-0000-0000-0000AF710000}"/>
    <cellStyle name="Normal 41 6 3 3 3 3" xfId="27310" xr:uid="{00000000-0005-0000-0000-0000B0710000}"/>
    <cellStyle name="Normal 41 6 3 3 3 3 2" xfId="48924" xr:uid="{00000000-0005-0000-0000-0000B1710000}"/>
    <cellStyle name="Normal 41 6 3 3 3 4" xfId="21343" xr:uid="{00000000-0005-0000-0000-0000B2710000}"/>
    <cellStyle name="Normal 41 6 3 3 3 4 2" xfId="42985" xr:uid="{00000000-0005-0000-0000-0000B3710000}"/>
    <cellStyle name="Normal 41 6 3 3 3 5" xfId="36977" xr:uid="{00000000-0005-0000-0000-0000B4710000}"/>
    <cellStyle name="Normal 41 6 3 3 4" xfId="16375" xr:uid="{00000000-0005-0000-0000-0000B5710000}"/>
    <cellStyle name="Normal 41 6 3 3 4 2" xfId="28344" xr:uid="{00000000-0005-0000-0000-0000B6710000}"/>
    <cellStyle name="Normal 41 6 3 3 4 2 2" xfId="49950" xr:uid="{00000000-0005-0000-0000-0000B7710000}"/>
    <cellStyle name="Normal 41 6 3 3 4 3" xfId="22377" xr:uid="{00000000-0005-0000-0000-0000B8710000}"/>
    <cellStyle name="Normal 41 6 3 3 4 3 2" xfId="44014" xr:uid="{00000000-0005-0000-0000-0000B9710000}"/>
    <cellStyle name="Normal 41 6 3 3 4 4" xfId="38029" xr:uid="{00000000-0005-0000-0000-0000BA710000}"/>
    <cellStyle name="Normal 41 6 3 3 5" xfId="25362" xr:uid="{00000000-0005-0000-0000-0000BB710000}"/>
    <cellStyle name="Normal 41 6 3 3 5 2" xfId="46979" xr:uid="{00000000-0005-0000-0000-0000BC710000}"/>
    <cellStyle name="Normal 41 6 3 3 6" xfId="19395" xr:uid="{00000000-0005-0000-0000-0000BD710000}"/>
    <cellStyle name="Normal 41 6 3 3 6 2" xfId="41037" xr:uid="{00000000-0005-0000-0000-0000BE710000}"/>
    <cellStyle name="Normal 41 6 3 3 7" xfId="35023" xr:uid="{00000000-0005-0000-0000-0000BF710000}"/>
    <cellStyle name="Normal 41 6 3 4" xfId="13626" xr:uid="{00000000-0005-0000-0000-0000C0710000}"/>
    <cellStyle name="Normal 41 6 3 4 2" xfId="16712" xr:uid="{00000000-0005-0000-0000-0000C1710000}"/>
    <cellStyle name="Normal 41 6 3 4 2 2" xfId="28680" xr:uid="{00000000-0005-0000-0000-0000C2710000}"/>
    <cellStyle name="Normal 41 6 3 4 2 2 2" xfId="50286" xr:uid="{00000000-0005-0000-0000-0000C3710000}"/>
    <cellStyle name="Normal 41 6 3 4 2 3" xfId="22713" xr:uid="{00000000-0005-0000-0000-0000C4710000}"/>
    <cellStyle name="Normal 41 6 3 4 2 3 2" xfId="44350" xr:uid="{00000000-0005-0000-0000-0000C5710000}"/>
    <cellStyle name="Normal 41 6 3 4 2 4" xfId="38366" xr:uid="{00000000-0005-0000-0000-0000C6710000}"/>
    <cellStyle name="Normal 41 6 3 4 3" xfId="25698" xr:uid="{00000000-0005-0000-0000-0000C7710000}"/>
    <cellStyle name="Normal 41 6 3 4 3 2" xfId="47312" xr:uid="{00000000-0005-0000-0000-0000C8710000}"/>
    <cellStyle name="Normal 41 6 3 4 4" xfId="19731" xr:uid="{00000000-0005-0000-0000-0000C9710000}"/>
    <cellStyle name="Normal 41 6 3 4 4 2" xfId="41373" xr:uid="{00000000-0005-0000-0000-0000CA710000}"/>
    <cellStyle name="Normal 41 6 3 4 5" xfId="35362" xr:uid="{00000000-0005-0000-0000-0000CB710000}"/>
    <cellStyle name="Normal 41 6 3 5" xfId="14600" xr:uid="{00000000-0005-0000-0000-0000CC710000}"/>
    <cellStyle name="Normal 41 6 3 5 2" xfId="17685" xr:uid="{00000000-0005-0000-0000-0000CD710000}"/>
    <cellStyle name="Normal 41 6 3 5 2 2" xfId="29652" xr:uid="{00000000-0005-0000-0000-0000CE710000}"/>
    <cellStyle name="Normal 41 6 3 5 2 2 2" xfId="51258" xr:uid="{00000000-0005-0000-0000-0000CF710000}"/>
    <cellStyle name="Normal 41 6 3 5 2 3" xfId="23685" xr:uid="{00000000-0005-0000-0000-0000D0710000}"/>
    <cellStyle name="Normal 41 6 3 5 2 3 2" xfId="45322" xr:uid="{00000000-0005-0000-0000-0000D1710000}"/>
    <cellStyle name="Normal 41 6 3 5 2 4" xfId="39339" xr:uid="{00000000-0005-0000-0000-0000D2710000}"/>
    <cellStyle name="Normal 41 6 3 5 3" xfId="26670" xr:uid="{00000000-0005-0000-0000-0000D3710000}"/>
    <cellStyle name="Normal 41 6 3 5 3 2" xfId="48284" xr:uid="{00000000-0005-0000-0000-0000D4710000}"/>
    <cellStyle name="Normal 41 6 3 5 4" xfId="20703" xr:uid="{00000000-0005-0000-0000-0000D5710000}"/>
    <cellStyle name="Normal 41 6 3 5 4 2" xfId="42345" xr:uid="{00000000-0005-0000-0000-0000D6710000}"/>
    <cellStyle name="Normal 41 6 3 5 5" xfId="36336" xr:uid="{00000000-0005-0000-0000-0000D7710000}"/>
    <cellStyle name="Normal 41 6 3 6" xfId="15713" xr:uid="{00000000-0005-0000-0000-0000D8710000}"/>
    <cellStyle name="Normal 41 6 3 6 2" xfId="27684" xr:uid="{00000000-0005-0000-0000-0000D9710000}"/>
    <cellStyle name="Normal 41 6 3 6 2 2" xfId="49290" xr:uid="{00000000-0005-0000-0000-0000DA710000}"/>
    <cellStyle name="Normal 41 6 3 6 3" xfId="21717" xr:uid="{00000000-0005-0000-0000-0000DB710000}"/>
    <cellStyle name="Normal 41 6 3 6 3 2" xfId="43354" xr:uid="{00000000-0005-0000-0000-0000DC710000}"/>
    <cellStyle name="Normal 41 6 3 6 4" xfId="37367" xr:uid="{00000000-0005-0000-0000-0000DD710000}"/>
    <cellStyle name="Normal 41 6 3 7" xfId="24699" xr:uid="{00000000-0005-0000-0000-0000DE710000}"/>
    <cellStyle name="Normal 41 6 3 7 2" xfId="46319" xr:uid="{00000000-0005-0000-0000-0000DF710000}"/>
    <cellStyle name="Normal 41 6 3 8" xfId="18732" xr:uid="{00000000-0005-0000-0000-0000E0710000}"/>
    <cellStyle name="Normal 41 6 3 8 2" xfId="40374" xr:uid="{00000000-0005-0000-0000-0000E1710000}"/>
    <cellStyle name="Normal 41 6 3 9" xfId="31432"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6" xr:uid="{00000000-0005-0000-0000-0000E7710000}"/>
    <cellStyle name="Normal 41 6 4 2 2 2 2 2" xfId="50692" xr:uid="{00000000-0005-0000-0000-0000E8710000}"/>
    <cellStyle name="Normal 41 6 4 2 2 2 3" xfId="23119" xr:uid="{00000000-0005-0000-0000-0000E9710000}"/>
    <cellStyle name="Normal 41 6 4 2 2 2 3 2" xfId="44756" xr:uid="{00000000-0005-0000-0000-0000EA710000}"/>
    <cellStyle name="Normal 41 6 4 2 2 2 4" xfId="38772" xr:uid="{00000000-0005-0000-0000-0000EB710000}"/>
    <cellStyle name="Normal 41 6 4 2 2 3" xfId="26104" xr:uid="{00000000-0005-0000-0000-0000EC710000}"/>
    <cellStyle name="Normal 41 6 4 2 2 3 2" xfId="47718" xr:uid="{00000000-0005-0000-0000-0000ED710000}"/>
    <cellStyle name="Normal 41 6 4 2 2 4" xfId="20137" xr:uid="{00000000-0005-0000-0000-0000EE710000}"/>
    <cellStyle name="Normal 41 6 4 2 2 4 2" xfId="41779" xr:uid="{00000000-0005-0000-0000-0000EF710000}"/>
    <cellStyle name="Normal 41 6 4 2 2 5" xfId="35769" xr:uid="{00000000-0005-0000-0000-0000F0710000}"/>
    <cellStyle name="Normal 41 6 4 2 3" xfId="15007" xr:uid="{00000000-0005-0000-0000-0000F1710000}"/>
    <cellStyle name="Normal 41 6 4 2 3 2" xfId="18092" xr:uid="{00000000-0005-0000-0000-0000F2710000}"/>
    <cellStyle name="Normal 41 6 4 2 3 2 2" xfId="30058" xr:uid="{00000000-0005-0000-0000-0000F3710000}"/>
    <cellStyle name="Normal 41 6 4 2 3 2 2 2" xfId="51664" xr:uid="{00000000-0005-0000-0000-0000F4710000}"/>
    <cellStyle name="Normal 41 6 4 2 3 2 3" xfId="24091" xr:uid="{00000000-0005-0000-0000-0000F5710000}"/>
    <cellStyle name="Normal 41 6 4 2 3 2 3 2" xfId="45728" xr:uid="{00000000-0005-0000-0000-0000F6710000}"/>
    <cellStyle name="Normal 41 6 4 2 3 2 4" xfId="39746" xr:uid="{00000000-0005-0000-0000-0000F7710000}"/>
    <cellStyle name="Normal 41 6 4 2 3 3" xfId="27076" xr:uid="{00000000-0005-0000-0000-0000F8710000}"/>
    <cellStyle name="Normal 41 6 4 2 3 3 2" xfId="48690" xr:uid="{00000000-0005-0000-0000-0000F9710000}"/>
    <cellStyle name="Normal 41 6 4 2 3 4" xfId="21109" xr:uid="{00000000-0005-0000-0000-0000FA710000}"/>
    <cellStyle name="Normal 41 6 4 2 3 4 2" xfId="42751" xr:uid="{00000000-0005-0000-0000-0000FB710000}"/>
    <cellStyle name="Normal 41 6 4 2 3 5" xfId="36743" xr:uid="{00000000-0005-0000-0000-0000FC710000}"/>
    <cellStyle name="Normal 41 6 4 2 4" xfId="16141" xr:uid="{00000000-0005-0000-0000-0000FD710000}"/>
    <cellStyle name="Normal 41 6 4 2 4 2" xfId="28110" xr:uid="{00000000-0005-0000-0000-0000FE710000}"/>
    <cellStyle name="Normal 41 6 4 2 4 2 2" xfId="49716" xr:uid="{00000000-0005-0000-0000-0000FF710000}"/>
    <cellStyle name="Normal 41 6 4 2 4 3" xfId="22143" xr:uid="{00000000-0005-0000-0000-000000720000}"/>
    <cellStyle name="Normal 41 6 4 2 4 3 2" xfId="43780" xr:uid="{00000000-0005-0000-0000-000001720000}"/>
    <cellStyle name="Normal 41 6 4 2 4 4" xfId="37795" xr:uid="{00000000-0005-0000-0000-000002720000}"/>
    <cellStyle name="Normal 41 6 4 2 5" xfId="25128" xr:uid="{00000000-0005-0000-0000-000003720000}"/>
    <cellStyle name="Normal 41 6 4 2 5 2" xfId="46745" xr:uid="{00000000-0005-0000-0000-000004720000}"/>
    <cellStyle name="Normal 41 6 4 2 6" xfId="19161" xr:uid="{00000000-0005-0000-0000-000005720000}"/>
    <cellStyle name="Normal 41 6 4 2 6 2" xfId="40803" xr:uid="{00000000-0005-0000-0000-000006720000}"/>
    <cellStyle name="Normal 41 6 4 2 7" xfId="34789"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6" xr:uid="{00000000-0005-0000-0000-00000B720000}"/>
    <cellStyle name="Normal 41 6 4 3 2 2 2 2" xfId="51012" xr:uid="{00000000-0005-0000-0000-00000C720000}"/>
    <cellStyle name="Normal 41 6 4 3 2 2 3" xfId="23439" xr:uid="{00000000-0005-0000-0000-00000D720000}"/>
    <cellStyle name="Normal 41 6 4 3 2 2 3 2" xfId="45076" xr:uid="{00000000-0005-0000-0000-00000E720000}"/>
    <cellStyle name="Normal 41 6 4 3 2 2 4" xfId="39092" xr:uid="{00000000-0005-0000-0000-00000F720000}"/>
    <cellStyle name="Normal 41 6 4 3 2 3" xfId="26424" xr:uid="{00000000-0005-0000-0000-000010720000}"/>
    <cellStyle name="Normal 41 6 4 3 2 3 2" xfId="48038" xr:uid="{00000000-0005-0000-0000-000011720000}"/>
    <cellStyle name="Normal 41 6 4 3 2 4" xfId="20457" xr:uid="{00000000-0005-0000-0000-000012720000}"/>
    <cellStyle name="Normal 41 6 4 3 2 4 2" xfId="42099" xr:uid="{00000000-0005-0000-0000-000013720000}"/>
    <cellStyle name="Normal 41 6 4 3 2 5" xfId="36089" xr:uid="{00000000-0005-0000-0000-000014720000}"/>
    <cellStyle name="Normal 41 6 4 3 3" xfId="15327" xr:uid="{00000000-0005-0000-0000-000015720000}"/>
    <cellStyle name="Normal 41 6 4 3 3 2" xfId="18412" xr:uid="{00000000-0005-0000-0000-000016720000}"/>
    <cellStyle name="Normal 41 6 4 3 3 2 2" xfId="30378" xr:uid="{00000000-0005-0000-0000-000017720000}"/>
    <cellStyle name="Normal 41 6 4 3 3 2 2 2" xfId="51984" xr:uid="{00000000-0005-0000-0000-000018720000}"/>
    <cellStyle name="Normal 41 6 4 3 3 2 3" xfId="24411" xr:uid="{00000000-0005-0000-0000-000019720000}"/>
    <cellStyle name="Normal 41 6 4 3 3 2 3 2" xfId="46048" xr:uid="{00000000-0005-0000-0000-00001A720000}"/>
    <cellStyle name="Normal 41 6 4 3 3 2 4" xfId="40066" xr:uid="{00000000-0005-0000-0000-00001B720000}"/>
    <cellStyle name="Normal 41 6 4 3 3 3" xfId="27396" xr:uid="{00000000-0005-0000-0000-00001C720000}"/>
    <cellStyle name="Normal 41 6 4 3 3 3 2" xfId="49010" xr:uid="{00000000-0005-0000-0000-00001D720000}"/>
    <cellStyle name="Normal 41 6 4 3 3 4" xfId="21429" xr:uid="{00000000-0005-0000-0000-00001E720000}"/>
    <cellStyle name="Normal 41 6 4 3 3 4 2" xfId="43071" xr:uid="{00000000-0005-0000-0000-00001F720000}"/>
    <cellStyle name="Normal 41 6 4 3 3 5" xfId="37063" xr:uid="{00000000-0005-0000-0000-000020720000}"/>
    <cellStyle name="Normal 41 6 4 3 4" xfId="16461" xr:uid="{00000000-0005-0000-0000-000021720000}"/>
    <cellStyle name="Normal 41 6 4 3 4 2" xfId="28430" xr:uid="{00000000-0005-0000-0000-000022720000}"/>
    <cellStyle name="Normal 41 6 4 3 4 2 2" xfId="50036" xr:uid="{00000000-0005-0000-0000-000023720000}"/>
    <cellStyle name="Normal 41 6 4 3 4 3" xfId="22463" xr:uid="{00000000-0005-0000-0000-000024720000}"/>
    <cellStyle name="Normal 41 6 4 3 4 3 2" xfId="44100" xr:uid="{00000000-0005-0000-0000-000025720000}"/>
    <cellStyle name="Normal 41 6 4 3 4 4" xfId="38115" xr:uid="{00000000-0005-0000-0000-000026720000}"/>
    <cellStyle name="Normal 41 6 4 3 5" xfId="25448" xr:uid="{00000000-0005-0000-0000-000027720000}"/>
    <cellStyle name="Normal 41 6 4 3 5 2" xfId="47065" xr:uid="{00000000-0005-0000-0000-000028720000}"/>
    <cellStyle name="Normal 41 6 4 3 6" xfId="19481" xr:uid="{00000000-0005-0000-0000-000029720000}"/>
    <cellStyle name="Normal 41 6 4 3 6 2" xfId="41123" xr:uid="{00000000-0005-0000-0000-00002A720000}"/>
    <cellStyle name="Normal 41 6 4 3 7" xfId="35109" xr:uid="{00000000-0005-0000-0000-00002B720000}"/>
    <cellStyle name="Normal 41 6 4 4" xfId="13712" xr:uid="{00000000-0005-0000-0000-00002C720000}"/>
    <cellStyle name="Normal 41 6 4 4 2" xfId="16798" xr:uid="{00000000-0005-0000-0000-00002D720000}"/>
    <cellStyle name="Normal 41 6 4 4 2 2" xfId="28766" xr:uid="{00000000-0005-0000-0000-00002E720000}"/>
    <cellStyle name="Normal 41 6 4 4 2 2 2" xfId="50372" xr:uid="{00000000-0005-0000-0000-00002F720000}"/>
    <cellStyle name="Normal 41 6 4 4 2 3" xfId="22799" xr:uid="{00000000-0005-0000-0000-000030720000}"/>
    <cellStyle name="Normal 41 6 4 4 2 3 2" xfId="44436" xr:uid="{00000000-0005-0000-0000-000031720000}"/>
    <cellStyle name="Normal 41 6 4 4 2 4" xfId="38452" xr:uid="{00000000-0005-0000-0000-000032720000}"/>
    <cellStyle name="Normal 41 6 4 4 3" xfId="25784" xr:uid="{00000000-0005-0000-0000-000033720000}"/>
    <cellStyle name="Normal 41 6 4 4 3 2" xfId="47398" xr:uid="{00000000-0005-0000-0000-000034720000}"/>
    <cellStyle name="Normal 41 6 4 4 4" xfId="19817" xr:uid="{00000000-0005-0000-0000-000035720000}"/>
    <cellStyle name="Normal 41 6 4 4 4 2" xfId="41459" xr:uid="{00000000-0005-0000-0000-000036720000}"/>
    <cellStyle name="Normal 41 6 4 4 5" xfId="35448" xr:uid="{00000000-0005-0000-0000-000037720000}"/>
    <cellStyle name="Normal 41 6 4 5" xfId="14686" xr:uid="{00000000-0005-0000-0000-000038720000}"/>
    <cellStyle name="Normal 41 6 4 5 2" xfId="17771" xr:uid="{00000000-0005-0000-0000-000039720000}"/>
    <cellStyle name="Normal 41 6 4 5 2 2" xfId="29738" xr:uid="{00000000-0005-0000-0000-00003A720000}"/>
    <cellStyle name="Normal 41 6 4 5 2 2 2" xfId="51344" xr:uid="{00000000-0005-0000-0000-00003B720000}"/>
    <cellStyle name="Normal 41 6 4 5 2 3" xfId="23771" xr:uid="{00000000-0005-0000-0000-00003C720000}"/>
    <cellStyle name="Normal 41 6 4 5 2 3 2" xfId="45408" xr:uid="{00000000-0005-0000-0000-00003D720000}"/>
    <cellStyle name="Normal 41 6 4 5 2 4" xfId="39425" xr:uid="{00000000-0005-0000-0000-00003E720000}"/>
    <cellStyle name="Normal 41 6 4 5 3" xfId="26756" xr:uid="{00000000-0005-0000-0000-00003F720000}"/>
    <cellStyle name="Normal 41 6 4 5 3 2" xfId="48370" xr:uid="{00000000-0005-0000-0000-000040720000}"/>
    <cellStyle name="Normal 41 6 4 5 4" xfId="20789" xr:uid="{00000000-0005-0000-0000-000041720000}"/>
    <cellStyle name="Normal 41 6 4 5 4 2" xfId="42431" xr:uid="{00000000-0005-0000-0000-000042720000}"/>
    <cellStyle name="Normal 41 6 4 5 5" xfId="36422" xr:uid="{00000000-0005-0000-0000-000043720000}"/>
    <cellStyle name="Normal 41 6 4 6" xfId="15799" xr:uid="{00000000-0005-0000-0000-000044720000}"/>
    <cellStyle name="Normal 41 6 4 6 2" xfId="27770" xr:uid="{00000000-0005-0000-0000-000045720000}"/>
    <cellStyle name="Normal 41 6 4 6 2 2" xfId="49376" xr:uid="{00000000-0005-0000-0000-000046720000}"/>
    <cellStyle name="Normal 41 6 4 6 3" xfId="21803" xr:uid="{00000000-0005-0000-0000-000047720000}"/>
    <cellStyle name="Normal 41 6 4 6 3 2" xfId="43440" xr:uid="{00000000-0005-0000-0000-000048720000}"/>
    <cellStyle name="Normal 41 6 4 6 4" xfId="37453" xr:uid="{00000000-0005-0000-0000-000049720000}"/>
    <cellStyle name="Normal 41 6 4 7" xfId="24785" xr:uid="{00000000-0005-0000-0000-00004A720000}"/>
    <cellStyle name="Normal 41 6 4 7 2" xfId="46405" xr:uid="{00000000-0005-0000-0000-00004B720000}"/>
    <cellStyle name="Normal 41 6 4 8" xfId="18818" xr:uid="{00000000-0005-0000-0000-00004C720000}"/>
    <cellStyle name="Normal 41 6 4 8 2" xfId="40460" xr:uid="{00000000-0005-0000-0000-00004D720000}"/>
    <cellStyle name="Normal 41 6 4 9" xfId="31700"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0" xr:uid="{00000000-0005-0000-0000-000053720000}"/>
    <cellStyle name="Normal 41 6 5 2 2 2 2 2" xfId="50776" xr:uid="{00000000-0005-0000-0000-000054720000}"/>
    <cellStyle name="Normal 41 6 5 2 2 2 3" xfId="23203" xr:uid="{00000000-0005-0000-0000-000055720000}"/>
    <cellStyle name="Normal 41 6 5 2 2 2 3 2" xfId="44840" xr:uid="{00000000-0005-0000-0000-000056720000}"/>
    <cellStyle name="Normal 41 6 5 2 2 2 4" xfId="38856" xr:uid="{00000000-0005-0000-0000-000057720000}"/>
    <cellStyle name="Normal 41 6 5 2 2 3" xfId="26188" xr:uid="{00000000-0005-0000-0000-000058720000}"/>
    <cellStyle name="Normal 41 6 5 2 2 3 2" xfId="47802" xr:uid="{00000000-0005-0000-0000-000059720000}"/>
    <cellStyle name="Normal 41 6 5 2 2 4" xfId="20221" xr:uid="{00000000-0005-0000-0000-00005A720000}"/>
    <cellStyle name="Normal 41 6 5 2 2 4 2" xfId="41863" xr:uid="{00000000-0005-0000-0000-00005B720000}"/>
    <cellStyle name="Normal 41 6 5 2 2 5" xfId="35853" xr:uid="{00000000-0005-0000-0000-00005C720000}"/>
    <cellStyle name="Normal 41 6 5 2 3" xfId="15091" xr:uid="{00000000-0005-0000-0000-00005D720000}"/>
    <cellStyle name="Normal 41 6 5 2 3 2" xfId="18176" xr:uid="{00000000-0005-0000-0000-00005E720000}"/>
    <cellStyle name="Normal 41 6 5 2 3 2 2" xfId="30142" xr:uid="{00000000-0005-0000-0000-00005F720000}"/>
    <cellStyle name="Normal 41 6 5 2 3 2 2 2" xfId="51748" xr:uid="{00000000-0005-0000-0000-000060720000}"/>
    <cellStyle name="Normal 41 6 5 2 3 2 3" xfId="24175" xr:uid="{00000000-0005-0000-0000-000061720000}"/>
    <cellStyle name="Normal 41 6 5 2 3 2 3 2" xfId="45812" xr:uid="{00000000-0005-0000-0000-000062720000}"/>
    <cellStyle name="Normal 41 6 5 2 3 2 4" xfId="39830" xr:uid="{00000000-0005-0000-0000-000063720000}"/>
    <cellStyle name="Normal 41 6 5 2 3 3" xfId="27160" xr:uid="{00000000-0005-0000-0000-000064720000}"/>
    <cellStyle name="Normal 41 6 5 2 3 3 2" xfId="48774" xr:uid="{00000000-0005-0000-0000-000065720000}"/>
    <cellStyle name="Normal 41 6 5 2 3 4" xfId="21193" xr:uid="{00000000-0005-0000-0000-000066720000}"/>
    <cellStyle name="Normal 41 6 5 2 3 4 2" xfId="42835" xr:uid="{00000000-0005-0000-0000-000067720000}"/>
    <cellStyle name="Normal 41 6 5 2 3 5" xfId="36827" xr:uid="{00000000-0005-0000-0000-000068720000}"/>
    <cellStyle name="Normal 41 6 5 2 4" xfId="16225" xr:uid="{00000000-0005-0000-0000-000069720000}"/>
    <cellStyle name="Normal 41 6 5 2 4 2" xfId="28194" xr:uid="{00000000-0005-0000-0000-00006A720000}"/>
    <cellStyle name="Normal 41 6 5 2 4 2 2" xfId="49800" xr:uid="{00000000-0005-0000-0000-00006B720000}"/>
    <cellStyle name="Normal 41 6 5 2 4 3" xfId="22227" xr:uid="{00000000-0005-0000-0000-00006C720000}"/>
    <cellStyle name="Normal 41 6 5 2 4 3 2" xfId="43864" xr:uid="{00000000-0005-0000-0000-00006D720000}"/>
    <cellStyle name="Normal 41 6 5 2 4 4" xfId="37879" xr:uid="{00000000-0005-0000-0000-00006E720000}"/>
    <cellStyle name="Normal 41 6 5 2 5" xfId="25212" xr:uid="{00000000-0005-0000-0000-00006F720000}"/>
    <cellStyle name="Normal 41 6 5 2 5 2" xfId="46829" xr:uid="{00000000-0005-0000-0000-000070720000}"/>
    <cellStyle name="Normal 41 6 5 2 6" xfId="19245" xr:uid="{00000000-0005-0000-0000-000071720000}"/>
    <cellStyle name="Normal 41 6 5 2 6 2" xfId="40887" xr:uid="{00000000-0005-0000-0000-000072720000}"/>
    <cellStyle name="Normal 41 6 5 2 7" xfId="34873"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0" xr:uid="{00000000-0005-0000-0000-000077720000}"/>
    <cellStyle name="Normal 41 6 5 3 2 2 2 2" xfId="51096" xr:uid="{00000000-0005-0000-0000-000078720000}"/>
    <cellStyle name="Normal 41 6 5 3 2 2 3" xfId="23523" xr:uid="{00000000-0005-0000-0000-000079720000}"/>
    <cellStyle name="Normal 41 6 5 3 2 2 3 2" xfId="45160" xr:uid="{00000000-0005-0000-0000-00007A720000}"/>
    <cellStyle name="Normal 41 6 5 3 2 2 4" xfId="39176" xr:uid="{00000000-0005-0000-0000-00007B720000}"/>
    <cellStyle name="Normal 41 6 5 3 2 3" xfId="26508" xr:uid="{00000000-0005-0000-0000-00007C720000}"/>
    <cellStyle name="Normal 41 6 5 3 2 3 2" xfId="48122" xr:uid="{00000000-0005-0000-0000-00007D720000}"/>
    <cellStyle name="Normal 41 6 5 3 2 4" xfId="20541" xr:uid="{00000000-0005-0000-0000-00007E720000}"/>
    <cellStyle name="Normal 41 6 5 3 2 4 2" xfId="42183" xr:uid="{00000000-0005-0000-0000-00007F720000}"/>
    <cellStyle name="Normal 41 6 5 3 2 5" xfId="36173" xr:uid="{00000000-0005-0000-0000-000080720000}"/>
    <cellStyle name="Normal 41 6 5 3 3" xfId="15411" xr:uid="{00000000-0005-0000-0000-000081720000}"/>
    <cellStyle name="Normal 41 6 5 3 3 2" xfId="18496" xr:uid="{00000000-0005-0000-0000-000082720000}"/>
    <cellStyle name="Normal 41 6 5 3 3 2 2" xfId="30462" xr:uid="{00000000-0005-0000-0000-000083720000}"/>
    <cellStyle name="Normal 41 6 5 3 3 2 2 2" xfId="52068" xr:uid="{00000000-0005-0000-0000-000084720000}"/>
    <cellStyle name="Normal 41 6 5 3 3 2 3" xfId="24495" xr:uid="{00000000-0005-0000-0000-000085720000}"/>
    <cellStyle name="Normal 41 6 5 3 3 2 3 2" xfId="46132" xr:uid="{00000000-0005-0000-0000-000086720000}"/>
    <cellStyle name="Normal 41 6 5 3 3 2 4" xfId="40150" xr:uid="{00000000-0005-0000-0000-000087720000}"/>
    <cellStyle name="Normal 41 6 5 3 3 3" xfId="27480" xr:uid="{00000000-0005-0000-0000-000088720000}"/>
    <cellStyle name="Normal 41 6 5 3 3 3 2" xfId="49094" xr:uid="{00000000-0005-0000-0000-000089720000}"/>
    <cellStyle name="Normal 41 6 5 3 3 4" xfId="21513" xr:uid="{00000000-0005-0000-0000-00008A720000}"/>
    <cellStyle name="Normal 41 6 5 3 3 4 2" xfId="43155" xr:uid="{00000000-0005-0000-0000-00008B720000}"/>
    <cellStyle name="Normal 41 6 5 3 3 5" xfId="37147" xr:uid="{00000000-0005-0000-0000-00008C720000}"/>
    <cellStyle name="Normal 41 6 5 3 4" xfId="16545" xr:uid="{00000000-0005-0000-0000-00008D720000}"/>
    <cellStyle name="Normal 41 6 5 3 4 2" xfId="28514" xr:uid="{00000000-0005-0000-0000-00008E720000}"/>
    <cellStyle name="Normal 41 6 5 3 4 2 2" xfId="50120" xr:uid="{00000000-0005-0000-0000-00008F720000}"/>
    <cellStyle name="Normal 41 6 5 3 4 3" xfId="22547" xr:uid="{00000000-0005-0000-0000-000090720000}"/>
    <cellStyle name="Normal 41 6 5 3 4 3 2" xfId="44184" xr:uid="{00000000-0005-0000-0000-000091720000}"/>
    <cellStyle name="Normal 41 6 5 3 4 4" xfId="38199" xr:uid="{00000000-0005-0000-0000-000092720000}"/>
    <cellStyle name="Normal 41 6 5 3 5" xfId="25532" xr:uid="{00000000-0005-0000-0000-000093720000}"/>
    <cellStyle name="Normal 41 6 5 3 5 2" xfId="47149" xr:uid="{00000000-0005-0000-0000-000094720000}"/>
    <cellStyle name="Normal 41 6 5 3 6" xfId="19565" xr:uid="{00000000-0005-0000-0000-000095720000}"/>
    <cellStyle name="Normal 41 6 5 3 6 2" xfId="41207" xr:uid="{00000000-0005-0000-0000-000096720000}"/>
    <cellStyle name="Normal 41 6 5 3 7" xfId="35193" xr:uid="{00000000-0005-0000-0000-000097720000}"/>
    <cellStyle name="Normal 41 6 5 4" xfId="13796" xr:uid="{00000000-0005-0000-0000-000098720000}"/>
    <cellStyle name="Normal 41 6 5 4 2" xfId="16882" xr:uid="{00000000-0005-0000-0000-000099720000}"/>
    <cellStyle name="Normal 41 6 5 4 2 2" xfId="28850" xr:uid="{00000000-0005-0000-0000-00009A720000}"/>
    <cellStyle name="Normal 41 6 5 4 2 2 2" xfId="50456" xr:uid="{00000000-0005-0000-0000-00009B720000}"/>
    <cellStyle name="Normal 41 6 5 4 2 3" xfId="22883" xr:uid="{00000000-0005-0000-0000-00009C720000}"/>
    <cellStyle name="Normal 41 6 5 4 2 3 2" xfId="44520" xr:uid="{00000000-0005-0000-0000-00009D720000}"/>
    <cellStyle name="Normal 41 6 5 4 2 4" xfId="38536" xr:uid="{00000000-0005-0000-0000-00009E720000}"/>
    <cellStyle name="Normal 41 6 5 4 3" xfId="25868" xr:uid="{00000000-0005-0000-0000-00009F720000}"/>
    <cellStyle name="Normal 41 6 5 4 3 2" xfId="47482" xr:uid="{00000000-0005-0000-0000-0000A0720000}"/>
    <cellStyle name="Normal 41 6 5 4 4" xfId="19901" xr:uid="{00000000-0005-0000-0000-0000A1720000}"/>
    <cellStyle name="Normal 41 6 5 4 4 2" xfId="41543" xr:uid="{00000000-0005-0000-0000-0000A2720000}"/>
    <cellStyle name="Normal 41 6 5 4 5" xfId="35532" xr:uid="{00000000-0005-0000-0000-0000A3720000}"/>
    <cellStyle name="Normal 41 6 5 5" xfId="14770" xr:uid="{00000000-0005-0000-0000-0000A4720000}"/>
    <cellStyle name="Normal 41 6 5 5 2" xfId="17855" xr:uid="{00000000-0005-0000-0000-0000A5720000}"/>
    <cellStyle name="Normal 41 6 5 5 2 2" xfId="29822" xr:uid="{00000000-0005-0000-0000-0000A6720000}"/>
    <cellStyle name="Normal 41 6 5 5 2 2 2" xfId="51428" xr:uid="{00000000-0005-0000-0000-0000A7720000}"/>
    <cellStyle name="Normal 41 6 5 5 2 3" xfId="23855" xr:uid="{00000000-0005-0000-0000-0000A8720000}"/>
    <cellStyle name="Normal 41 6 5 5 2 3 2" xfId="45492" xr:uid="{00000000-0005-0000-0000-0000A9720000}"/>
    <cellStyle name="Normal 41 6 5 5 2 4" xfId="39509" xr:uid="{00000000-0005-0000-0000-0000AA720000}"/>
    <cellStyle name="Normal 41 6 5 5 3" xfId="26840" xr:uid="{00000000-0005-0000-0000-0000AB720000}"/>
    <cellStyle name="Normal 41 6 5 5 3 2" xfId="48454" xr:uid="{00000000-0005-0000-0000-0000AC720000}"/>
    <cellStyle name="Normal 41 6 5 5 4" xfId="20873" xr:uid="{00000000-0005-0000-0000-0000AD720000}"/>
    <cellStyle name="Normal 41 6 5 5 4 2" xfId="42515" xr:uid="{00000000-0005-0000-0000-0000AE720000}"/>
    <cellStyle name="Normal 41 6 5 5 5" xfId="36506" xr:uid="{00000000-0005-0000-0000-0000AF720000}"/>
    <cellStyle name="Normal 41 6 5 6" xfId="15883" xr:uid="{00000000-0005-0000-0000-0000B0720000}"/>
    <cellStyle name="Normal 41 6 5 6 2" xfId="27854" xr:uid="{00000000-0005-0000-0000-0000B1720000}"/>
    <cellStyle name="Normal 41 6 5 6 2 2" xfId="49460" xr:uid="{00000000-0005-0000-0000-0000B2720000}"/>
    <cellStyle name="Normal 41 6 5 6 3" xfId="21887" xr:uid="{00000000-0005-0000-0000-0000B3720000}"/>
    <cellStyle name="Normal 41 6 5 6 3 2" xfId="43524" xr:uid="{00000000-0005-0000-0000-0000B4720000}"/>
    <cellStyle name="Normal 41 6 5 6 4" xfId="37537" xr:uid="{00000000-0005-0000-0000-0000B5720000}"/>
    <cellStyle name="Normal 41 6 5 7" xfId="24869" xr:uid="{00000000-0005-0000-0000-0000B6720000}"/>
    <cellStyle name="Normal 41 6 5 7 2" xfId="46489" xr:uid="{00000000-0005-0000-0000-0000B7720000}"/>
    <cellStyle name="Normal 41 6 5 8" xfId="18902" xr:uid="{00000000-0005-0000-0000-0000B8720000}"/>
    <cellStyle name="Normal 41 6 5 8 2" xfId="40544" xr:uid="{00000000-0005-0000-0000-0000B9720000}"/>
    <cellStyle name="Normal 41 6 5 9" xfId="31872"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5" xr:uid="{00000000-0005-0000-0000-0000BF720000}"/>
    <cellStyle name="Normal 41 6 6 2 2 2 2 2" xfId="50741" xr:uid="{00000000-0005-0000-0000-0000C0720000}"/>
    <cellStyle name="Normal 41 6 6 2 2 2 3" xfId="23168" xr:uid="{00000000-0005-0000-0000-0000C1720000}"/>
    <cellStyle name="Normal 41 6 6 2 2 2 3 2" xfId="44805" xr:uid="{00000000-0005-0000-0000-0000C2720000}"/>
    <cellStyle name="Normal 41 6 6 2 2 2 4" xfId="38821" xr:uid="{00000000-0005-0000-0000-0000C3720000}"/>
    <cellStyle name="Normal 41 6 6 2 2 3" xfId="26153" xr:uid="{00000000-0005-0000-0000-0000C4720000}"/>
    <cellStyle name="Normal 41 6 6 2 2 3 2" xfId="47767" xr:uid="{00000000-0005-0000-0000-0000C5720000}"/>
    <cellStyle name="Normal 41 6 6 2 2 4" xfId="20186" xr:uid="{00000000-0005-0000-0000-0000C6720000}"/>
    <cellStyle name="Normal 41 6 6 2 2 4 2" xfId="41828" xr:uid="{00000000-0005-0000-0000-0000C7720000}"/>
    <cellStyle name="Normal 41 6 6 2 2 5" xfId="35818" xr:uid="{00000000-0005-0000-0000-0000C8720000}"/>
    <cellStyle name="Normal 41 6 6 2 3" xfId="15056" xr:uid="{00000000-0005-0000-0000-0000C9720000}"/>
    <cellStyle name="Normal 41 6 6 2 3 2" xfId="18141" xr:uid="{00000000-0005-0000-0000-0000CA720000}"/>
    <cellStyle name="Normal 41 6 6 2 3 2 2" xfId="30107" xr:uid="{00000000-0005-0000-0000-0000CB720000}"/>
    <cellStyle name="Normal 41 6 6 2 3 2 2 2" xfId="51713" xr:uid="{00000000-0005-0000-0000-0000CC720000}"/>
    <cellStyle name="Normal 41 6 6 2 3 2 3" xfId="24140" xr:uid="{00000000-0005-0000-0000-0000CD720000}"/>
    <cellStyle name="Normal 41 6 6 2 3 2 3 2" xfId="45777" xr:uid="{00000000-0005-0000-0000-0000CE720000}"/>
    <cellStyle name="Normal 41 6 6 2 3 2 4" xfId="39795" xr:uid="{00000000-0005-0000-0000-0000CF720000}"/>
    <cellStyle name="Normal 41 6 6 2 3 3" xfId="27125" xr:uid="{00000000-0005-0000-0000-0000D0720000}"/>
    <cellStyle name="Normal 41 6 6 2 3 3 2" xfId="48739" xr:uid="{00000000-0005-0000-0000-0000D1720000}"/>
    <cellStyle name="Normal 41 6 6 2 3 4" xfId="21158" xr:uid="{00000000-0005-0000-0000-0000D2720000}"/>
    <cellStyle name="Normal 41 6 6 2 3 4 2" xfId="42800" xr:uid="{00000000-0005-0000-0000-0000D3720000}"/>
    <cellStyle name="Normal 41 6 6 2 3 5" xfId="36792" xr:uid="{00000000-0005-0000-0000-0000D4720000}"/>
    <cellStyle name="Normal 41 6 6 2 4" xfId="16190" xr:uid="{00000000-0005-0000-0000-0000D5720000}"/>
    <cellStyle name="Normal 41 6 6 2 4 2" xfId="28159" xr:uid="{00000000-0005-0000-0000-0000D6720000}"/>
    <cellStyle name="Normal 41 6 6 2 4 2 2" xfId="49765" xr:uid="{00000000-0005-0000-0000-0000D7720000}"/>
    <cellStyle name="Normal 41 6 6 2 4 3" xfId="22192" xr:uid="{00000000-0005-0000-0000-0000D8720000}"/>
    <cellStyle name="Normal 41 6 6 2 4 3 2" xfId="43829" xr:uid="{00000000-0005-0000-0000-0000D9720000}"/>
    <cellStyle name="Normal 41 6 6 2 4 4" xfId="37844" xr:uid="{00000000-0005-0000-0000-0000DA720000}"/>
    <cellStyle name="Normal 41 6 6 2 5" xfId="25177" xr:uid="{00000000-0005-0000-0000-0000DB720000}"/>
    <cellStyle name="Normal 41 6 6 2 5 2" xfId="46794" xr:uid="{00000000-0005-0000-0000-0000DC720000}"/>
    <cellStyle name="Normal 41 6 6 2 6" xfId="19210" xr:uid="{00000000-0005-0000-0000-0000DD720000}"/>
    <cellStyle name="Normal 41 6 6 2 6 2" xfId="40852" xr:uid="{00000000-0005-0000-0000-0000DE720000}"/>
    <cellStyle name="Normal 41 6 6 2 7" xfId="34838"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5" xr:uid="{00000000-0005-0000-0000-0000E3720000}"/>
    <cellStyle name="Normal 41 6 6 3 2 2 2 2" xfId="51061" xr:uid="{00000000-0005-0000-0000-0000E4720000}"/>
    <cellStyle name="Normal 41 6 6 3 2 2 3" xfId="23488" xr:uid="{00000000-0005-0000-0000-0000E5720000}"/>
    <cellStyle name="Normal 41 6 6 3 2 2 3 2" xfId="45125" xr:uid="{00000000-0005-0000-0000-0000E6720000}"/>
    <cellStyle name="Normal 41 6 6 3 2 2 4" xfId="39141" xr:uid="{00000000-0005-0000-0000-0000E7720000}"/>
    <cellStyle name="Normal 41 6 6 3 2 3" xfId="26473" xr:uid="{00000000-0005-0000-0000-0000E8720000}"/>
    <cellStyle name="Normal 41 6 6 3 2 3 2" xfId="48087" xr:uid="{00000000-0005-0000-0000-0000E9720000}"/>
    <cellStyle name="Normal 41 6 6 3 2 4" xfId="20506" xr:uid="{00000000-0005-0000-0000-0000EA720000}"/>
    <cellStyle name="Normal 41 6 6 3 2 4 2" xfId="42148" xr:uid="{00000000-0005-0000-0000-0000EB720000}"/>
    <cellStyle name="Normal 41 6 6 3 2 5" xfId="36138" xr:uid="{00000000-0005-0000-0000-0000EC720000}"/>
    <cellStyle name="Normal 41 6 6 3 3" xfId="15376" xr:uid="{00000000-0005-0000-0000-0000ED720000}"/>
    <cellStyle name="Normal 41 6 6 3 3 2" xfId="18461" xr:uid="{00000000-0005-0000-0000-0000EE720000}"/>
    <cellStyle name="Normal 41 6 6 3 3 2 2" xfId="30427" xr:uid="{00000000-0005-0000-0000-0000EF720000}"/>
    <cellStyle name="Normal 41 6 6 3 3 2 2 2" xfId="52033" xr:uid="{00000000-0005-0000-0000-0000F0720000}"/>
    <cellStyle name="Normal 41 6 6 3 3 2 3" xfId="24460" xr:uid="{00000000-0005-0000-0000-0000F1720000}"/>
    <cellStyle name="Normal 41 6 6 3 3 2 3 2" xfId="46097" xr:uid="{00000000-0005-0000-0000-0000F2720000}"/>
    <cellStyle name="Normal 41 6 6 3 3 2 4" xfId="40115" xr:uid="{00000000-0005-0000-0000-0000F3720000}"/>
    <cellStyle name="Normal 41 6 6 3 3 3" xfId="27445" xr:uid="{00000000-0005-0000-0000-0000F4720000}"/>
    <cellStyle name="Normal 41 6 6 3 3 3 2" xfId="49059" xr:uid="{00000000-0005-0000-0000-0000F5720000}"/>
    <cellStyle name="Normal 41 6 6 3 3 4" xfId="21478" xr:uid="{00000000-0005-0000-0000-0000F6720000}"/>
    <cellStyle name="Normal 41 6 6 3 3 4 2" xfId="43120" xr:uid="{00000000-0005-0000-0000-0000F7720000}"/>
    <cellStyle name="Normal 41 6 6 3 3 5" xfId="37112" xr:uid="{00000000-0005-0000-0000-0000F8720000}"/>
    <cellStyle name="Normal 41 6 6 3 4" xfId="16510" xr:uid="{00000000-0005-0000-0000-0000F9720000}"/>
    <cellStyle name="Normal 41 6 6 3 4 2" xfId="28479" xr:uid="{00000000-0005-0000-0000-0000FA720000}"/>
    <cellStyle name="Normal 41 6 6 3 4 2 2" xfId="50085" xr:uid="{00000000-0005-0000-0000-0000FB720000}"/>
    <cellStyle name="Normal 41 6 6 3 4 3" xfId="22512" xr:uid="{00000000-0005-0000-0000-0000FC720000}"/>
    <cellStyle name="Normal 41 6 6 3 4 3 2" xfId="44149" xr:uid="{00000000-0005-0000-0000-0000FD720000}"/>
    <cellStyle name="Normal 41 6 6 3 4 4" xfId="38164" xr:uid="{00000000-0005-0000-0000-0000FE720000}"/>
    <cellStyle name="Normal 41 6 6 3 5" xfId="25497" xr:uid="{00000000-0005-0000-0000-0000FF720000}"/>
    <cellStyle name="Normal 41 6 6 3 5 2" xfId="47114" xr:uid="{00000000-0005-0000-0000-000000730000}"/>
    <cellStyle name="Normal 41 6 6 3 6" xfId="19530" xr:uid="{00000000-0005-0000-0000-000001730000}"/>
    <cellStyle name="Normal 41 6 6 3 6 2" xfId="41172" xr:uid="{00000000-0005-0000-0000-000002730000}"/>
    <cellStyle name="Normal 41 6 6 3 7" xfId="35158" xr:uid="{00000000-0005-0000-0000-000003730000}"/>
    <cellStyle name="Normal 41 6 6 4" xfId="13761" xr:uid="{00000000-0005-0000-0000-000004730000}"/>
    <cellStyle name="Normal 41 6 6 4 2" xfId="16847" xr:uid="{00000000-0005-0000-0000-000005730000}"/>
    <cellStyle name="Normal 41 6 6 4 2 2" xfId="28815" xr:uid="{00000000-0005-0000-0000-000006730000}"/>
    <cellStyle name="Normal 41 6 6 4 2 2 2" xfId="50421" xr:uid="{00000000-0005-0000-0000-000007730000}"/>
    <cellStyle name="Normal 41 6 6 4 2 3" xfId="22848" xr:uid="{00000000-0005-0000-0000-000008730000}"/>
    <cellStyle name="Normal 41 6 6 4 2 3 2" xfId="44485" xr:uid="{00000000-0005-0000-0000-000009730000}"/>
    <cellStyle name="Normal 41 6 6 4 2 4" xfId="38501" xr:uid="{00000000-0005-0000-0000-00000A730000}"/>
    <cellStyle name="Normal 41 6 6 4 3" xfId="25833" xr:uid="{00000000-0005-0000-0000-00000B730000}"/>
    <cellStyle name="Normal 41 6 6 4 3 2" xfId="47447" xr:uid="{00000000-0005-0000-0000-00000C730000}"/>
    <cellStyle name="Normal 41 6 6 4 4" xfId="19866" xr:uid="{00000000-0005-0000-0000-00000D730000}"/>
    <cellStyle name="Normal 41 6 6 4 4 2" xfId="41508" xr:uid="{00000000-0005-0000-0000-00000E730000}"/>
    <cellStyle name="Normal 41 6 6 4 5" xfId="35497" xr:uid="{00000000-0005-0000-0000-00000F730000}"/>
    <cellStyle name="Normal 41 6 6 5" xfId="14735" xr:uid="{00000000-0005-0000-0000-000010730000}"/>
    <cellStyle name="Normal 41 6 6 5 2" xfId="17820" xr:uid="{00000000-0005-0000-0000-000011730000}"/>
    <cellStyle name="Normal 41 6 6 5 2 2" xfId="29787" xr:uid="{00000000-0005-0000-0000-000012730000}"/>
    <cellStyle name="Normal 41 6 6 5 2 2 2" xfId="51393" xr:uid="{00000000-0005-0000-0000-000013730000}"/>
    <cellStyle name="Normal 41 6 6 5 2 3" xfId="23820" xr:uid="{00000000-0005-0000-0000-000014730000}"/>
    <cellStyle name="Normal 41 6 6 5 2 3 2" xfId="45457" xr:uid="{00000000-0005-0000-0000-000015730000}"/>
    <cellStyle name="Normal 41 6 6 5 2 4" xfId="39474" xr:uid="{00000000-0005-0000-0000-000016730000}"/>
    <cellStyle name="Normal 41 6 6 5 3" xfId="26805" xr:uid="{00000000-0005-0000-0000-000017730000}"/>
    <cellStyle name="Normal 41 6 6 5 3 2" xfId="48419" xr:uid="{00000000-0005-0000-0000-000018730000}"/>
    <cellStyle name="Normal 41 6 6 5 4" xfId="20838" xr:uid="{00000000-0005-0000-0000-000019730000}"/>
    <cellStyle name="Normal 41 6 6 5 4 2" xfId="42480" xr:uid="{00000000-0005-0000-0000-00001A730000}"/>
    <cellStyle name="Normal 41 6 6 5 5" xfId="36471" xr:uid="{00000000-0005-0000-0000-00001B730000}"/>
    <cellStyle name="Normal 41 6 6 6" xfId="15848" xr:uid="{00000000-0005-0000-0000-00001C730000}"/>
    <cellStyle name="Normal 41 6 6 6 2" xfId="27819" xr:uid="{00000000-0005-0000-0000-00001D730000}"/>
    <cellStyle name="Normal 41 6 6 6 2 2" xfId="49425" xr:uid="{00000000-0005-0000-0000-00001E730000}"/>
    <cellStyle name="Normal 41 6 6 6 3" xfId="21852" xr:uid="{00000000-0005-0000-0000-00001F730000}"/>
    <cellStyle name="Normal 41 6 6 6 3 2" xfId="43489" xr:uid="{00000000-0005-0000-0000-000020730000}"/>
    <cellStyle name="Normal 41 6 6 6 4" xfId="37502" xr:uid="{00000000-0005-0000-0000-000021730000}"/>
    <cellStyle name="Normal 41 6 6 7" xfId="24834" xr:uid="{00000000-0005-0000-0000-000022730000}"/>
    <cellStyle name="Normal 41 6 6 7 2" xfId="46454" xr:uid="{00000000-0005-0000-0000-000023730000}"/>
    <cellStyle name="Normal 41 6 6 8" xfId="18867" xr:uid="{00000000-0005-0000-0000-000024730000}"/>
    <cellStyle name="Normal 41 6 6 8 2" xfId="40509" xr:uid="{00000000-0005-0000-0000-000025730000}"/>
    <cellStyle name="Normal 41 6 6 9" xfId="31824"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3" xr:uid="{00000000-0005-0000-0000-00002B730000}"/>
    <cellStyle name="Normal 41 6 7 2 2 2 2 2" xfId="50819" xr:uid="{00000000-0005-0000-0000-00002C730000}"/>
    <cellStyle name="Normal 41 6 7 2 2 2 3" xfId="23246" xr:uid="{00000000-0005-0000-0000-00002D730000}"/>
    <cellStyle name="Normal 41 6 7 2 2 2 3 2" xfId="44883" xr:uid="{00000000-0005-0000-0000-00002E730000}"/>
    <cellStyle name="Normal 41 6 7 2 2 2 4" xfId="38899" xr:uid="{00000000-0005-0000-0000-00002F730000}"/>
    <cellStyle name="Normal 41 6 7 2 2 3" xfId="26231" xr:uid="{00000000-0005-0000-0000-000030730000}"/>
    <cellStyle name="Normal 41 6 7 2 2 3 2" xfId="47845" xr:uid="{00000000-0005-0000-0000-000031730000}"/>
    <cellStyle name="Normal 41 6 7 2 2 4" xfId="20264" xr:uid="{00000000-0005-0000-0000-000032730000}"/>
    <cellStyle name="Normal 41 6 7 2 2 4 2" xfId="41906" xr:uid="{00000000-0005-0000-0000-000033730000}"/>
    <cellStyle name="Normal 41 6 7 2 2 5" xfId="35896" xr:uid="{00000000-0005-0000-0000-000034730000}"/>
    <cellStyle name="Normal 41 6 7 2 3" xfId="15134" xr:uid="{00000000-0005-0000-0000-000035730000}"/>
    <cellStyle name="Normal 41 6 7 2 3 2" xfId="18219" xr:uid="{00000000-0005-0000-0000-000036730000}"/>
    <cellStyle name="Normal 41 6 7 2 3 2 2" xfId="30185" xr:uid="{00000000-0005-0000-0000-000037730000}"/>
    <cellStyle name="Normal 41 6 7 2 3 2 2 2" xfId="51791" xr:uid="{00000000-0005-0000-0000-000038730000}"/>
    <cellStyle name="Normal 41 6 7 2 3 2 3" xfId="24218" xr:uid="{00000000-0005-0000-0000-000039730000}"/>
    <cellStyle name="Normal 41 6 7 2 3 2 3 2" xfId="45855" xr:uid="{00000000-0005-0000-0000-00003A730000}"/>
    <cellStyle name="Normal 41 6 7 2 3 2 4" xfId="39873" xr:uid="{00000000-0005-0000-0000-00003B730000}"/>
    <cellStyle name="Normal 41 6 7 2 3 3" xfId="27203" xr:uid="{00000000-0005-0000-0000-00003C730000}"/>
    <cellStyle name="Normal 41 6 7 2 3 3 2" xfId="48817" xr:uid="{00000000-0005-0000-0000-00003D730000}"/>
    <cellStyle name="Normal 41 6 7 2 3 4" xfId="21236" xr:uid="{00000000-0005-0000-0000-00003E730000}"/>
    <cellStyle name="Normal 41 6 7 2 3 4 2" xfId="42878" xr:uid="{00000000-0005-0000-0000-00003F730000}"/>
    <cellStyle name="Normal 41 6 7 2 3 5" xfId="36870" xr:uid="{00000000-0005-0000-0000-000040730000}"/>
    <cellStyle name="Normal 41 6 7 2 4" xfId="16268" xr:uid="{00000000-0005-0000-0000-000041730000}"/>
    <cellStyle name="Normal 41 6 7 2 4 2" xfId="28237" xr:uid="{00000000-0005-0000-0000-000042730000}"/>
    <cellStyle name="Normal 41 6 7 2 4 2 2" xfId="49843" xr:uid="{00000000-0005-0000-0000-000043730000}"/>
    <cellStyle name="Normal 41 6 7 2 4 3" xfId="22270" xr:uid="{00000000-0005-0000-0000-000044730000}"/>
    <cellStyle name="Normal 41 6 7 2 4 3 2" xfId="43907" xr:uid="{00000000-0005-0000-0000-000045730000}"/>
    <cellStyle name="Normal 41 6 7 2 4 4" xfId="37922" xr:uid="{00000000-0005-0000-0000-000046730000}"/>
    <cellStyle name="Normal 41 6 7 2 5" xfId="25255" xr:uid="{00000000-0005-0000-0000-000047730000}"/>
    <cellStyle name="Normal 41 6 7 2 5 2" xfId="46872" xr:uid="{00000000-0005-0000-0000-000048730000}"/>
    <cellStyle name="Normal 41 6 7 2 6" xfId="19288" xr:uid="{00000000-0005-0000-0000-000049730000}"/>
    <cellStyle name="Normal 41 6 7 2 6 2" xfId="40930" xr:uid="{00000000-0005-0000-0000-00004A730000}"/>
    <cellStyle name="Normal 41 6 7 2 7" xfId="34916"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3" xr:uid="{00000000-0005-0000-0000-00004F730000}"/>
    <cellStyle name="Normal 41 6 7 3 2 2 2 2" xfId="51139" xr:uid="{00000000-0005-0000-0000-000050730000}"/>
    <cellStyle name="Normal 41 6 7 3 2 2 3" xfId="23566" xr:uid="{00000000-0005-0000-0000-000051730000}"/>
    <cellStyle name="Normal 41 6 7 3 2 2 3 2" xfId="45203" xr:uid="{00000000-0005-0000-0000-000052730000}"/>
    <cellStyle name="Normal 41 6 7 3 2 2 4" xfId="39219" xr:uid="{00000000-0005-0000-0000-000053730000}"/>
    <cellStyle name="Normal 41 6 7 3 2 3" xfId="26551" xr:uid="{00000000-0005-0000-0000-000054730000}"/>
    <cellStyle name="Normal 41 6 7 3 2 3 2" xfId="48165" xr:uid="{00000000-0005-0000-0000-000055730000}"/>
    <cellStyle name="Normal 41 6 7 3 2 4" xfId="20584" xr:uid="{00000000-0005-0000-0000-000056730000}"/>
    <cellStyle name="Normal 41 6 7 3 2 4 2" xfId="42226" xr:uid="{00000000-0005-0000-0000-000057730000}"/>
    <cellStyle name="Normal 41 6 7 3 2 5" xfId="36216" xr:uid="{00000000-0005-0000-0000-000058730000}"/>
    <cellStyle name="Normal 41 6 7 3 3" xfId="15454" xr:uid="{00000000-0005-0000-0000-000059730000}"/>
    <cellStyle name="Normal 41 6 7 3 3 2" xfId="18539" xr:uid="{00000000-0005-0000-0000-00005A730000}"/>
    <cellStyle name="Normal 41 6 7 3 3 2 2" xfId="30505" xr:uid="{00000000-0005-0000-0000-00005B730000}"/>
    <cellStyle name="Normal 41 6 7 3 3 2 2 2" xfId="52111" xr:uid="{00000000-0005-0000-0000-00005C730000}"/>
    <cellStyle name="Normal 41 6 7 3 3 2 3" xfId="24538" xr:uid="{00000000-0005-0000-0000-00005D730000}"/>
    <cellStyle name="Normal 41 6 7 3 3 2 3 2" xfId="46175" xr:uid="{00000000-0005-0000-0000-00005E730000}"/>
    <cellStyle name="Normal 41 6 7 3 3 2 4" xfId="40193" xr:uid="{00000000-0005-0000-0000-00005F730000}"/>
    <cellStyle name="Normal 41 6 7 3 3 3" xfId="27523" xr:uid="{00000000-0005-0000-0000-000060730000}"/>
    <cellStyle name="Normal 41 6 7 3 3 3 2" xfId="49137" xr:uid="{00000000-0005-0000-0000-000061730000}"/>
    <cellStyle name="Normal 41 6 7 3 3 4" xfId="21556" xr:uid="{00000000-0005-0000-0000-000062730000}"/>
    <cellStyle name="Normal 41 6 7 3 3 4 2" xfId="43198" xr:uid="{00000000-0005-0000-0000-000063730000}"/>
    <cellStyle name="Normal 41 6 7 3 3 5" xfId="37190" xr:uid="{00000000-0005-0000-0000-000064730000}"/>
    <cellStyle name="Normal 41 6 7 3 4" xfId="16588" xr:uid="{00000000-0005-0000-0000-000065730000}"/>
    <cellStyle name="Normal 41 6 7 3 4 2" xfId="28557" xr:uid="{00000000-0005-0000-0000-000066730000}"/>
    <cellStyle name="Normal 41 6 7 3 4 2 2" xfId="50163" xr:uid="{00000000-0005-0000-0000-000067730000}"/>
    <cellStyle name="Normal 41 6 7 3 4 3" xfId="22590" xr:uid="{00000000-0005-0000-0000-000068730000}"/>
    <cellStyle name="Normal 41 6 7 3 4 3 2" xfId="44227" xr:uid="{00000000-0005-0000-0000-000069730000}"/>
    <cellStyle name="Normal 41 6 7 3 4 4" xfId="38242" xr:uid="{00000000-0005-0000-0000-00006A730000}"/>
    <cellStyle name="Normal 41 6 7 3 5" xfId="25575" xr:uid="{00000000-0005-0000-0000-00006B730000}"/>
    <cellStyle name="Normal 41 6 7 3 5 2" xfId="47192" xr:uid="{00000000-0005-0000-0000-00006C730000}"/>
    <cellStyle name="Normal 41 6 7 3 6" xfId="19608" xr:uid="{00000000-0005-0000-0000-00006D730000}"/>
    <cellStyle name="Normal 41 6 7 3 6 2" xfId="41250" xr:uid="{00000000-0005-0000-0000-00006E730000}"/>
    <cellStyle name="Normal 41 6 7 3 7" xfId="35236" xr:uid="{00000000-0005-0000-0000-00006F730000}"/>
    <cellStyle name="Normal 41 6 7 4" xfId="13839" xr:uid="{00000000-0005-0000-0000-000070730000}"/>
    <cellStyle name="Normal 41 6 7 4 2" xfId="16925" xr:uid="{00000000-0005-0000-0000-000071730000}"/>
    <cellStyle name="Normal 41 6 7 4 2 2" xfId="28893" xr:uid="{00000000-0005-0000-0000-000072730000}"/>
    <cellStyle name="Normal 41 6 7 4 2 2 2" xfId="50499" xr:uid="{00000000-0005-0000-0000-000073730000}"/>
    <cellStyle name="Normal 41 6 7 4 2 3" xfId="22926" xr:uid="{00000000-0005-0000-0000-000074730000}"/>
    <cellStyle name="Normal 41 6 7 4 2 3 2" xfId="44563" xr:uid="{00000000-0005-0000-0000-000075730000}"/>
    <cellStyle name="Normal 41 6 7 4 2 4" xfId="38579" xr:uid="{00000000-0005-0000-0000-000076730000}"/>
    <cellStyle name="Normal 41 6 7 4 3" xfId="25911" xr:uid="{00000000-0005-0000-0000-000077730000}"/>
    <cellStyle name="Normal 41 6 7 4 3 2" xfId="47525" xr:uid="{00000000-0005-0000-0000-000078730000}"/>
    <cellStyle name="Normal 41 6 7 4 4" xfId="19944" xr:uid="{00000000-0005-0000-0000-000079730000}"/>
    <cellStyle name="Normal 41 6 7 4 4 2" xfId="41586" xr:uid="{00000000-0005-0000-0000-00007A730000}"/>
    <cellStyle name="Normal 41 6 7 4 5" xfId="35575" xr:uid="{00000000-0005-0000-0000-00007B730000}"/>
    <cellStyle name="Normal 41 6 7 5" xfId="14813" xr:uid="{00000000-0005-0000-0000-00007C730000}"/>
    <cellStyle name="Normal 41 6 7 5 2" xfId="17898" xr:uid="{00000000-0005-0000-0000-00007D730000}"/>
    <cellStyle name="Normal 41 6 7 5 2 2" xfId="29865" xr:uid="{00000000-0005-0000-0000-00007E730000}"/>
    <cellStyle name="Normal 41 6 7 5 2 2 2" xfId="51471" xr:uid="{00000000-0005-0000-0000-00007F730000}"/>
    <cellStyle name="Normal 41 6 7 5 2 3" xfId="23898" xr:uid="{00000000-0005-0000-0000-000080730000}"/>
    <cellStyle name="Normal 41 6 7 5 2 3 2" xfId="45535" xr:uid="{00000000-0005-0000-0000-000081730000}"/>
    <cellStyle name="Normal 41 6 7 5 2 4" xfId="39552" xr:uid="{00000000-0005-0000-0000-000082730000}"/>
    <cellStyle name="Normal 41 6 7 5 3" xfId="26883" xr:uid="{00000000-0005-0000-0000-000083730000}"/>
    <cellStyle name="Normal 41 6 7 5 3 2" xfId="48497" xr:uid="{00000000-0005-0000-0000-000084730000}"/>
    <cellStyle name="Normal 41 6 7 5 4" xfId="20916" xr:uid="{00000000-0005-0000-0000-000085730000}"/>
    <cellStyle name="Normal 41 6 7 5 4 2" xfId="42558" xr:uid="{00000000-0005-0000-0000-000086730000}"/>
    <cellStyle name="Normal 41 6 7 5 5" xfId="36549" xr:uid="{00000000-0005-0000-0000-000087730000}"/>
    <cellStyle name="Normal 41 6 7 6" xfId="15926" xr:uid="{00000000-0005-0000-0000-000088730000}"/>
    <cellStyle name="Normal 41 6 7 6 2" xfId="27897" xr:uid="{00000000-0005-0000-0000-000089730000}"/>
    <cellStyle name="Normal 41 6 7 6 2 2" xfId="49503" xr:uid="{00000000-0005-0000-0000-00008A730000}"/>
    <cellStyle name="Normal 41 6 7 6 3" xfId="21930" xr:uid="{00000000-0005-0000-0000-00008B730000}"/>
    <cellStyle name="Normal 41 6 7 6 3 2" xfId="43567" xr:uid="{00000000-0005-0000-0000-00008C730000}"/>
    <cellStyle name="Normal 41 6 7 6 4" xfId="37580" xr:uid="{00000000-0005-0000-0000-00008D730000}"/>
    <cellStyle name="Normal 41 6 7 7" xfId="24912" xr:uid="{00000000-0005-0000-0000-00008E730000}"/>
    <cellStyle name="Normal 41 6 7 7 2" xfId="46532" xr:uid="{00000000-0005-0000-0000-00008F730000}"/>
    <cellStyle name="Normal 41 6 7 8" xfId="18945" xr:uid="{00000000-0005-0000-0000-000090730000}"/>
    <cellStyle name="Normal 41 6 7 8 2" xfId="40587" xr:uid="{00000000-0005-0000-0000-000091730000}"/>
    <cellStyle name="Normal 41 6 7 9" xfId="31986"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5" xr:uid="{00000000-0005-0000-0000-000096730000}"/>
    <cellStyle name="Normal 41 6 8 2 2 2 2" xfId="50561" xr:uid="{00000000-0005-0000-0000-000097730000}"/>
    <cellStyle name="Normal 41 6 8 2 2 3" xfId="22988" xr:uid="{00000000-0005-0000-0000-000098730000}"/>
    <cellStyle name="Normal 41 6 8 2 2 3 2" xfId="44625" xr:uid="{00000000-0005-0000-0000-000099730000}"/>
    <cellStyle name="Normal 41 6 8 2 2 4" xfId="38641" xr:uid="{00000000-0005-0000-0000-00009A730000}"/>
    <cellStyle name="Normal 41 6 8 2 3" xfId="25973" xr:uid="{00000000-0005-0000-0000-00009B730000}"/>
    <cellStyle name="Normal 41 6 8 2 3 2" xfId="47587" xr:uid="{00000000-0005-0000-0000-00009C730000}"/>
    <cellStyle name="Normal 41 6 8 2 4" xfId="20006" xr:uid="{00000000-0005-0000-0000-00009D730000}"/>
    <cellStyle name="Normal 41 6 8 2 4 2" xfId="41648" xr:uid="{00000000-0005-0000-0000-00009E730000}"/>
    <cellStyle name="Normal 41 6 8 2 5" xfId="35638" xr:uid="{00000000-0005-0000-0000-00009F730000}"/>
    <cellStyle name="Normal 41 6 8 3" xfId="14876" xr:uid="{00000000-0005-0000-0000-0000A0730000}"/>
    <cellStyle name="Normal 41 6 8 3 2" xfId="17961" xr:uid="{00000000-0005-0000-0000-0000A1730000}"/>
    <cellStyle name="Normal 41 6 8 3 2 2" xfId="29927" xr:uid="{00000000-0005-0000-0000-0000A2730000}"/>
    <cellStyle name="Normal 41 6 8 3 2 2 2" xfId="51533" xr:uid="{00000000-0005-0000-0000-0000A3730000}"/>
    <cellStyle name="Normal 41 6 8 3 2 3" xfId="23960" xr:uid="{00000000-0005-0000-0000-0000A4730000}"/>
    <cellStyle name="Normal 41 6 8 3 2 3 2" xfId="45597" xr:uid="{00000000-0005-0000-0000-0000A5730000}"/>
    <cellStyle name="Normal 41 6 8 3 2 4" xfId="39615" xr:uid="{00000000-0005-0000-0000-0000A6730000}"/>
    <cellStyle name="Normal 41 6 8 3 3" xfId="26945" xr:uid="{00000000-0005-0000-0000-0000A7730000}"/>
    <cellStyle name="Normal 41 6 8 3 3 2" xfId="48559" xr:uid="{00000000-0005-0000-0000-0000A8730000}"/>
    <cellStyle name="Normal 41 6 8 3 4" xfId="20978" xr:uid="{00000000-0005-0000-0000-0000A9730000}"/>
    <cellStyle name="Normal 41 6 8 3 4 2" xfId="42620" xr:uid="{00000000-0005-0000-0000-0000AA730000}"/>
    <cellStyle name="Normal 41 6 8 3 5" xfId="36612" xr:uid="{00000000-0005-0000-0000-0000AB730000}"/>
    <cellStyle name="Normal 41 6 8 4" xfId="16010" xr:uid="{00000000-0005-0000-0000-0000AC730000}"/>
    <cellStyle name="Normal 41 6 8 4 2" xfId="27979" xr:uid="{00000000-0005-0000-0000-0000AD730000}"/>
    <cellStyle name="Normal 41 6 8 4 2 2" xfId="49585" xr:uid="{00000000-0005-0000-0000-0000AE730000}"/>
    <cellStyle name="Normal 41 6 8 4 3" xfId="22012" xr:uid="{00000000-0005-0000-0000-0000AF730000}"/>
    <cellStyle name="Normal 41 6 8 4 3 2" xfId="43649" xr:uid="{00000000-0005-0000-0000-0000B0730000}"/>
    <cellStyle name="Normal 41 6 8 4 4" xfId="37664" xr:uid="{00000000-0005-0000-0000-0000B1730000}"/>
    <cellStyle name="Normal 41 6 8 5" xfId="24997" xr:uid="{00000000-0005-0000-0000-0000B2730000}"/>
    <cellStyle name="Normal 41 6 8 5 2" xfId="46614" xr:uid="{00000000-0005-0000-0000-0000B3730000}"/>
    <cellStyle name="Normal 41 6 8 6" xfId="19030" xr:uid="{00000000-0005-0000-0000-0000B4730000}"/>
    <cellStyle name="Normal 41 6 8 6 2" xfId="40672" xr:uid="{00000000-0005-0000-0000-0000B5730000}"/>
    <cellStyle name="Normal 41 6 8 7" xfId="34658"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5" xr:uid="{00000000-0005-0000-0000-0000BA730000}"/>
    <cellStyle name="Normal 41 6 9 2 2 2 2" xfId="50881" xr:uid="{00000000-0005-0000-0000-0000BB730000}"/>
    <cellStyle name="Normal 41 6 9 2 2 3" xfId="23308" xr:uid="{00000000-0005-0000-0000-0000BC730000}"/>
    <cellStyle name="Normal 41 6 9 2 2 3 2" xfId="44945" xr:uid="{00000000-0005-0000-0000-0000BD730000}"/>
    <cellStyle name="Normal 41 6 9 2 2 4" xfId="38961" xr:uid="{00000000-0005-0000-0000-0000BE730000}"/>
    <cellStyle name="Normal 41 6 9 2 3" xfId="26293" xr:uid="{00000000-0005-0000-0000-0000BF730000}"/>
    <cellStyle name="Normal 41 6 9 2 3 2" xfId="47907" xr:uid="{00000000-0005-0000-0000-0000C0730000}"/>
    <cellStyle name="Normal 41 6 9 2 4" xfId="20326" xr:uid="{00000000-0005-0000-0000-0000C1730000}"/>
    <cellStyle name="Normal 41 6 9 2 4 2" xfId="41968" xr:uid="{00000000-0005-0000-0000-0000C2730000}"/>
    <cellStyle name="Normal 41 6 9 2 5" xfId="35958" xr:uid="{00000000-0005-0000-0000-0000C3730000}"/>
    <cellStyle name="Normal 41 6 9 3" xfId="15196" xr:uid="{00000000-0005-0000-0000-0000C4730000}"/>
    <cellStyle name="Normal 41 6 9 3 2" xfId="18281" xr:uid="{00000000-0005-0000-0000-0000C5730000}"/>
    <cellStyle name="Normal 41 6 9 3 2 2" xfId="30247" xr:uid="{00000000-0005-0000-0000-0000C6730000}"/>
    <cellStyle name="Normal 41 6 9 3 2 2 2" xfId="51853" xr:uid="{00000000-0005-0000-0000-0000C7730000}"/>
    <cellStyle name="Normal 41 6 9 3 2 3" xfId="24280" xr:uid="{00000000-0005-0000-0000-0000C8730000}"/>
    <cellStyle name="Normal 41 6 9 3 2 3 2" xfId="45917" xr:uid="{00000000-0005-0000-0000-0000C9730000}"/>
    <cellStyle name="Normal 41 6 9 3 2 4" xfId="39935" xr:uid="{00000000-0005-0000-0000-0000CA730000}"/>
    <cellStyle name="Normal 41 6 9 3 3" xfId="27265" xr:uid="{00000000-0005-0000-0000-0000CB730000}"/>
    <cellStyle name="Normal 41 6 9 3 3 2" xfId="48879" xr:uid="{00000000-0005-0000-0000-0000CC730000}"/>
    <cellStyle name="Normal 41 6 9 3 4" xfId="21298" xr:uid="{00000000-0005-0000-0000-0000CD730000}"/>
    <cellStyle name="Normal 41 6 9 3 4 2" xfId="42940" xr:uid="{00000000-0005-0000-0000-0000CE730000}"/>
    <cellStyle name="Normal 41 6 9 3 5" xfId="36932" xr:uid="{00000000-0005-0000-0000-0000CF730000}"/>
    <cellStyle name="Normal 41 6 9 4" xfId="16330" xr:uid="{00000000-0005-0000-0000-0000D0730000}"/>
    <cellStyle name="Normal 41 6 9 4 2" xfId="28299" xr:uid="{00000000-0005-0000-0000-0000D1730000}"/>
    <cellStyle name="Normal 41 6 9 4 2 2" xfId="49905" xr:uid="{00000000-0005-0000-0000-0000D2730000}"/>
    <cellStyle name="Normal 41 6 9 4 3" xfId="22332" xr:uid="{00000000-0005-0000-0000-0000D3730000}"/>
    <cellStyle name="Normal 41 6 9 4 3 2" xfId="43969" xr:uid="{00000000-0005-0000-0000-0000D4730000}"/>
    <cellStyle name="Normal 41 6 9 4 4" xfId="37984" xr:uid="{00000000-0005-0000-0000-0000D5730000}"/>
    <cellStyle name="Normal 41 6 9 5" xfId="25317" xr:uid="{00000000-0005-0000-0000-0000D6730000}"/>
    <cellStyle name="Normal 41 6 9 5 2" xfId="46934" xr:uid="{00000000-0005-0000-0000-0000D7730000}"/>
    <cellStyle name="Normal 41 6 9 6" xfId="19350" xr:uid="{00000000-0005-0000-0000-0000D8730000}"/>
    <cellStyle name="Normal 41 6 9 6 2" xfId="40992" xr:uid="{00000000-0005-0000-0000-0000D9730000}"/>
    <cellStyle name="Normal 41 6 9 7" xfId="34978"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6" xr:uid="{00000000-0005-0000-0000-0000DE730000}"/>
    <cellStyle name="Normal 41 7 10 2 2 2" xfId="50242" xr:uid="{00000000-0005-0000-0000-0000DF730000}"/>
    <cellStyle name="Normal 41 7 10 2 3" xfId="22669" xr:uid="{00000000-0005-0000-0000-0000E0730000}"/>
    <cellStyle name="Normal 41 7 10 2 3 2" xfId="44306" xr:uid="{00000000-0005-0000-0000-0000E1730000}"/>
    <cellStyle name="Normal 41 7 10 2 4" xfId="38321" xr:uid="{00000000-0005-0000-0000-0000E2730000}"/>
    <cellStyle name="Normal 41 7 10 3" xfId="25654" xr:uid="{00000000-0005-0000-0000-0000E3730000}"/>
    <cellStyle name="Normal 41 7 10 3 2" xfId="47268" xr:uid="{00000000-0005-0000-0000-0000E4730000}"/>
    <cellStyle name="Normal 41 7 10 4" xfId="19687" xr:uid="{00000000-0005-0000-0000-0000E5730000}"/>
    <cellStyle name="Normal 41 7 10 4 2" xfId="41329" xr:uid="{00000000-0005-0000-0000-0000E6730000}"/>
    <cellStyle name="Normal 41 7 10 5" xfId="35317" xr:uid="{00000000-0005-0000-0000-0000E7730000}"/>
    <cellStyle name="Normal 41 7 11" xfId="14556" xr:uid="{00000000-0005-0000-0000-0000E8730000}"/>
    <cellStyle name="Normal 41 7 11 2" xfId="17641" xr:uid="{00000000-0005-0000-0000-0000E9730000}"/>
    <cellStyle name="Normal 41 7 11 2 2" xfId="29608" xr:uid="{00000000-0005-0000-0000-0000EA730000}"/>
    <cellStyle name="Normal 41 7 11 2 2 2" xfId="51214" xr:uid="{00000000-0005-0000-0000-0000EB730000}"/>
    <cellStyle name="Normal 41 7 11 2 3" xfId="23641" xr:uid="{00000000-0005-0000-0000-0000EC730000}"/>
    <cellStyle name="Normal 41 7 11 2 3 2" xfId="45278" xr:uid="{00000000-0005-0000-0000-0000ED730000}"/>
    <cellStyle name="Normal 41 7 11 2 4" xfId="39295" xr:uid="{00000000-0005-0000-0000-0000EE730000}"/>
    <cellStyle name="Normal 41 7 11 3" xfId="26626" xr:uid="{00000000-0005-0000-0000-0000EF730000}"/>
    <cellStyle name="Normal 41 7 11 3 2" xfId="48240" xr:uid="{00000000-0005-0000-0000-0000F0730000}"/>
    <cellStyle name="Normal 41 7 11 4" xfId="20659" xr:uid="{00000000-0005-0000-0000-0000F1730000}"/>
    <cellStyle name="Normal 41 7 11 4 2" xfId="42301" xr:uid="{00000000-0005-0000-0000-0000F2730000}"/>
    <cellStyle name="Normal 41 7 11 5" xfId="36292" xr:uid="{00000000-0005-0000-0000-0000F3730000}"/>
    <cellStyle name="Normal 41 7 12" xfId="15669" xr:uid="{00000000-0005-0000-0000-0000F4730000}"/>
    <cellStyle name="Normal 41 7 12 2" xfId="27640" xr:uid="{00000000-0005-0000-0000-0000F5730000}"/>
    <cellStyle name="Normal 41 7 12 2 2" xfId="49246" xr:uid="{00000000-0005-0000-0000-0000F6730000}"/>
    <cellStyle name="Normal 41 7 12 3" xfId="21673" xr:uid="{00000000-0005-0000-0000-0000F7730000}"/>
    <cellStyle name="Normal 41 7 12 3 2" xfId="43310" xr:uid="{00000000-0005-0000-0000-0000F8730000}"/>
    <cellStyle name="Normal 41 7 12 4" xfId="37323" xr:uid="{00000000-0005-0000-0000-0000F9730000}"/>
    <cellStyle name="Normal 41 7 13" xfId="24655" xr:uid="{00000000-0005-0000-0000-0000FA730000}"/>
    <cellStyle name="Normal 41 7 13 2" xfId="46275" xr:uid="{00000000-0005-0000-0000-0000FB730000}"/>
    <cellStyle name="Normal 41 7 14" xfId="18688" xr:uid="{00000000-0005-0000-0000-0000FC730000}"/>
    <cellStyle name="Normal 41 7 14 2" xfId="40330" xr:uid="{00000000-0005-0000-0000-0000FD730000}"/>
    <cellStyle name="Normal 41 7 15" xfId="31253"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5" xr:uid="{00000000-0005-0000-0000-000003740000}"/>
    <cellStyle name="Normal 41 7 2 2 2 2 2 2" xfId="50651" xr:uid="{00000000-0005-0000-0000-000004740000}"/>
    <cellStyle name="Normal 41 7 2 2 2 2 3" xfId="23078" xr:uid="{00000000-0005-0000-0000-000005740000}"/>
    <cellStyle name="Normal 41 7 2 2 2 2 3 2" xfId="44715" xr:uid="{00000000-0005-0000-0000-000006740000}"/>
    <cellStyle name="Normal 41 7 2 2 2 2 4" xfId="38731" xr:uid="{00000000-0005-0000-0000-000007740000}"/>
    <cellStyle name="Normal 41 7 2 2 2 3" xfId="26063" xr:uid="{00000000-0005-0000-0000-000008740000}"/>
    <cellStyle name="Normal 41 7 2 2 2 3 2" xfId="47677" xr:uid="{00000000-0005-0000-0000-000009740000}"/>
    <cellStyle name="Normal 41 7 2 2 2 4" xfId="20096" xr:uid="{00000000-0005-0000-0000-00000A740000}"/>
    <cellStyle name="Normal 41 7 2 2 2 4 2" xfId="41738" xr:uid="{00000000-0005-0000-0000-00000B740000}"/>
    <cellStyle name="Normal 41 7 2 2 2 5" xfId="35728" xr:uid="{00000000-0005-0000-0000-00000C740000}"/>
    <cellStyle name="Normal 41 7 2 2 3" xfId="14966" xr:uid="{00000000-0005-0000-0000-00000D740000}"/>
    <cellStyle name="Normal 41 7 2 2 3 2" xfId="18051" xr:uid="{00000000-0005-0000-0000-00000E740000}"/>
    <cellStyle name="Normal 41 7 2 2 3 2 2" xfId="30017" xr:uid="{00000000-0005-0000-0000-00000F740000}"/>
    <cellStyle name="Normal 41 7 2 2 3 2 2 2" xfId="51623" xr:uid="{00000000-0005-0000-0000-000010740000}"/>
    <cellStyle name="Normal 41 7 2 2 3 2 3" xfId="24050" xr:uid="{00000000-0005-0000-0000-000011740000}"/>
    <cellStyle name="Normal 41 7 2 2 3 2 3 2" xfId="45687" xr:uid="{00000000-0005-0000-0000-000012740000}"/>
    <cellStyle name="Normal 41 7 2 2 3 2 4" xfId="39705" xr:uid="{00000000-0005-0000-0000-000013740000}"/>
    <cellStyle name="Normal 41 7 2 2 3 3" xfId="27035" xr:uid="{00000000-0005-0000-0000-000014740000}"/>
    <cellStyle name="Normal 41 7 2 2 3 3 2" xfId="48649" xr:uid="{00000000-0005-0000-0000-000015740000}"/>
    <cellStyle name="Normal 41 7 2 2 3 4" xfId="21068" xr:uid="{00000000-0005-0000-0000-000016740000}"/>
    <cellStyle name="Normal 41 7 2 2 3 4 2" xfId="42710" xr:uid="{00000000-0005-0000-0000-000017740000}"/>
    <cellStyle name="Normal 41 7 2 2 3 5" xfId="36702" xr:uid="{00000000-0005-0000-0000-000018740000}"/>
    <cellStyle name="Normal 41 7 2 2 4" xfId="16100" xr:uid="{00000000-0005-0000-0000-000019740000}"/>
    <cellStyle name="Normal 41 7 2 2 4 2" xfId="28069" xr:uid="{00000000-0005-0000-0000-00001A740000}"/>
    <cellStyle name="Normal 41 7 2 2 4 2 2" xfId="49675" xr:uid="{00000000-0005-0000-0000-00001B740000}"/>
    <cellStyle name="Normal 41 7 2 2 4 3" xfId="22102" xr:uid="{00000000-0005-0000-0000-00001C740000}"/>
    <cellStyle name="Normal 41 7 2 2 4 3 2" xfId="43739" xr:uid="{00000000-0005-0000-0000-00001D740000}"/>
    <cellStyle name="Normal 41 7 2 2 4 4" xfId="37754" xr:uid="{00000000-0005-0000-0000-00001E740000}"/>
    <cellStyle name="Normal 41 7 2 2 5" xfId="25087" xr:uid="{00000000-0005-0000-0000-00001F740000}"/>
    <cellStyle name="Normal 41 7 2 2 5 2" xfId="46704" xr:uid="{00000000-0005-0000-0000-000020740000}"/>
    <cellStyle name="Normal 41 7 2 2 6" xfId="19120" xr:uid="{00000000-0005-0000-0000-000021740000}"/>
    <cellStyle name="Normal 41 7 2 2 6 2" xfId="40762" xr:uid="{00000000-0005-0000-0000-000022740000}"/>
    <cellStyle name="Normal 41 7 2 2 7" xfId="34748"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5" xr:uid="{00000000-0005-0000-0000-000027740000}"/>
    <cellStyle name="Normal 41 7 2 3 2 2 2 2" xfId="50971" xr:uid="{00000000-0005-0000-0000-000028740000}"/>
    <cellStyle name="Normal 41 7 2 3 2 2 3" xfId="23398" xr:uid="{00000000-0005-0000-0000-000029740000}"/>
    <cellStyle name="Normal 41 7 2 3 2 2 3 2" xfId="45035" xr:uid="{00000000-0005-0000-0000-00002A740000}"/>
    <cellStyle name="Normal 41 7 2 3 2 2 4" xfId="39051" xr:uid="{00000000-0005-0000-0000-00002B740000}"/>
    <cellStyle name="Normal 41 7 2 3 2 3" xfId="26383" xr:uid="{00000000-0005-0000-0000-00002C740000}"/>
    <cellStyle name="Normal 41 7 2 3 2 3 2" xfId="47997" xr:uid="{00000000-0005-0000-0000-00002D740000}"/>
    <cellStyle name="Normal 41 7 2 3 2 4" xfId="20416" xr:uid="{00000000-0005-0000-0000-00002E740000}"/>
    <cellStyle name="Normal 41 7 2 3 2 4 2" xfId="42058" xr:uid="{00000000-0005-0000-0000-00002F740000}"/>
    <cellStyle name="Normal 41 7 2 3 2 5" xfId="36048" xr:uid="{00000000-0005-0000-0000-000030740000}"/>
    <cellStyle name="Normal 41 7 2 3 3" xfId="15286" xr:uid="{00000000-0005-0000-0000-000031740000}"/>
    <cellStyle name="Normal 41 7 2 3 3 2" xfId="18371" xr:uid="{00000000-0005-0000-0000-000032740000}"/>
    <cellStyle name="Normal 41 7 2 3 3 2 2" xfId="30337" xr:uid="{00000000-0005-0000-0000-000033740000}"/>
    <cellStyle name="Normal 41 7 2 3 3 2 2 2" xfId="51943" xr:uid="{00000000-0005-0000-0000-000034740000}"/>
    <cellStyle name="Normal 41 7 2 3 3 2 3" xfId="24370" xr:uid="{00000000-0005-0000-0000-000035740000}"/>
    <cellStyle name="Normal 41 7 2 3 3 2 3 2" xfId="46007" xr:uid="{00000000-0005-0000-0000-000036740000}"/>
    <cellStyle name="Normal 41 7 2 3 3 2 4" xfId="40025" xr:uid="{00000000-0005-0000-0000-000037740000}"/>
    <cellStyle name="Normal 41 7 2 3 3 3" xfId="27355" xr:uid="{00000000-0005-0000-0000-000038740000}"/>
    <cellStyle name="Normal 41 7 2 3 3 3 2" xfId="48969" xr:uid="{00000000-0005-0000-0000-000039740000}"/>
    <cellStyle name="Normal 41 7 2 3 3 4" xfId="21388" xr:uid="{00000000-0005-0000-0000-00003A740000}"/>
    <cellStyle name="Normal 41 7 2 3 3 4 2" xfId="43030" xr:uid="{00000000-0005-0000-0000-00003B740000}"/>
    <cellStyle name="Normal 41 7 2 3 3 5" xfId="37022" xr:uid="{00000000-0005-0000-0000-00003C740000}"/>
    <cellStyle name="Normal 41 7 2 3 4" xfId="16420" xr:uid="{00000000-0005-0000-0000-00003D740000}"/>
    <cellStyle name="Normal 41 7 2 3 4 2" xfId="28389" xr:uid="{00000000-0005-0000-0000-00003E740000}"/>
    <cellStyle name="Normal 41 7 2 3 4 2 2" xfId="49995" xr:uid="{00000000-0005-0000-0000-00003F740000}"/>
    <cellStyle name="Normal 41 7 2 3 4 3" xfId="22422" xr:uid="{00000000-0005-0000-0000-000040740000}"/>
    <cellStyle name="Normal 41 7 2 3 4 3 2" xfId="44059" xr:uid="{00000000-0005-0000-0000-000041740000}"/>
    <cellStyle name="Normal 41 7 2 3 4 4" xfId="38074" xr:uid="{00000000-0005-0000-0000-000042740000}"/>
    <cellStyle name="Normal 41 7 2 3 5" xfId="25407" xr:uid="{00000000-0005-0000-0000-000043740000}"/>
    <cellStyle name="Normal 41 7 2 3 5 2" xfId="47024" xr:uid="{00000000-0005-0000-0000-000044740000}"/>
    <cellStyle name="Normal 41 7 2 3 6" xfId="19440" xr:uid="{00000000-0005-0000-0000-000045740000}"/>
    <cellStyle name="Normal 41 7 2 3 6 2" xfId="41082" xr:uid="{00000000-0005-0000-0000-000046740000}"/>
    <cellStyle name="Normal 41 7 2 3 7" xfId="35068" xr:uid="{00000000-0005-0000-0000-000047740000}"/>
    <cellStyle name="Normal 41 7 2 4" xfId="13671" xr:uid="{00000000-0005-0000-0000-000048740000}"/>
    <cellStyle name="Normal 41 7 2 4 2" xfId="16757" xr:uid="{00000000-0005-0000-0000-000049740000}"/>
    <cellStyle name="Normal 41 7 2 4 2 2" xfId="28725" xr:uid="{00000000-0005-0000-0000-00004A740000}"/>
    <cellStyle name="Normal 41 7 2 4 2 2 2" xfId="50331" xr:uid="{00000000-0005-0000-0000-00004B740000}"/>
    <cellStyle name="Normal 41 7 2 4 2 3" xfId="22758" xr:uid="{00000000-0005-0000-0000-00004C740000}"/>
    <cellStyle name="Normal 41 7 2 4 2 3 2" xfId="44395" xr:uid="{00000000-0005-0000-0000-00004D740000}"/>
    <cellStyle name="Normal 41 7 2 4 2 4" xfId="38411" xr:uid="{00000000-0005-0000-0000-00004E740000}"/>
    <cellStyle name="Normal 41 7 2 4 3" xfId="25743" xr:uid="{00000000-0005-0000-0000-00004F740000}"/>
    <cellStyle name="Normal 41 7 2 4 3 2" xfId="47357" xr:uid="{00000000-0005-0000-0000-000050740000}"/>
    <cellStyle name="Normal 41 7 2 4 4" xfId="19776" xr:uid="{00000000-0005-0000-0000-000051740000}"/>
    <cellStyle name="Normal 41 7 2 4 4 2" xfId="41418" xr:uid="{00000000-0005-0000-0000-000052740000}"/>
    <cellStyle name="Normal 41 7 2 4 5" xfId="35407" xr:uid="{00000000-0005-0000-0000-000053740000}"/>
    <cellStyle name="Normal 41 7 2 5" xfId="14645" xr:uid="{00000000-0005-0000-0000-000054740000}"/>
    <cellStyle name="Normal 41 7 2 5 2" xfId="17730" xr:uid="{00000000-0005-0000-0000-000055740000}"/>
    <cellStyle name="Normal 41 7 2 5 2 2" xfId="29697" xr:uid="{00000000-0005-0000-0000-000056740000}"/>
    <cellStyle name="Normal 41 7 2 5 2 2 2" xfId="51303" xr:uid="{00000000-0005-0000-0000-000057740000}"/>
    <cellStyle name="Normal 41 7 2 5 2 3" xfId="23730" xr:uid="{00000000-0005-0000-0000-000058740000}"/>
    <cellStyle name="Normal 41 7 2 5 2 3 2" xfId="45367" xr:uid="{00000000-0005-0000-0000-000059740000}"/>
    <cellStyle name="Normal 41 7 2 5 2 4" xfId="39384" xr:uid="{00000000-0005-0000-0000-00005A740000}"/>
    <cellStyle name="Normal 41 7 2 5 3" xfId="26715" xr:uid="{00000000-0005-0000-0000-00005B740000}"/>
    <cellStyle name="Normal 41 7 2 5 3 2" xfId="48329" xr:uid="{00000000-0005-0000-0000-00005C740000}"/>
    <cellStyle name="Normal 41 7 2 5 4" xfId="20748" xr:uid="{00000000-0005-0000-0000-00005D740000}"/>
    <cellStyle name="Normal 41 7 2 5 4 2" xfId="42390" xr:uid="{00000000-0005-0000-0000-00005E740000}"/>
    <cellStyle name="Normal 41 7 2 5 5" xfId="36381" xr:uid="{00000000-0005-0000-0000-00005F740000}"/>
    <cellStyle name="Normal 41 7 2 6" xfId="15758" xr:uid="{00000000-0005-0000-0000-000060740000}"/>
    <cellStyle name="Normal 41 7 2 6 2" xfId="27729" xr:uid="{00000000-0005-0000-0000-000061740000}"/>
    <cellStyle name="Normal 41 7 2 6 2 2" xfId="49335" xr:uid="{00000000-0005-0000-0000-000062740000}"/>
    <cellStyle name="Normal 41 7 2 6 3" xfId="21762" xr:uid="{00000000-0005-0000-0000-000063740000}"/>
    <cellStyle name="Normal 41 7 2 6 3 2" xfId="43399" xr:uid="{00000000-0005-0000-0000-000064740000}"/>
    <cellStyle name="Normal 41 7 2 6 4" xfId="37412" xr:uid="{00000000-0005-0000-0000-000065740000}"/>
    <cellStyle name="Normal 41 7 2 7" xfId="24744" xr:uid="{00000000-0005-0000-0000-000066740000}"/>
    <cellStyle name="Normal 41 7 2 7 2" xfId="46364" xr:uid="{00000000-0005-0000-0000-000067740000}"/>
    <cellStyle name="Normal 41 7 2 8" xfId="18777" xr:uid="{00000000-0005-0000-0000-000068740000}"/>
    <cellStyle name="Normal 41 7 2 8 2" xfId="40419" xr:uid="{00000000-0005-0000-0000-000069740000}"/>
    <cellStyle name="Normal 41 7 2 9" xfId="31590"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1" xr:uid="{00000000-0005-0000-0000-00006F740000}"/>
    <cellStyle name="Normal 41 7 3 2 2 2 2 2" xfId="50607" xr:uid="{00000000-0005-0000-0000-000070740000}"/>
    <cellStyle name="Normal 41 7 3 2 2 2 3" xfId="23034" xr:uid="{00000000-0005-0000-0000-000071740000}"/>
    <cellStyle name="Normal 41 7 3 2 2 2 3 2" xfId="44671" xr:uid="{00000000-0005-0000-0000-000072740000}"/>
    <cellStyle name="Normal 41 7 3 2 2 2 4" xfId="38687" xr:uid="{00000000-0005-0000-0000-000073740000}"/>
    <cellStyle name="Normal 41 7 3 2 2 3" xfId="26019" xr:uid="{00000000-0005-0000-0000-000074740000}"/>
    <cellStyle name="Normal 41 7 3 2 2 3 2" xfId="47633" xr:uid="{00000000-0005-0000-0000-000075740000}"/>
    <cellStyle name="Normal 41 7 3 2 2 4" xfId="20052" xr:uid="{00000000-0005-0000-0000-000076740000}"/>
    <cellStyle name="Normal 41 7 3 2 2 4 2" xfId="41694" xr:uid="{00000000-0005-0000-0000-000077740000}"/>
    <cellStyle name="Normal 41 7 3 2 2 5" xfId="35684" xr:uid="{00000000-0005-0000-0000-000078740000}"/>
    <cellStyle name="Normal 41 7 3 2 3" xfId="14922" xr:uid="{00000000-0005-0000-0000-000079740000}"/>
    <cellStyle name="Normal 41 7 3 2 3 2" xfId="18007" xr:uid="{00000000-0005-0000-0000-00007A740000}"/>
    <cellStyle name="Normal 41 7 3 2 3 2 2" xfId="29973" xr:uid="{00000000-0005-0000-0000-00007B740000}"/>
    <cellStyle name="Normal 41 7 3 2 3 2 2 2" xfId="51579" xr:uid="{00000000-0005-0000-0000-00007C740000}"/>
    <cellStyle name="Normal 41 7 3 2 3 2 3" xfId="24006" xr:uid="{00000000-0005-0000-0000-00007D740000}"/>
    <cellStyle name="Normal 41 7 3 2 3 2 3 2" xfId="45643" xr:uid="{00000000-0005-0000-0000-00007E740000}"/>
    <cellStyle name="Normal 41 7 3 2 3 2 4" xfId="39661" xr:uid="{00000000-0005-0000-0000-00007F740000}"/>
    <cellStyle name="Normal 41 7 3 2 3 3" xfId="26991" xr:uid="{00000000-0005-0000-0000-000080740000}"/>
    <cellStyle name="Normal 41 7 3 2 3 3 2" xfId="48605" xr:uid="{00000000-0005-0000-0000-000081740000}"/>
    <cellStyle name="Normal 41 7 3 2 3 4" xfId="21024" xr:uid="{00000000-0005-0000-0000-000082740000}"/>
    <cellStyle name="Normal 41 7 3 2 3 4 2" xfId="42666" xr:uid="{00000000-0005-0000-0000-000083740000}"/>
    <cellStyle name="Normal 41 7 3 2 3 5" xfId="36658" xr:uid="{00000000-0005-0000-0000-000084740000}"/>
    <cellStyle name="Normal 41 7 3 2 4" xfId="16056" xr:uid="{00000000-0005-0000-0000-000085740000}"/>
    <cellStyle name="Normal 41 7 3 2 4 2" xfId="28025" xr:uid="{00000000-0005-0000-0000-000086740000}"/>
    <cellStyle name="Normal 41 7 3 2 4 2 2" xfId="49631" xr:uid="{00000000-0005-0000-0000-000087740000}"/>
    <cellStyle name="Normal 41 7 3 2 4 3" xfId="22058" xr:uid="{00000000-0005-0000-0000-000088740000}"/>
    <cellStyle name="Normal 41 7 3 2 4 3 2" xfId="43695" xr:uid="{00000000-0005-0000-0000-000089740000}"/>
    <cellStyle name="Normal 41 7 3 2 4 4" xfId="37710" xr:uid="{00000000-0005-0000-0000-00008A740000}"/>
    <cellStyle name="Normal 41 7 3 2 5" xfId="25043" xr:uid="{00000000-0005-0000-0000-00008B740000}"/>
    <cellStyle name="Normal 41 7 3 2 5 2" xfId="46660" xr:uid="{00000000-0005-0000-0000-00008C740000}"/>
    <cellStyle name="Normal 41 7 3 2 6" xfId="19076" xr:uid="{00000000-0005-0000-0000-00008D740000}"/>
    <cellStyle name="Normal 41 7 3 2 6 2" xfId="40718" xr:uid="{00000000-0005-0000-0000-00008E740000}"/>
    <cellStyle name="Normal 41 7 3 2 7" xfId="34704"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1" xr:uid="{00000000-0005-0000-0000-000093740000}"/>
    <cellStyle name="Normal 41 7 3 3 2 2 2 2" xfId="50927" xr:uid="{00000000-0005-0000-0000-000094740000}"/>
    <cellStyle name="Normal 41 7 3 3 2 2 3" xfId="23354" xr:uid="{00000000-0005-0000-0000-000095740000}"/>
    <cellStyle name="Normal 41 7 3 3 2 2 3 2" xfId="44991" xr:uid="{00000000-0005-0000-0000-000096740000}"/>
    <cellStyle name="Normal 41 7 3 3 2 2 4" xfId="39007" xr:uid="{00000000-0005-0000-0000-000097740000}"/>
    <cellStyle name="Normal 41 7 3 3 2 3" xfId="26339" xr:uid="{00000000-0005-0000-0000-000098740000}"/>
    <cellStyle name="Normal 41 7 3 3 2 3 2" xfId="47953" xr:uid="{00000000-0005-0000-0000-000099740000}"/>
    <cellStyle name="Normal 41 7 3 3 2 4" xfId="20372" xr:uid="{00000000-0005-0000-0000-00009A740000}"/>
    <cellStyle name="Normal 41 7 3 3 2 4 2" xfId="42014" xr:uid="{00000000-0005-0000-0000-00009B740000}"/>
    <cellStyle name="Normal 41 7 3 3 2 5" xfId="36004" xr:uid="{00000000-0005-0000-0000-00009C740000}"/>
    <cellStyle name="Normal 41 7 3 3 3" xfId="15242" xr:uid="{00000000-0005-0000-0000-00009D740000}"/>
    <cellStyle name="Normal 41 7 3 3 3 2" xfId="18327" xr:uid="{00000000-0005-0000-0000-00009E740000}"/>
    <cellStyle name="Normal 41 7 3 3 3 2 2" xfId="30293" xr:uid="{00000000-0005-0000-0000-00009F740000}"/>
    <cellStyle name="Normal 41 7 3 3 3 2 2 2" xfId="51899" xr:uid="{00000000-0005-0000-0000-0000A0740000}"/>
    <cellStyle name="Normal 41 7 3 3 3 2 3" xfId="24326" xr:uid="{00000000-0005-0000-0000-0000A1740000}"/>
    <cellStyle name="Normal 41 7 3 3 3 2 3 2" xfId="45963" xr:uid="{00000000-0005-0000-0000-0000A2740000}"/>
    <cellStyle name="Normal 41 7 3 3 3 2 4" xfId="39981" xr:uid="{00000000-0005-0000-0000-0000A3740000}"/>
    <cellStyle name="Normal 41 7 3 3 3 3" xfId="27311" xr:uid="{00000000-0005-0000-0000-0000A4740000}"/>
    <cellStyle name="Normal 41 7 3 3 3 3 2" xfId="48925" xr:uid="{00000000-0005-0000-0000-0000A5740000}"/>
    <cellStyle name="Normal 41 7 3 3 3 4" xfId="21344" xr:uid="{00000000-0005-0000-0000-0000A6740000}"/>
    <cellStyle name="Normal 41 7 3 3 3 4 2" xfId="42986" xr:uid="{00000000-0005-0000-0000-0000A7740000}"/>
    <cellStyle name="Normal 41 7 3 3 3 5" xfId="36978" xr:uid="{00000000-0005-0000-0000-0000A8740000}"/>
    <cellStyle name="Normal 41 7 3 3 4" xfId="16376" xr:uid="{00000000-0005-0000-0000-0000A9740000}"/>
    <cellStyle name="Normal 41 7 3 3 4 2" xfId="28345" xr:uid="{00000000-0005-0000-0000-0000AA740000}"/>
    <cellStyle name="Normal 41 7 3 3 4 2 2" xfId="49951" xr:uid="{00000000-0005-0000-0000-0000AB740000}"/>
    <cellStyle name="Normal 41 7 3 3 4 3" xfId="22378" xr:uid="{00000000-0005-0000-0000-0000AC740000}"/>
    <cellStyle name="Normal 41 7 3 3 4 3 2" xfId="44015" xr:uid="{00000000-0005-0000-0000-0000AD740000}"/>
    <cellStyle name="Normal 41 7 3 3 4 4" xfId="38030" xr:uid="{00000000-0005-0000-0000-0000AE740000}"/>
    <cellStyle name="Normal 41 7 3 3 5" xfId="25363" xr:uid="{00000000-0005-0000-0000-0000AF740000}"/>
    <cellStyle name="Normal 41 7 3 3 5 2" xfId="46980" xr:uid="{00000000-0005-0000-0000-0000B0740000}"/>
    <cellStyle name="Normal 41 7 3 3 6" xfId="19396" xr:uid="{00000000-0005-0000-0000-0000B1740000}"/>
    <cellStyle name="Normal 41 7 3 3 6 2" xfId="41038" xr:uid="{00000000-0005-0000-0000-0000B2740000}"/>
    <cellStyle name="Normal 41 7 3 3 7" xfId="35024" xr:uid="{00000000-0005-0000-0000-0000B3740000}"/>
    <cellStyle name="Normal 41 7 3 4" xfId="13627" xr:uid="{00000000-0005-0000-0000-0000B4740000}"/>
    <cellStyle name="Normal 41 7 3 4 2" xfId="16713" xr:uid="{00000000-0005-0000-0000-0000B5740000}"/>
    <cellStyle name="Normal 41 7 3 4 2 2" xfId="28681" xr:uid="{00000000-0005-0000-0000-0000B6740000}"/>
    <cellStyle name="Normal 41 7 3 4 2 2 2" xfId="50287" xr:uid="{00000000-0005-0000-0000-0000B7740000}"/>
    <cellStyle name="Normal 41 7 3 4 2 3" xfId="22714" xr:uid="{00000000-0005-0000-0000-0000B8740000}"/>
    <cellStyle name="Normal 41 7 3 4 2 3 2" xfId="44351" xr:uid="{00000000-0005-0000-0000-0000B9740000}"/>
    <cellStyle name="Normal 41 7 3 4 2 4" xfId="38367" xr:uid="{00000000-0005-0000-0000-0000BA740000}"/>
    <cellStyle name="Normal 41 7 3 4 3" xfId="25699" xr:uid="{00000000-0005-0000-0000-0000BB740000}"/>
    <cellStyle name="Normal 41 7 3 4 3 2" xfId="47313" xr:uid="{00000000-0005-0000-0000-0000BC740000}"/>
    <cellStyle name="Normal 41 7 3 4 4" xfId="19732" xr:uid="{00000000-0005-0000-0000-0000BD740000}"/>
    <cellStyle name="Normal 41 7 3 4 4 2" xfId="41374" xr:uid="{00000000-0005-0000-0000-0000BE740000}"/>
    <cellStyle name="Normal 41 7 3 4 5" xfId="35363" xr:uid="{00000000-0005-0000-0000-0000BF740000}"/>
    <cellStyle name="Normal 41 7 3 5" xfId="14601" xr:uid="{00000000-0005-0000-0000-0000C0740000}"/>
    <cellStyle name="Normal 41 7 3 5 2" xfId="17686" xr:uid="{00000000-0005-0000-0000-0000C1740000}"/>
    <cellStyle name="Normal 41 7 3 5 2 2" xfId="29653" xr:uid="{00000000-0005-0000-0000-0000C2740000}"/>
    <cellStyle name="Normal 41 7 3 5 2 2 2" xfId="51259" xr:uid="{00000000-0005-0000-0000-0000C3740000}"/>
    <cellStyle name="Normal 41 7 3 5 2 3" xfId="23686" xr:uid="{00000000-0005-0000-0000-0000C4740000}"/>
    <cellStyle name="Normal 41 7 3 5 2 3 2" xfId="45323" xr:uid="{00000000-0005-0000-0000-0000C5740000}"/>
    <cellStyle name="Normal 41 7 3 5 2 4" xfId="39340" xr:uid="{00000000-0005-0000-0000-0000C6740000}"/>
    <cellStyle name="Normal 41 7 3 5 3" xfId="26671" xr:uid="{00000000-0005-0000-0000-0000C7740000}"/>
    <cellStyle name="Normal 41 7 3 5 3 2" xfId="48285" xr:uid="{00000000-0005-0000-0000-0000C8740000}"/>
    <cellStyle name="Normal 41 7 3 5 4" xfId="20704" xr:uid="{00000000-0005-0000-0000-0000C9740000}"/>
    <cellStyle name="Normal 41 7 3 5 4 2" xfId="42346" xr:uid="{00000000-0005-0000-0000-0000CA740000}"/>
    <cellStyle name="Normal 41 7 3 5 5" xfId="36337" xr:uid="{00000000-0005-0000-0000-0000CB740000}"/>
    <cellStyle name="Normal 41 7 3 6" xfId="15714" xr:uid="{00000000-0005-0000-0000-0000CC740000}"/>
    <cellStyle name="Normal 41 7 3 6 2" xfId="27685" xr:uid="{00000000-0005-0000-0000-0000CD740000}"/>
    <cellStyle name="Normal 41 7 3 6 2 2" xfId="49291" xr:uid="{00000000-0005-0000-0000-0000CE740000}"/>
    <cellStyle name="Normal 41 7 3 6 3" xfId="21718" xr:uid="{00000000-0005-0000-0000-0000CF740000}"/>
    <cellStyle name="Normal 41 7 3 6 3 2" xfId="43355" xr:uid="{00000000-0005-0000-0000-0000D0740000}"/>
    <cellStyle name="Normal 41 7 3 6 4" xfId="37368" xr:uid="{00000000-0005-0000-0000-0000D1740000}"/>
    <cellStyle name="Normal 41 7 3 7" xfId="24700" xr:uid="{00000000-0005-0000-0000-0000D2740000}"/>
    <cellStyle name="Normal 41 7 3 7 2" xfId="46320" xr:uid="{00000000-0005-0000-0000-0000D3740000}"/>
    <cellStyle name="Normal 41 7 3 8" xfId="18733" xr:uid="{00000000-0005-0000-0000-0000D4740000}"/>
    <cellStyle name="Normal 41 7 3 8 2" xfId="40375" xr:uid="{00000000-0005-0000-0000-0000D5740000}"/>
    <cellStyle name="Normal 41 7 3 9" xfId="31433"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7" xr:uid="{00000000-0005-0000-0000-0000DB740000}"/>
    <cellStyle name="Normal 41 7 4 2 2 2 2 2" xfId="50693" xr:uid="{00000000-0005-0000-0000-0000DC740000}"/>
    <cellStyle name="Normal 41 7 4 2 2 2 3" xfId="23120" xr:uid="{00000000-0005-0000-0000-0000DD740000}"/>
    <cellStyle name="Normal 41 7 4 2 2 2 3 2" xfId="44757" xr:uid="{00000000-0005-0000-0000-0000DE740000}"/>
    <cellStyle name="Normal 41 7 4 2 2 2 4" xfId="38773" xr:uid="{00000000-0005-0000-0000-0000DF740000}"/>
    <cellStyle name="Normal 41 7 4 2 2 3" xfId="26105" xr:uid="{00000000-0005-0000-0000-0000E0740000}"/>
    <cellStyle name="Normal 41 7 4 2 2 3 2" xfId="47719" xr:uid="{00000000-0005-0000-0000-0000E1740000}"/>
    <cellStyle name="Normal 41 7 4 2 2 4" xfId="20138" xr:uid="{00000000-0005-0000-0000-0000E2740000}"/>
    <cellStyle name="Normal 41 7 4 2 2 4 2" xfId="41780" xr:uid="{00000000-0005-0000-0000-0000E3740000}"/>
    <cellStyle name="Normal 41 7 4 2 2 5" xfId="35770" xr:uid="{00000000-0005-0000-0000-0000E4740000}"/>
    <cellStyle name="Normal 41 7 4 2 3" xfId="15008" xr:uid="{00000000-0005-0000-0000-0000E5740000}"/>
    <cellStyle name="Normal 41 7 4 2 3 2" xfId="18093" xr:uid="{00000000-0005-0000-0000-0000E6740000}"/>
    <cellStyle name="Normal 41 7 4 2 3 2 2" xfId="30059" xr:uid="{00000000-0005-0000-0000-0000E7740000}"/>
    <cellStyle name="Normal 41 7 4 2 3 2 2 2" xfId="51665" xr:uid="{00000000-0005-0000-0000-0000E8740000}"/>
    <cellStyle name="Normal 41 7 4 2 3 2 3" xfId="24092" xr:uid="{00000000-0005-0000-0000-0000E9740000}"/>
    <cellStyle name="Normal 41 7 4 2 3 2 3 2" xfId="45729" xr:uid="{00000000-0005-0000-0000-0000EA740000}"/>
    <cellStyle name="Normal 41 7 4 2 3 2 4" xfId="39747" xr:uid="{00000000-0005-0000-0000-0000EB740000}"/>
    <cellStyle name="Normal 41 7 4 2 3 3" xfId="27077" xr:uid="{00000000-0005-0000-0000-0000EC740000}"/>
    <cellStyle name="Normal 41 7 4 2 3 3 2" xfId="48691" xr:uid="{00000000-0005-0000-0000-0000ED740000}"/>
    <cellStyle name="Normal 41 7 4 2 3 4" xfId="21110" xr:uid="{00000000-0005-0000-0000-0000EE740000}"/>
    <cellStyle name="Normal 41 7 4 2 3 4 2" xfId="42752" xr:uid="{00000000-0005-0000-0000-0000EF740000}"/>
    <cellStyle name="Normal 41 7 4 2 3 5" xfId="36744" xr:uid="{00000000-0005-0000-0000-0000F0740000}"/>
    <cellStyle name="Normal 41 7 4 2 4" xfId="16142" xr:uid="{00000000-0005-0000-0000-0000F1740000}"/>
    <cellStyle name="Normal 41 7 4 2 4 2" xfId="28111" xr:uid="{00000000-0005-0000-0000-0000F2740000}"/>
    <cellStyle name="Normal 41 7 4 2 4 2 2" xfId="49717" xr:uid="{00000000-0005-0000-0000-0000F3740000}"/>
    <cellStyle name="Normal 41 7 4 2 4 3" xfId="22144" xr:uid="{00000000-0005-0000-0000-0000F4740000}"/>
    <cellStyle name="Normal 41 7 4 2 4 3 2" xfId="43781" xr:uid="{00000000-0005-0000-0000-0000F5740000}"/>
    <cellStyle name="Normal 41 7 4 2 4 4" xfId="37796" xr:uid="{00000000-0005-0000-0000-0000F6740000}"/>
    <cellStyle name="Normal 41 7 4 2 5" xfId="25129" xr:uid="{00000000-0005-0000-0000-0000F7740000}"/>
    <cellStyle name="Normal 41 7 4 2 5 2" xfId="46746" xr:uid="{00000000-0005-0000-0000-0000F8740000}"/>
    <cellStyle name="Normal 41 7 4 2 6" xfId="19162" xr:uid="{00000000-0005-0000-0000-0000F9740000}"/>
    <cellStyle name="Normal 41 7 4 2 6 2" xfId="40804" xr:uid="{00000000-0005-0000-0000-0000FA740000}"/>
    <cellStyle name="Normal 41 7 4 2 7" xfId="34790"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7" xr:uid="{00000000-0005-0000-0000-0000FF740000}"/>
    <cellStyle name="Normal 41 7 4 3 2 2 2 2" xfId="51013" xr:uid="{00000000-0005-0000-0000-000000750000}"/>
    <cellStyle name="Normal 41 7 4 3 2 2 3" xfId="23440" xr:uid="{00000000-0005-0000-0000-000001750000}"/>
    <cellStyle name="Normal 41 7 4 3 2 2 3 2" xfId="45077" xr:uid="{00000000-0005-0000-0000-000002750000}"/>
    <cellStyle name="Normal 41 7 4 3 2 2 4" xfId="39093" xr:uid="{00000000-0005-0000-0000-000003750000}"/>
    <cellStyle name="Normal 41 7 4 3 2 3" xfId="26425" xr:uid="{00000000-0005-0000-0000-000004750000}"/>
    <cellStyle name="Normal 41 7 4 3 2 3 2" xfId="48039" xr:uid="{00000000-0005-0000-0000-000005750000}"/>
    <cellStyle name="Normal 41 7 4 3 2 4" xfId="20458" xr:uid="{00000000-0005-0000-0000-000006750000}"/>
    <cellStyle name="Normal 41 7 4 3 2 4 2" xfId="42100" xr:uid="{00000000-0005-0000-0000-000007750000}"/>
    <cellStyle name="Normal 41 7 4 3 2 5" xfId="36090" xr:uid="{00000000-0005-0000-0000-000008750000}"/>
    <cellStyle name="Normal 41 7 4 3 3" xfId="15328" xr:uid="{00000000-0005-0000-0000-000009750000}"/>
    <cellStyle name="Normal 41 7 4 3 3 2" xfId="18413" xr:uid="{00000000-0005-0000-0000-00000A750000}"/>
    <cellStyle name="Normal 41 7 4 3 3 2 2" xfId="30379" xr:uid="{00000000-0005-0000-0000-00000B750000}"/>
    <cellStyle name="Normal 41 7 4 3 3 2 2 2" xfId="51985" xr:uid="{00000000-0005-0000-0000-00000C750000}"/>
    <cellStyle name="Normal 41 7 4 3 3 2 3" xfId="24412" xr:uid="{00000000-0005-0000-0000-00000D750000}"/>
    <cellStyle name="Normal 41 7 4 3 3 2 3 2" xfId="46049" xr:uid="{00000000-0005-0000-0000-00000E750000}"/>
    <cellStyle name="Normal 41 7 4 3 3 2 4" xfId="40067" xr:uid="{00000000-0005-0000-0000-00000F750000}"/>
    <cellStyle name="Normal 41 7 4 3 3 3" xfId="27397" xr:uid="{00000000-0005-0000-0000-000010750000}"/>
    <cellStyle name="Normal 41 7 4 3 3 3 2" xfId="49011" xr:uid="{00000000-0005-0000-0000-000011750000}"/>
    <cellStyle name="Normal 41 7 4 3 3 4" xfId="21430" xr:uid="{00000000-0005-0000-0000-000012750000}"/>
    <cellStyle name="Normal 41 7 4 3 3 4 2" xfId="43072" xr:uid="{00000000-0005-0000-0000-000013750000}"/>
    <cellStyle name="Normal 41 7 4 3 3 5" xfId="37064" xr:uid="{00000000-0005-0000-0000-000014750000}"/>
    <cellStyle name="Normal 41 7 4 3 4" xfId="16462" xr:uid="{00000000-0005-0000-0000-000015750000}"/>
    <cellStyle name="Normal 41 7 4 3 4 2" xfId="28431" xr:uid="{00000000-0005-0000-0000-000016750000}"/>
    <cellStyle name="Normal 41 7 4 3 4 2 2" xfId="50037" xr:uid="{00000000-0005-0000-0000-000017750000}"/>
    <cellStyle name="Normal 41 7 4 3 4 3" xfId="22464" xr:uid="{00000000-0005-0000-0000-000018750000}"/>
    <cellStyle name="Normal 41 7 4 3 4 3 2" xfId="44101" xr:uid="{00000000-0005-0000-0000-000019750000}"/>
    <cellStyle name="Normal 41 7 4 3 4 4" xfId="38116" xr:uid="{00000000-0005-0000-0000-00001A750000}"/>
    <cellStyle name="Normal 41 7 4 3 5" xfId="25449" xr:uid="{00000000-0005-0000-0000-00001B750000}"/>
    <cellStyle name="Normal 41 7 4 3 5 2" xfId="47066" xr:uid="{00000000-0005-0000-0000-00001C750000}"/>
    <cellStyle name="Normal 41 7 4 3 6" xfId="19482" xr:uid="{00000000-0005-0000-0000-00001D750000}"/>
    <cellStyle name="Normal 41 7 4 3 6 2" xfId="41124" xr:uid="{00000000-0005-0000-0000-00001E750000}"/>
    <cellStyle name="Normal 41 7 4 3 7" xfId="35110" xr:uid="{00000000-0005-0000-0000-00001F750000}"/>
    <cellStyle name="Normal 41 7 4 4" xfId="13713" xr:uid="{00000000-0005-0000-0000-000020750000}"/>
    <cellStyle name="Normal 41 7 4 4 2" xfId="16799" xr:uid="{00000000-0005-0000-0000-000021750000}"/>
    <cellStyle name="Normal 41 7 4 4 2 2" xfId="28767" xr:uid="{00000000-0005-0000-0000-000022750000}"/>
    <cellStyle name="Normal 41 7 4 4 2 2 2" xfId="50373" xr:uid="{00000000-0005-0000-0000-000023750000}"/>
    <cellStyle name="Normal 41 7 4 4 2 3" xfId="22800" xr:uid="{00000000-0005-0000-0000-000024750000}"/>
    <cellStyle name="Normal 41 7 4 4 2 3 2" xfId="44437" xr:uid="{00000000-0005-0000-0000-000025750000}"/>
    <cellStyle name="Normal 41 7 4 4 2 4" xfId="38453" xr:uid="{00000000-0005-0000-0000-000026750000}"/>
    <cellStyle name="Normal 41 7 4 4 3" xfId="25785" xr:uid="{00000000-0005-0000-0000-000027750000}"/>
    <cellStyle name="Normal 41 7 4 4 3 2" xfId="47399" xr:uid="{00000000-0005-0000-0000-000028750000}"/>
    <cellStyle name="Normal 41 7 4 4 4" xfId="19818" xr:uid="{00000000-0005-0000-0000-000029750000}"/>
    <cellStyle name="Normal 41 7 4 4 4 2" xfId="41460" xr:uid="{00000000-0005-0000-0000-00002A750000}"/>
    <cellStyle name="Normal 41 7 4 4 5" xfId="35449" xr:uid="{00000000-0005-0000-0000-00002B750000}"/>
    <cellStyle name="Normal 41 7 4 5" xfId="14687" xr:uid="{00000000-0005-0000-0000-00002C750000}"/>
    <cellStyle name="Normal 41 7 4 5 2" xfId="17772" xr:uid="{00000000-0005-0000-0000-00002D750000}"/>
    <cellStyle name="Normal 41 7 4 5 2 2" xfId="29739" xr:uid="{00000000-0005-0000-0000-00002E750000}"/>
    <cellStyle name="Normal 41 7 4 5 2 2 2" xfId="51345" xr:uid="{00000000-0005-0000-0000-00002F750000}"/>
    <cellStyle name="Normal 41 7 4 5 2 3" xfId="23772" xr:uid="{00000000-0005-0000-0000-000030750000}"/>
    <cellStyle name="Normal 41 7 4 5 2 3 2" xfId="45409" xr:uid="{00000000-0005-0000-0000-000031750000}"/>
    <cellStyle name="Normal 41 7 4 5 2 4" xfId="39426" xr:uid="{00000000-0005-0000-0000-000032750000}"/>
    <cellStyle name="Normal 41 7 4 5 3" xfId="26757" xr:uid="{00000000-0005-0000-0000-000033750000}"/>
    <cellStyle name="Normal 41 7 4 5 3 2" xfId="48371" xr:uid="{00000000-0005-0000-0000-000034750000}"/>
    <cellStyle name="Normal 41 7 4 5 4" xfId="20790" xr:uid="{00000000-0005-0000-0000-000035750000}"/>
    <cellStyle name="Normal 41 7 4 5 4 2" xfId="42432" xr:uid="{00000000-0005-0000-0000-000036750000}"/>
    <cellStyle name="Normal 41 7 4 5 5" xfId="36423" xr:uid="{00000000-0005-0000-0000-000037750000}"/>
    <cellStyle name="Normal 41 7 4 6" xfId="15800" xr:uid="{00000000-0005-0000-0000-000038750000}"/>
    <cellStyle name="Normal 41 7 4 6 2" xfId="27771" xr:uid="{00000000-0005-0000-0000-000039750000}"/>
    <cellStyle name="Normal 41 7 4 6 2 2" xfId="49377" xr:uid="{00000000-0005-0000-0000-00003A750000}"/>
    <cellStyle name="Normal 41 7 4 6 3" xfId="21804" xr:uid="{00000000-0005-0000-0000-00003B750000}"/>
    <cellStyle name="Normal 41 7 4 6 3 2" xfId="43441" xr:uid="{00000000-0005-0000-0000-00003C750000}"/>
    <cellStyle name="Normal 41 7 4 6 4" xfId="37454" xr:uid="{00000000-0005-0000-0000-00003D750000}"/>
    <cellStyle name="Normal 41 7 4 7" xfId="24786" xr:uid="{00000000-0005-0000-0000-00003E750000}"/>
    <cellStyle name="Normal 41 7 4 7 2" xfId="46406" xr:uid="{00000000-0005-0000-0000-00003F750000}"/>
    <cellStyle name="Normal 41 7 4 8" xfId="18819" xr:uid="{00000000-0005-0000-0000-000040750000}"/>
    <cellStyle name="Normal 41 7 4 8 2" xfId="40461" xr:uid="{00000000-0005-0000-0000-000041750000}"/>
    <cellStyle name="Normal 41 7 4 9" xfId="31701"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1" xr:uid="{00000000-0005-0000-0000-000047750000}"/>
    <cellStyle name="Normal 41 7 5 2 2 2 2 2" xfId="50777" xr:uid="{00000000-0005-0000-0000-000048750000}"/>
    <cellStyle name="Normal 41 7 5 2 2 2 3" xfId="23204" xr:uid="{00000000-0005-0000-0000-000049750000}"/>
    <cellStyle name="Normal 41 7 5 2 2 2 3 2" xfId="44841" xr:uid="{00000000-0005-0000-0000-00004A750000}"/>
    <cellStyle name="Normal 41 7 5 2 2 2 4" xfId="38857" xr:uid="{00000000-0005-0000-0000-00004B750000}"/>
    <cellStyle name="Normal 41 7 5 2 2 3" xfId="26189" xr:uid="{00000000-0005-0000-0000-00004C750000}"/>
    <cellStyle name="Normal 41 7 5 2 2 3 2" xfId="47803" xr:uid="{00000000-0005-0000-0000-00004D750000}"/>
    <cellStyle name="Normal 41 7 5 2 2 4" xfId="20222" xr:uid="{00000000-0005-0000-0000-00004E750000}"/>
    <cellStyle name="Normal 41 7 5 2 2 4 2" xfId="41864" xr:uid="{00000000-0005-0000-0000-00004F750000}"/>
    <cellStyle name="Normal 41 7 5 2 2 5" xfId="35854" xr:uid="{00000000-0005-0000-0000-000050750000}"/>
    <cellStyle name="Normal 41 7 5 2 3" xfId="15092" xr:uid="{00000000-0005-0000-0000-000051750000}"/>
    <cellStyle name="Normal 41 7 5 2 3 2" xfId="18177" xr:uid="{00000000-0005-0000-0000-000052750000}"/>
    <cellStyle name="Normal 41 7 5 2 3 2 2" xfId="30143" xr:uid="{00000000-0005-0000-0000-000053750000}"/>
    <cellStyle name="Normal 41 7 5 2 3 2 2 2" xfId="51749" xr:uid="{00000000-0005-0000-0000-000054750000}"/>
    <cellStyle name="Normal 41 7 5 2 3 2 3" xfId="24176" xr:uid="{00000000-0005-0000-0000-000055750000}"/>
    <cellStyle name="Normal 41 7 5 2 3 2 3 2" xfId="45813" xr:uid="{00000000-0005-0000-0000-000056750000}"/>
    <cellStyle name="Normal 41 7 5 2 3 2 4" xfId="39831" xr:uid="{00000000-0005-0000-0000-000057750000}"/>
    <cellStyle name="Normal 41 7 5 2 3 3" xfId="27161" xr:uid="{00000000-0005-0000-0000-000058750000}"/>
    <cellStyle name="Normal 41 7 5 2 3 3 2" xfId="48775" xr:uid="{00000000-0005-0000-0000-000059750000}"/>
    <cellStyle name="Normal 41 7 5 2 3 4" xfId="21194" xr:uid="{00000000-0005-0000-0000-00005A750000}"/>
    <cellStyle name="Normal 41 7 5 2 3 4 2" xfId="42836" xr:uid="{00000000-0005-0000-0000-00005B750000}"/>
    <cellStyle name="Normal 41 7 5 2 3 5" xfId="36828" xr:uid="{00000000-0005-0000-0000-00005C750000}"/>
    <cellStyle name="Normal 41 7 5 2 4" xfId="16226" xr:uid="{00000000-0005-0000-0000-00005D750000}"/>
    <cellStyle name="Normal 41 7 5 2 4 2" xfId="28195" xr:uid="{00000000-0005-0000-0000-00005E750000}"/>
    <cellStyle name="Normal 41 7 5 2 4 2 2" xfId="49801" xr:uid="{00000000-0005-0000-0000-00005F750000}"/>
    <cellStyle name="Normal 41 7 5 2 4 3" xfId="22228" xr:uid="{00000000-0005-0000-0000-000060750000}"/>
    <cellStyle name="Normal 41 7 5 2 4 3 2" xfId="43865" xr:uid="{00000000-0005-0000-0000-000061750000}"/>
    <cellStyle name="Normal 41 7 5 2 4 4" xfId="37880" xr:uid="{00000000-0005-0000-0000-000062750000}"/>
    <cellStyle name="Normal 41 7 5 2 5" xfId="25213" xr:uid="{00000000-0005-0000-0000-000063750000}"/>
    <cellStyle name="Normal 41 7 5 2 5 2" xfId="46830" xr:uid="{00000000-0005-0000-0000-000064750000}"/>
    <cellStyle name="Normal 41 7 5 2 6" xfId="19246" xr:uid="{00000000-0005-0000-0000-000065750000}"/>
    <cellStyle name="Normal 41 7 5 2 6 2" xfId="40888" xr:uid="{00000000-0005-0000-0000-000066750000}"/>
    <cellStyle name="Normal 41 7 5 2 7" xfId="34874"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1" xr:uid="{00000000-0005-0000-0000-00006B750000}"/>
    <cellStyle name="Normal 41 7 5 3 2 2 2 2" xfId="51097" xr:uid="{00000000-0005-0000-0000-00006C750000}"/>
    <cellStyle name="Normal 41 7 5 3 2 2 3" xfId="23524" xr:uid="{00000000-0005-0000-0000-00006D750000}"/>
    <cellStyle name="Normal 41 7 5 3 2 2 3 2" xfId="45161" xr:uid="{00000000-0005-0000-0000-00006E750000}"/>
    <cellStyle name="Normal 41 7 5 3 2 2 4" xfId="39177" xr:uid="{00000000-0005-0000-0000-00006F750000}"/>
    <cellStyle name="Normal 41 7 5 3 2 3" xfId="26509" xr:uid="{00000000-0005-0000-0000-000070750000}"/>
    <cellStyle name="Normal 41 7 5 3 2 3 2" xfId="48123" xr:uid="{00000000-0005-0000-0000-000071750000}"/>
    <cellStyle name="Normal 41 7 5 3 2 4" xfId="20542" xr:uid="{00000000-0005-0000-0000-000072750000}"/>
    <cellStyle name="Normal 41 7 5 3 2 4 2" xfId="42184" xr:uid="{00000000-0005-0000-0000-000073750000}"/>
    <cellStyle name="Normal 41 7 5 3 2 5" xfId="36174" xr:uid="{00000000-0005-0000-0000-000074750000}"/>
    <cellStyle name="Normal 41 7 5 3 3" xfId="15412" xr:uid="{00000000-0005-0000-0000-000075750000}"/>
    <cellStyle name="Normal 41 7 5 3 3 2" xfId="18497" xr:uid="{00000000-0005-0000-0000-000076750000}"/>
    <cellStyle name="Normal 41 7 5 3 3 2 2" xfId="30463" xr:uid="{00000000-0005-0000-0000-000077750000}"/>
    <cellStyle name="Normal 41 7 5 3 3 2 2 2" xfId="52069" xr:uid="{00000000-0005-0000-0000-000078750000}"/>
    <cellStyle name="Normal 41 7 5 3 3 2 3" xfId="24496" xr:uid="{00000000-0005-0000-0000-000079750000}"/>
    <cellStyle name="Normal 41 7 5 3 3 2 3 2" xfId="46133" xr:uid="{00000000-0005-0000-0000-00007A750000}"/>
    <cellStyle name="Normal 41 7 5 3 3 2 4" xfId="40151" xr:uid="{00000000-0005-0000-0000-00007B750000}"/>
    <cellStyle name="Normal 41 7 5 3 3 3" xfId="27481" xr:uid="{00000000-0005-0000-0000-00007C750000}"/>
    <cellStyle name="Normal 41 7 5 3 3 3 2" xfId="49095" xr:uid="{00000000-0005-0000-0000-00007D750000}"/>
    <cellStyle name="Normal 41 7 5 3 3 4" xfId="21514" xr:uid="{00000000-0005-0000-0000-00007E750000}"/>
    <cellStyle name="Normal 41 7 5 3 3 4 2" xfId="43156" xr:uid="{00000000-0005-0000-0000-00007F750000}"/>
    <cellStyle name="Normal 41 7 5 3 3 5" xfId="37148" xr:uid="{00000000-0005-0000-0000-000080750000}"/>
    <cellStyle name="Normal 41 7 5 3 4" xfId="16546" xr:uid="{00000000-0005-0000-0000-000081750000}"/>
    <cellStyle name="Normal 41 7 5 3 4 2" xfId="28515" xr:uid="{00000000-0005-0000-0000-000082750000}"/>
    <cellStyle name="Normal 41 7 5 3 4 2 2" xfId="50121" xr:uid="{00000000-0005-0000-0000-000083750000}"/>
    <cellStyle name="Normal 41 7 5 3 4 3" xfId="22548" xr:uid="{00000000-0005-0000-0000-000084750000}"/>
    <cellStyle name="Normal 41 7 5 3 4 3 2" xfId="44185" xr:uid="{00000000-0005-0000-0000-000085750000}"/>
    <cellStyle name="Normal 41 7 5 3 4 4" xfId="38200" xr:uid="{00000000-0005-0000-0000-000086750000}"/>
    <cellStyle name="Normal 41 7 5 3 5" xfId="25533" xr:uid="{00000000-0005-0000-0000-000087750000}"/>
    <cellStyle name="Normal 41 7 5 3 5 2" xfId="47150" xr:uid="{00000000-0005-0000-0000-000088750000}"/>
    <cellStyle name="Normal 41 7 5 3 6" xfId="19566" xr:uid="{00000000-0005-0000-0000-000089750000}"/>
    <cellStyle name="Normal 41 7 5 3 6 2" xfId="41208" xr:uid="{00000000-0005-0000-0000-00008A750000}"/>
    <cellStyle name="Normal 41 7 5 3 7" xfId="35194" xr:uid="{00000000-0005-0000-0000-00008B750000}"/>
    <cellStyle name="Normal 41 7 5 4" xfId="13797" xr:uid="{00000000-0005-0000-0000-00008C750000}"/>
    <cellStyle name="Normal 41 7 5 4 2" xfId="16883" xr:uid="{00000000-0005-0000-0000-00008D750000}"/>
    <cellStyle name="Normal 41 7 5 4 2 2" xfId="28851" xr:uid="{00000000-0005-0000-0000-00008E750000}"/>
    <cellStyle name="Normal 41 7 5 4 2 2 2" xfId="50457" xr:uid="{00000000-0005-0000-0000-00008F750000}"/>
    <cellStyle name="Normal 41 7 5 4 2 3" xfId="22884" xr:uid="{00000000-0005-0000-0000-000090750000}"/>
    <cellStyle name="Normal 41 7 5 4 2 3 2" xfId="44521" xr:uid="{00000000-0005-0000-0000-000091750000}"/>
    <cellStyle name="Normal 41 7 5 4 2 4" xfId="38537" xr:uid="{00000000-0005-0000-0000-000092750000}"/>
    <cellStyle name="Normal 41 7 5 4 3" xfId="25869" xr:uid="{00000000-0005-0000-0000-000093750000}"/>
    <cellStyle name="Normal 41 7 5 4 3 2" xfId="47483" xr:uid="{00000000-0005-0000-0000-000094750000}"/>
    <cellStyle name="Normal 41 7 5 4 4" xfId="19902" xr:uid="{00000000-0005-0000-0000-000095750000}"/>
    <cellStyle name="Normal 41 7 5 4 4 2" xfId="41544" xr:uid="{00000000-0005-0000-0000-000096750000}"/>
    <cellStyle name="Normal 41 7 5 4 5" xfId="35533" xr:uid="{00000000-0005-0000-0000-000097750000}"/>
    <cellStyle name="Normal 41 7 5 5" xfId="14771" xr:uid="{00000000-0005-0000-0000-000098750000}"/>
    <cellStyle name="Normal 41 7 5 5 2" xfId="17856" xr:uid="{00000000-0005-0000-0000-000099750000}"/>
    <cellStyle name="Normal 41 7 5 5 2 2" xfId="29823" xr:uid="{00000000-0005-0000-0000-00009A750000}"/>
    <cellStyle name="Normal 41 7 5 5 2 2 2" xfId="51429" xr:uid="{00000000-0005-0000-0000-00009B750000}"/>
    <cellStyle name="Normal 41 7 5 5 2 3" xfId="23856" xr:uid="{00000000-0005-0000-0000-00009C750000}"/>
    <cellStyle name="Normal 41 7 5 5 2 3 2" xfId="45493" xr:uid="{00000000-0005-0000-0000-00009D750000}"/>
    <cellStyle name="Normal 41 7 5 5 2 4" xfId="39510" xr:uid="{00000000-0005-0000-0000-00009E750000}"/>
    <cellStyle name="Normal 41 7 5 5 3" xfId="26841" xr:uid="{00000000-0005-0000-0000-00009F750000}"/>
    <cellStyle name="Normal 41 7 5 5 3 2" xfId="48455" xr:uid="{00000000-0005-0000-0000-0000A0750000}"/>
    <cellStyle name="Normal 41 7 5 5 4" xfId="20874" xr:uid="{00000000-0005-0000-0000-0000A1750000}"/>
    <cellStyle name="Normal 41 7 5 5 4 2" xfId="42516" xr:uid="{00000000-0005-0000-0000-0000A2750000}"/>
    <cellStyle name="Normal 41 7 5 5 5" xfId="36507" xr:uid="{00000000-0005-0000-0000-0000A3750000}"/>
    <cellStyle name="Normal 41 7 5 6" xfId="15884" xr:uid="{00000000-0005-0000-0000-0000A4750000}"/>
    <cellStyle name="Normal 41 7 5 6 2" xfId="27855" xr:uid="{00000000-0005-0000-0000-0000A5750000}"/>
    <cellStyle name="Normal 41 7 5 6 2 2" xfId="49461" xr:uid="{00000000-0005-0000-0000-0000A6750000}"/>
    <cellStyle name="Normal 41 7 5 6 3" xfId="21888" xr:uid="{00000000-0005-0000-0000-0000A7750000}"/>
    <cellStyle name="Normal 41 7 5 6 3 2" xfId="43525" xr:uid="{00000000-0005-0000-0000-0000A8750000}"/>
    <cellStyle name="Normal 41 7 5 6 4" xfId="37538" xr:uid="{00000000-0005-0000-0000-0000A9750000}"/>
    <cellStyle name="Normal 41 7 5 7" xfId="24870" xr:uid="{00000000-0005-0000-0000-0000AA750000}"/>
    <cellStyle name="Normal 41 7 5 7 2" xfId="46490" xr:uid="{00000000-0005-0000-0000-0000AB750000}"/>
    <cellStyle name="Normal 41 7 5 8" xfId="18903" xr:uid="{00000000-0005-0000-0000-0000AC750000}"/>
    <cellStyle name="Normal 41 7 5 8 2" xfId="40545" xr:uid="{00000000-0005-0000-0000-0000AD750000}"/>
    <cellStyle name="Normal 41 7 5 9" xfId="31873"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4" xr:uid="{00000000-0005-0000-0000-0000B3750000}"/>
    <cellStyle name="Normal 41 7 6 2 2 2 2 2" xfId="50740" xr:uid="{00000000-0005-0000-0000-0000B4750000}"/>
    <cellStyle name="Normal 41 7 6 2 2 2 3" xfId="23167" xr:uid="{00000000-0005-0000-0000-0000B5750000}"/>
    <cellStyle name="Normal 41 7 6 2 2 2 3 2" xfId="44804" xr:uid="{00000000-0005-0000-0000-0000B6750000}"/>
    <cellStyle name="Normal 41 7 6 2 2 2 4" xfId="38820" xr:uid="{00000000-0005-0000-0000-0000B7750000}"/>
    <cellStyle name="Normal 41 7 6 2 2 3" xfId="26152" xr:uid="{00000000-0005-0000-0000-0000B8750000}"/>
    <cellStyle name="Normal 41 7 6 2 2 3 2" xfId="47766" xr:uid="{00000000-0005-0000-0000-0000B9750000}"/>
    <cellStyle name="Normal 41 7 6 2 2 4" xfId="20185" xr:uid="{00000000-0005-0000-0000-0000BA750000}"/>
    <cellStyle name="Normal 41 7 6 2 2 4 2" xfId="41827" xr:uid="{00000000-0005-0000-0000-0000BB750000}"/>
    <cellStyle name="Normal 41 7 6 2 2 5" xfId="35817" xr:uid="{00000000-0005-0000-0000-0000BC750000}"/>
    <cellStyle name="Normal 41 7 6 2 3" xfId="15055" xr:uid="{00000000-0005-0000-0000-0000BD750000}"/>
    <cellStyle name="Normal 41 7 6 2 3 2" xfId="18140" xr:uid="{00000000-0005-0000-0000-0000BE750000}"/>
    <cellStyle name="Normal 41 7 6 2 3 2 2" xfId="30106" xr:uid="{00000000-0005-0000-0000-0000BF750000}"/>
    <cellStyle name="Normal 41 7 6 2 3 2 2 2" xfId="51712" xr:uid="{00000000-0005-0000-0000-0000C0750000}"/>
    <cellStyle name="Normal 41 7 6 2 3 2 3" xfId="24139" xr:uid="{00000000-0005-0000-0000-0000C1750000}"/>
    <cellStyle name="Normal 41 7 6 2 3 2 3 2" xfId="45776" xr:uid="{00000000-0005-0000-0000-0000C2750000}"/>
    <cellStyle name="Normal 41 7 6 2 3 2 4" xfId="39794" xr:uid="{00000000-0005-0000-0000-0000C3750000}"/>
    <cellStyle name="Normal 41 7 6 2 3 3" xfId="27124" xr:uid="{00000000-0005-0000-0000-0000C4750000}"/>
    <cellStyle name="Normal 41 7 6 2 3 3 2" xfId="48738" xr:uid="{00000000-0005-0000-0000-0000C5750000}"/>
    <cellStyle name="Normal 41 7 6 2 3 4" xfId="21157" xr:uid="{00000000-0005-0000-0000-0000C6750000}"/>
    <cellStyle name="Normal 41 7 6 2 3 4 2" xfId="42799" xr:uid="{00000000-0005-0000-0000-0000C7750000}"/>
    <cellStyle name="Normal 41 7 6 2 3 5" xfId="36791" xr:uid="{00000000-0005-0000-0000-0000C8750000}"/>
    <cellStyle name="Normal 41 7 6 2 4" xfId="16189" xr:uid="{00000000-0005-0000-0000-0000C9750000}"/>
    <cellStyle name="Normal 41 7 6 2 4 2" xfId="28158" xr:uid="{00000000-0005-0000-0000-0000CA750000}"/>
    <cellStyle name="Normal 41 7 6 2 4 2 2" xfId="49764" xr:uid="{00000000-0005-0000-0000-0000CB750000}"/>
    <cellStyle name="Normal 41 7 6 2 4 3" xfId="22191" xr:uid="{00000000-0005-0000-0000-0000CC750000}"/>
    <cellStyle name="Normal 41 7 6 2 4 3 2" xfId="43828" xr:uid="{00000000-0005-0000-0000-0000CD750000}"/>
    <cellStyle name="Normal 41 7 6 2 4 4" xfId="37843" xr:uid="{00000000-0005-0000-0000-0000CE750000}"/>
    <cellStyle name="Normal 41 7 6 2 5" xfId="25176" xr:uid="{00000000-0005-0000-0000-0000CF750000}"/>
    <cellStyle name="Normal 41 7 6 2 5 2" xfId="46793" xr:uid="{00000000-0005-0000-0000-0000D0750000}"/>
    <cellStyle name="Normal 41 7 6 2 6" xfId="19209" xr:uid="{00000000-0005-0000-0000-0000D1750000}"/>
    <cellStyle name="Normal 41 7 6 2 6 2" xfId="40851" xr:uid="{00000000-0005-0000-0000-0000D2750000}"/>
    <cellStyle name="Normal 41 7 6 2 7" xfId="34837"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4" xr:uid="{00000000-0005-0000-0000-0000D7750000}"/>
    <cellStyle name="Normal 41 7 6 3 2 2 2 2" xfId="51060" xr:uid="{00000000-0005-0000-0000-0000D8750000}"/>
    <cellStyle name="Normal 41 7 6 3 2 2 3" xfId="23487" xr:uid="{00000000-0005-0000-0000-0000D9750000}"/>
    <cellStyle name="Normal 41 7 6 3 2 2 3 2" xfId="45124" xr:uid="{00000000-0005-0000-0000-0000DA750000}"/>
    <cellStyle name="Normal 41 7 6 3 2 2 4" xfId="39140" xr:uid="{00000000-0005-0000-0000-0000DB750000}"/>
    <cellStyle name="Normal 41 7 6 3 2 3" xfId="26472" xr:uid="{00000000-0005-0000-0000-0000DC750000}"/>
    <cellStyle name="Normal 41 7 6 3 2 3 2" xfId="48086" xr:uid="{00000000-0005-0000-0000-0000DD750000}"/>
    <cellStyle name="Normal 41 7 6 3 2 4" xfId="20505" xr:uid="{00000000-0005-0000-0000-0000DE750000}"/>
    <cellStyle name="Normal 41 7 6 3 2 4 2" xfId="42147" xr:uid="{00000000-0005-0000-0000-0000DF750000}"/>
    <cellStyle name="Normal 41 7 6 3 2 5" xfId="36137" xr:uid="{00000000-0005-0000-0000-0000E0750000}"/>
    <cellStyle name="Normal 41 7 6 3 3" xfId="15375" xr:uid="{00000000-0005-0000-0000-0000E1750000}"/>
    <cellStyle name="Normal 41 7 6 3 3 2" xfId="18460" xr:uid="{00000000-0005-0000-0000-0000E2750000}"/>
    <cellStyle name="Normal 41 7 6 3 3 2 2" xfId="30426" xr:uid="{00000000-0005-0000-0000-0000E3750000}"/>
    <cellStyle name="Normal 41 7 6 3 3 2 2 2" xfId="52032" xr:uid="{00000000-0005-0000-0000-0000E4750000}"/>
    <cellStyle name="Normal 41 7 6 3 3 2 3" xfId="24459" xr:uid="{00000000-0005-0000-0000-0000E5750000}"/>
    <cellStyle name="Normal 41 7 6 3 3 2 3 2" xfId="46096" xr:uid="{00000000-0005-0000-0000-0000E6750000}"/>
    <cellStyle name="Normal 41 7 6 3 3 2 4" xfId="40114" xr:uid="{00000000-0005-0000-0000-0000E7750000}"/>
    <cellStyle name="Normal 41 7 6 3 3 3" xfId="27444" xr:uid="{00000000-0005-0000-0000-0000E8750000}"/>
    <cellStyle name="Normal 41 7 6 3 3 3 2" xfId="49058" xr:uid="{00000000-0005-0000-0000-0000E9750000}"/>
    <cellStyle name="Normal 41 7 6 3 3 4" xfId="21477" xr:uid="{00000000-0005-0000-0000-0000EA750000}"/>
    <cellStyle name="Normal 41 7 6 3 3 4 2" xfId="43119" xr:uid="{00000000-0005-0000-0000-0000EB750000}"/>
    <cellStyle name="Normal 41 7 6 3 3 5" xfId="37111" xr:uid="{00000000-0005-0000-0000-0000EC750000}"/>
    <cellStyle name="Normal 41 7 6 3 4" xfId="16509" xr:uid="{00000000-0005-0000-0000-0000ED750000}"/>
    <cellStyle name="Normal 41 7 6 3 4 2" xfId="28478" xr:uid="{00000000-0005-0000-0000-0000EE750000}"/>
    <cellStyle name="Normal 41 7 6 3 4 2 2" xfId="50084" xr:uid="{00000000-0005-0000-0000-0000EF750000}"/>
    <cellStyle name="Normal 41 7 6 3 4 3" xfId="22511" xr:uid="{00000000-0005-0000-0000-0000F0750000}"/>
    <cellStyle name="Normal 41 7 6 3 4 3 2" xfId="44148" xr:uid="{00000000-0005-0000-0000-0000F1750000}"/>
    <cellStyle name="Normal 41 7 6 3 4 4" xfId="38163" xr:uid="{00000000-0005-0000-0000-0000F2750000}"/>
    <cellStyle name="Normal 41 7 6 3 5" xfId="25496" xr:uid="{00000000-0005-0000-0000-0000F3750000}"/>
    <cellStyle name="Normal 41 7 6 3 5 2" xfId="47113" xr:uid="{00000000-0005-0000-0000-0000F4750000}"/>
    <cellStyle name="Normal 41 7 6 3 6" xfId="19529" xr:uid="{00000000-0005-0000-0000-0000F5750000}"/>
    <cellStyle name="Normal 41 7 6 3 6 2" xfId="41171" xr:uid="{00000000-0005-0000-0000-0000F6750000}"/>
    <cellStyle name="Normal 41 7 6 3 7" xfId="35157" xr:uid="{00000000-0005-0000-0000-0000F7750000}"/>
    <cellStyle name="Normal 41 7 6 4" xfId="13760" xr:uid="{00000000-0005-0000-0000-0000F8750000}"/>
    <cellStyle name="Normal 41 7 6 4 2" xfId="16846" xr:uid="{00000000-0005-0000-0000-0000F9750000}"/>
    <cellStyle name="Normal 41 7 6 4 2 2" xfId="28814" xr:uid="{00000000-0005-0000-0000-0000FA750000}"/>
    <cellStyle name="Normal 41 7 6 4 2 2 2" xfId="50420" xr:uid="{00000000-0005-0000-0000-0000FB750000}"/>
    <cellStyle name="Normal 41 7 6 4 2 3" xfId="22847" xr:uid="{00000000-0005-0000-0000-0000FC750000}"/>
    <cellStyle name="Normal 41 7 6 4 2 3 2" xfId="44484" xr:uid="{00000000-0005-0000-0000-0000FD750000}"/>
    <cellStyle name="Normal 41 7 6 4 2 4" xfId="38500" xr:uid="{00000000-0005-0000-0000-0000FE750000}"/>
    <cellStyle name="Normal 41 7 6 4 3" xfId="25832" xr:uid="{00000000-0005-0000-0000-0000FF750000}"/>
    <cellStyle name="Normal 41 7 6 4 3 2" xfId="47446" xr:uid="{00000000-0005-0000-0000-000000760000}"/>
    <cellStyle name="Normal 41 7 6 4 4" xfId="19865" xr:uid="{00000000-0005-0000-0000-000001760000}"/>
    <cellStyle name="Normal 41 7 6 4 4 2" xfId="41507" xr:uid="{00000000-0005-0000-0000-000002760000}"/>
    <cellStyle name="Normal 41 7 6 4 5" xfId="35496" xr:uid="{00000000-0005-0000-0000-000003760000}"/>
    <cellStyle name="Normal 41 7 6 5" xfId="14734" xr:uid="{00000000-0005-0000-0000-000004760000}"/>
    <cellStyle name="Normal 41 7 6 5 2" xfId="17819" xr:uid="{00000000-0005-0000-0000-000005760000}"/>
    <cellStyle name="Normal 41 7 6 5 2 2" xfId="29786" xr:uid="{00000000-0005-0000-0000-000006760000}"/>
    <cellStyle name="Normal 41 7 6 5 2 2 2" xfId="51392" xr:uid="{00000000-0005-0000-0000-000007760000}"/>
    <cellStyle name="Normal 41 7 6 5 2 3" xfId="23819" xr:uid="{00000000-0005-0000-0000-000008760000}"/>
    <cellStyle name="Normal 41 7 6 5 2 3 2" xfId="45456" xr:uid="{00000000-0005-0000-0000-000009760000}"/>
    <cellStyle name="Normal 41 7 6 5 2 4" xfId="39473" xr:uid="{00000000-0005-0000-0000-00000A760000}"/>
    <cellStyle name="Normal 41 7 6 5 3" xfId="26804" xr:uid="{00000000-0005-0000-0000-00000B760000}"/>
    <cellStyle name="Normal 41 7 6 5 3 2" xfId="48418" xr:uid="{00000000-0005-0000-0000-00000C760000}"/>
    <cellStyle name="Normal 41 7 6 5 4" xfId="20837" xr:uid="{00000000-0005-0000-0000-00000D760000}"/>
    <cellStyle name="Normal 41 7 6 5 4 2" xfId="42479" xr:uid="{00000000-0005-0000-0000-00000E760000}"/>
    <cellStyle name="Normal 41 7 6 5 5" xfId="36470" xr:uid="{00000000-0005-0000-0000-00000F760000}"/>
    <cellStyle name="Normal 41 7 6 6" xfId="15847" xr:uid="{00000000-0005-0000-0000-000010760000}"/>
    <cellStyle name="Normal 41 7 6 6 2" xfId="27818" xr:uid="{00000000-0005-0000-0000-000011760000}"/>
    <cellStyle name="Normal 41 7 6 6 2 2" xfId="49424" xr:uid="{00000000-0005-0000-0000-000012760000}"/>
    <cellStyle name="Normal 41 7 6 6 3" xfId="21851" xr:uid="{00000000-0005-0000-0000-000013760000}"/>
    <cellStyle name="Normal 41 7 6 6 3 2" xfId="43488" xr:uid="{00000000-0005-0000-0000-000014760000}"/>
    <cellStyle name="Normal 41 7 6 6 4" xfId="37501" xr:uid="{00000000-0005-0000-0000-000015760000}"/>
    <cellStyle name="Normal 41 7 6 7" xfId="24833" xr:uid="{00000000-0005-0000-0000-000016760000}"/>
    <cellStyle name="Normal 41 7 6 7 2" xfId="46453" xr:uid="{00000000-0005-0000-0000-000017760000}"/>
    <cellStyle name="Normal 41 7 6 8" xfId="18866" xr:uid="{00000000-0005-0000-0000-000018760000}"/>
    <cellStyle name="Normal 41 7 6 8 2" xfId="40508" xr:uid="{00000000-0005-0000-0000-000019760000}"/>
    <cellStyle name="Normal 41 7 6 9" xfId="31823"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4" xr:uid="{00000000-0005-0000-0000-00001F760000}"/>
    <cellStyle name="Normal 41 7 7 2 2 2 2 2" xfId="50820" xr:uid="{00000000-0005-0000-0000-000020760000}"/>
    <cellStyle name="Normal 41 7 7 2 2 2 3" xfId="23247" xr:uid="{00000000-0005-0000-0000-000021760000}"/>
    <cellStyle name="Normal 41 7 7 2 2 2 3 2" xfId="44884" xr:uid="{00000000-0005-0000-0000-000022760000}"/>
    <cellStyle name="Normal 41 7 7 2 2 2 4" xfId="38900" xr:uid="{00000000-0005-0000-0000-000023760000}"/>
    <cellStyle name="Normal 41 7 7 2 2 3" xfId="26232" xr:uid="{00000000-0005-0000-0000-000024760000}"/>
    <cellStyle name="Normal 41 7 7 2 2 3 2" xfId="47846" xr:uid="{00000000-0005-0000-0000-000025760000}"/>
    <cellStyle name="Normal 41 7 7 2 2 4" xfId="20265" xr:uid="{00000000-0005-0000-0000-000026760000}"/>
    <cellStyle name="Normal 41 7 7 2 2 4 2" xfId="41907" xr:uid="{00000000-0005-0000-0000-000027760000}"/>
    <cellStyle name="Normal 41 7 7 2 2 5" xfId="35897" xr:uid="{00000000-0005-0000-0000-000028760000}"/>
    <cellStyle name="Normal 41 7 7 2 3" xfId="15135" xr:uid="{00000000-0005-0000-0000-000029760000}"/>
    <cellStyle name="Normal 41 7 7 2 3 2" xfId="18220" xr:uid="{00000000-0005-0000-0000-00002A760000}"/>
    <cellStyle name="Normal 41 7 7 2 3 2 2" xfId="30186" xr:uid="{00000000-0005-0000-0000-00002B760000}"/>
    <cellStyle name="Normal 41 7 7 2 3 2 2 2" xfId="51792" xr:uid="{00000000-0005-0000-0000-00002C760000}"/>
    <cellStyle name="Normal 41 7 7 2 3 2 3" xfId="24219" xr:uid="{00000000-0005-0000-0000-00002D760000}"/>
    <cellStyle name="Normal 41 7 7 2 3 2 3 2" xfId="45856" xr:uid="{00000000-0005-0000-0000-00002E760000}"/>
    <cellStyle name="Normal 41 7 7 2 3 2 4" xfId="39874" xr:uid="{00000000-0005-0000-0000-00002F760000}"/>
    <cellStyle name="Normal 41 7 7 2 3 3" xfId="27204" xr:uid="{00000000-0005-0000-0000-000030760000}"/>
    <cellStyle name="Normal 41 7 7 2 3 3 2" xfId="48818" xr:uid="{00000000-0005-0000-0000-000031760000}"/>
    <cellStyle name="Normal 41 7 7 2 3 4" xfId="21237" xr:uid="{00000000-0005-0000-0000-000032760000}"/>
    <cellStyle name="Normal 41 7 7 2 3 4 2" xfId="42879" xr:uid="{00000000-0005-0000-0000-000033760000}"/>
    <cellStyle name="Normal 41 7 7 2 3 5" xfId="36871" xr:uid="{00000000-0005-0000-0000-000034760000}"/>
    <cellStyle name="Normal 41 7 7 2 4" xfId="16269" xr:uid="{00000000-0005-0000-0000-000035760000}"/>
    <cellStyle name="Normal 41 7 7 2 4 2" xfId="28238" xr:uid="{00000000-0005-0000-0000-000036760000}"/>
    <cellStyle name="Normal 41 7 7 2 4 2 2" xfId="49844" xr:uid="{00000000-0005-0000-0000-000037760000}"/>
    <cellStyle name="Normal 41 7 7 2 4 3" xfId="22271" xr:uid="{00000000-0005-0000-0000-000038760000}"/>
    <cellStyle name="Normal 41 7 7 2 4 3 2" xfId="43908" xr:uid="{00000000-0005-0000-0000-000039760000}"/>
    <cellStyle name="Normal 41 7 7 2 4 4" xfId="37923" xr:uid="{00000000-0005-0000-0000-00003A760000}"/>
    <cellStyle name="Normal 41 7 7 2 5" xfId="25256" xr:uid="{00000000-0005-0000-0000-00003B760000}"/>
    <cellStyle name="Normal 41 7 7 2 5 2" xfId="46873" xr:uid="{00000000-0005-0000-0000-00003C760000}"/>
    <cellStyle name="Normal 41 7 7 2 6" xfId="19289" xr:uid="{00000000-0005-0000-0000-00003D760000}"/>
    <cellStyle name="Normal 41 7 7 2 6 2" xfId="40931" xr:uid="{00000000-0005-0000-0000-00003E760000}"/>
    <cellStyle name="Normal 41 7 7 2 7" xfId="34917"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4" xr:uid="{00000000-0005-0000-0000-000043760000}"/>
    <cellStyle name="Normal 41 7 7 3 2 2 2 2" xfId="51140" xr:uid="{00000000-0005-0000-0000-000044760000}"/>
    <cellStyle name="Normal 41 7 7 3 2 2 3" xfId="23567" xr:uid="{00000000-0005-0000-0000-000045760000}"/>
    <cellStyle name="Normal 41 7 7 3 2 2 3 2" xfId="45204" xr:uid="{00000000-0005-0000-0000-000046760000}"/>
    <cellStyle name="Normal 41 7 7 3 2 2 4" xfId="39220" xr:uid="{00000000-0005-0000-0000-000047760000}"/>
    <cellStyle name="Normal 41 7 7 3 2 3" xfId="26552" xr:uid="{00000000-0005-0000-0000-000048760000}"/>
    <cellStyle name="Normal 41 7 7 3 2 3 2" xfId="48166" xr:uid="{00000000-0005-0000-0000-000049760000}"/>
    <cellStyle name="Normal 41 7 7 3 2 4" xfId="20585" xr:uid="{00000000-0005-0000-0000-00004A760000}"/>
    <cellStyle name="Normal 41 7 7 3 2 4 2" xfId="42227" xr:uid="{00000000-0005-0000-0000-00004B760000}"/>
    <cellStyle name="Normal 41 7 7 3 2 5" xfId="36217" xr:uid="{00000000-0005-0000-0000-00004C760000}"/>
    <cellStyle name="Normal 41 7 7 3 3" xfId="15455" xr:uid="{00000000-0005-0000-0000-00004D760000}"/>
    <cellStyle name="Normal 41 7 7 3 3 2" xfId="18540" xr:uid="{00000000-0005-0000-0000-00004E760000}"/>
    <cellStyle name="Normal 41 7 7 3 3 2 2" xfId="30506" xr:uid="{00000000-0005-0000-0000-00004F760000}"/>
    <cellStyle name="Normal 41 7 7 3 3 2 2 2" xfId="52112" xr:uid="{00000000-0005-0000-0000-000050760000}"/>
    <cellStyle name="Normal 41 7 7 3 3 2 3" xfId="24539" xr:uid="{00000000-0005-0000-0000-000051760000}"/>
    <cellStyle name="Normal 41 7 7 3 3 2 3 2" xfId="46176" xr:uid="{00000000-0005-0000-0000-000052760000}"/>
    <cellStyle name="Normal 41 7 7 3 3 2 4" xfId="40194" xr:uid="{00000000-0005-0000-0000-000053760000}"/>
    <cellStyle name="Normal 41 7 7 3 3 3" xfId="27524" xr:uid="{00000000-0005-0000-0000-000054760000}"/>
    <cellStyle name="Normal 41 7 7 3 3 3 2" xfId="49138" xr:uid="{00000000-0005-0000-0000-000055760000}"/>
    <cellStyle name="Normal 41 7 7 3 3 4" xfId="21557" xr:uid="{00000000-0005-0000-0000-000056760000}"/>
    <cellStyle name="Normal 41 7 7 3 3 4 2" xfId="43199" xr:uid="{00000000-0005-0000-0000-000057760000}"/>
    <cellStyle name="Normal 41 7 7 3 3 5" xfId="37191" xr:uid="{00000000-0005-0000-0000-000058760000}"/>
    <cellStyle name="Normal 41 7 7 3 4" xfId="16589" xr:uid="{00000000-0005-0000-0000-000059760000}"/>
    <cellStyle name="Normal 41 7 7 3 4 2" xfId="28558" xr:uid="{00000000-0005-0000-0000-00005A760000}"/>
    <cellStyle name="Normal 41 7 7 3 4 2 2" xfId="50164" xr:uid="{00000000-0005-0000-0000-00005B760000}"/>
    <cellStyle name="Normal 41 7 7 3 4 3" xfId="22591" xr:uid="{00000000-0005-0000-0000-00005C760000}"/>
    <cellStyle name="Normal 41 7 7 3 4 3 2" xfId="44228" xr:uid="{00000000-0005-0000-0000-00005D760000}"/>
    <cellStyle name="Normal 41 7 7 3 4 4" xfId="38243" xr:uid="{00000000-0005-0000-0000-00005E760000}"/>
    <cellStyle name="Normal 41 7 7 3 5" xfId="25576" xr:uid="{00000000-0005-0000-0000-00005F760000}"/>
    <cellStyle name="Normal 41 7 7 3 5 2" xfId="47193" xr:uid="{00000000-0005-0000-0000-000060760000}"/>
    <cellStyle name="Normal 41 7 7 3 6" xfId="19609" xr:uid="{00000000-0005-0000-0000-000061760000}"/>
    <cellStyle name="Normal 41 7 7 3 6 2" xfId="41251" xr:uid="{00000000-0005-0000-0000-000062760000}"/>
    <cellStyle name="Normal 41 7 7 3 7" xfId="35237" xr:uid="{00000000-0005-0000-0000-000063760000}"/>
    <cellStyle name="Normal 41 7 7 4" xfId="13840" xr:uid="{00000000-0005-0000-0000-000064760000}"/>
    <cellStyle name="Normal 41 7 7 4 2" xfId="16926" xr:uid="{00000000-0005-0000-0000-000065760000}"/>
    <cellStyle name="Normal 41 7 7 4 2 2" xfId="28894" xr:uid="{00000000-0005-0000-0000-000066760000}"/>
    <cellStyle name="Normal 41 7 7 4 2 2 2" xfId="50500" xr:uid="{00000000-0005-0000-0000-000067760000}"/>
    <cellStyle name="Normal 41 7 7 4 2 3" xfId="22927" xr:uid="{00000000-0005-0000-0000-000068760000}"/>
    <cellStyle name="Normal 41 7 7 4 2 3 2" xfId="44564" xr:uid="{00000000-0005-0000-0000-000069760000}"/>
    <cellStyle name="Normal 41 7 7 4 2 4" xfId="38580" xr:uid="{00000000-0005-0000-0000-00006A760000}"/>
    <cellStyle name="Normal 41 7 7 4 3" xfId="25912" xr:uid="{00000000-0005-0000-0000-00006B760000}"/>
    <cellStyle name="Normal 41 7 7 4 3 2" xfId="47526" xr:uid="{00000000-0005-0000-0000-00006C760000}"/>
    <cellStyle name="Normal 41 7 7 4 4" xfId="19945" xr:uid="{00000000-0005-0000-0000-00006D760000}"/>
    <cellStyle name="Normal 41 7 7 4 4 2" xfId="41587" xr:uid="{00000000-0005-0000-0000-00006E760000}"/>
    <cellStyle name="Normal 41 7 7 4 5" xfId="35576" xr:uid="{00000000-0005-0000-0000-00006F760000}"/>
    <cellStyle name="Normal 41 7 7 5" xfId="14814" xr:uid="{00000000-0005-0000-0000-000070760000}"/>
    <cellStyle name="Normal 41 7 7 5 2" xfId="17899" xr:uid="{00000000-0005-0000-0000-000071760000}"/>
    <cellStyle name="Normal 41 7 7 5 2 2" xfId="29866" xr:uid="{00000000-0005-0000-0000-000072760000}"/>
    <cellStyle name="Normal 41 7 7 5 2 2 2" xfId="51472" xr:uid="{00000000-0005-0000-0000-000073760000}"/>
    <cellStyle name="Normal 41 7 7 5 2 3" xfId="23899" xr:uid="{00000000-0005-0000-0000-000074760000}"/>
    <cellStyle name="Normal 41 7 7 5 2 3 2" xfId="45536" xr:uid="{00000000-0005-0000-0000-000075760000}"/>
    <cellStyle name="Normal 41 7 7 5 2 4" xfId="39553" xr:uid="{00000000-0005-0000-0000-000076760000}"/>
    <cellStyle name="Normal 41 7 7 5 3" xfId="26884" xr:uid="{00000000-0005-0000-0000-000077760000}"/>
    <cellStyle name="Normal 41 7 7 5 3 2" xfId="48498" xr:uid="{00000000-0005-0000-0000-000078760000}"/>
    <cellStyle name="Normal 41 7 7 5 4" xfId="20917" xr:uid="{00000000-0005-0000-0000-000079760000}"/>
    <cellStyle name="Normal 41 7 7 5 4 2" xfId="42559" xr:uid="{00000000-0005-0000-0000-00007A760000}"/>
    <cellStyle name="Normal 41 7 7 5 5" xfId="36550" xr:uid="{00000000-0005-0000-0000-00007B760000}"/>
    <cellStyle name="Normal 41 7 7 6" xfId="15927" xr:uid="{00000000-0005-0000-0000-00007C760000}"/>
    <cellStyle name="Normal 41 7 7 6 2" xfId="27898" xr:uid="{00000000-0005-0000-0000-00007D760000}"/>
    <cellStyle name="Normal 41 7 7 6 2 2" xfId="49504" xr:uid="{00000000-0005-0000-0000-00007E760000}"/>
    <cellStyle name="Normal 41 7 7 6 3" xfId="21931" xr:uid="{00000000-0005-0000-0000-00007F760000}"/>
    <cellStyle name="Normal 41 7 7 6 3 2" xfId="43568" xr:uid="{00000000-0005-0000-0000-000080760000}"/>
    <cellStyle name="Normal 41 7 7 6 4" xfId="37581" xr:uid="{00000000-0005-0000-0000-000081760000}"/>
    <cellStyle name="Normal 41 7 7 7" xfId="24913" xr:uid="{00000000-0005-0000-0000-000082760000}"/>
    <cellStyle name="Normal 41 7 7 7 2" xfId="46533" xr:uid="{00000000-0005-0000-0000-000083760000}"/>
    <cellStyle name="Normal 41 7 7 8" xfId="18946" xr:uid="{00000000-0005-0000-0000-000084760000}"/>
    <cellStyle name="Normal 41 7 7 8 2" xfId="40588" xr:uid="{00000000-0005-0000-0000-000085760000}"/>
    <cellStyle name="Normal 41 7 7 9" xfId="31987"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6" xr:uid="{00000000-0005-0000-0000-00008A760000}"/>
    <cellStyle name="Normal 41 7 8 2 2 2 2" xfId="50562" xr:uid="{00000000-0005-0000-0000-00008B760000}"/>
    <cellStyle name="Normal 41 7 8 2 2 3" xfId="22989" xr:uid="{00000000-0005-0000-0000-00008C760000}"/>
    <cellStyle name="Normal 41 7 8 2 2 3 2" xfId="44626" xr:uid="{00000000-0005-0000-0000-00008D760000}"/>
    <cellStyle name="Normal 41 7 8 2 2 4" xfId="38642" xr:uid="{00000000-0005-0000-0000-00008E760000}"/>
    <cellStyle name="Normal 41 7 8 2 3" xfId="25974" xr:uid="{00000000-0005-0000-0000-00008F760000}"/>
    <cellStyle name="Normal 41 7 8 2 3 2" xfId="47588" xr:uid="{00000000-0005-0000-0000-000090760000}"/>
    <cellStyle name="Normal 41 7 8 2 4" xfId="20007" xr:uid="{00000000-0005-0000-0000-000091760000}"/>
    <cellStyle name="Normal 41 7 8 2 4 2" xfId="41649" xr:uid="{00000000-0005-0000-0000-000092760000}"/>
    <cellStyle name="Normal 41 7 8 2 5" xfId="35639" xr:uid="{00000000-0005-0000-0000-000093760000}"/>
    <cellStyle name="Normal 41 7 8 3" xfId="14877" xr:uid="{00000000-0005-0000-0000-000094760000}"/>
    <cellStyle name="Normal 41 7 8 3 2" xfId="17962" xr:uid="{00000000-0005-0000-0000-000095760000}"/>
    <cellStyle name="Normal 41 7 8 3 2 2" xfId="29928" xr:uid="{00000000-0005-0000-0000-000096760000}"/>
    <cellStyle name="Normal 41 7 8 3 2 2 2" xfId="51534" xr:uid="{00000000-0005-0000-0000-000097760000}"/>
    <cellStyle name="Normal 41 7 8 3 2 3" xfId="23961" xr:uid="{00000000-0005-0000-0000-000098760000}"/>
    <cellStyle name="Normal 41 7 8 3 2 3 2" xfId="45598" xr:uid="{00000000-0005-0000-0000-000099760000}"/>
    <cellStyle name="Normal 41 7 8 3 2 4" xfId="39616" xr:uid="{00000000-0005-0000-0000-00009A760000}"/>
    <cellStyle name="Normal 41 7 8 3 3" xfId="26946" xr:uid="{00000000-0005-0000-0000-00009B760000}"/>
    <cellStyle name="Normal 41 7 8 3 3 2" xfId="48560" xr:uid="{00000000-0005-0000-0000-00009C760000}"/>
    <cellStyle name="Normal 41 7 8 3 4" xfId="20979" xr:uid="{00000000-0005-0000-0000-00009D760000}"/>
    <cellStyle name="Normal 41 7 8 3 4 2" xfId="42621" xr:uid="{00000000-0005-0000-0000-00009E760000}"/>
    <cellStyle name="Normal 41 7 8 3 5" xfId="36613" xr:uid="{00000000-0005-0000-0000-00009F760000}"/>
    <cellStyle name="Normal 41 7 8 4" xfId="16011" xr:uid="{00000000-0005-0000-0000-0000A0760000}"/>
    <cellStyle name="Normal 41 7 8 4 2" xfId="27980" xr:uid="{00000000-0005-0000-0000-0000A1760000}"/>
    <cellStyle name="Normal 41 7 8 4 2 2" xfId="49586" xr:uid="{00000000-0005-0000-0000-0000A2760000}"/>
    <cellStyle name="Normal 41 7 8 4 3" xfId="22013" xr:uid="{00000000-0005-0000-0000-0000A3760000}"/>
    <cellStyle name="Normal 41 7 8 4 3 2" xfId="43650" xr:uid="{00000000-0005-0000-0000-0000A4760000}"/>
    <cellStyle name="Normal 41 7 8 4 4" xfId="37665" xr:uid="{00000000-0005-0000-0000-0000A5760000}"/>
    <cellStyle name="Normal 41 7 8 5" xfId="24998" xr:uid="{00000000-0005-0000-0000-0000A6760000}"/>
    <cellStyle name="Normal 41 7 8 5 2" xfId="46615" xr:uid="{00000000-0005-0000-0000-0000A7760000}"/>
    <cellStyle name="Normal 41 7 8 6" xfId="19031" xr:uid="{00000000-0005-0000-0000-0000A8760000}"/>
    <cellStyle name="Normal 41 7 8 6 2" xfId="40673" xr:uid="{00000000-0005-0000-0000-0000A9760000}"/>
    <cellStyle name="Normal 41 7 8 7" xfId="34659"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6" xr:uid="{00000000-0005-0000-0000-0000AE760000}"/>
    <cellStyle name="Normal 41 7 9 2 2 2 2" xfId="50882" xr:uid="{00000000-0005-0000-0000-0000AF760000}"/>
    <cellStyle name="Normal 41 7 9 2 2 3" xfId="23309" xr:uid="{00000000-0005-0000-0000-0000B0760000}"/>
    <cellStyle name="Normal 41 7 9 2 2 3 2" xfId="44946" xr:uid="{00000000-0005-0000-0000-0000B1760000}"/>
    <cellStyle name="Normal 41 7 9 2 2 4" xfId="38962" xr:uid="{00000000-0005-0000-0000-0000B2760000}"/>
    <cellStyle name="Normal 41 7 9 2 3" xfId="26294" xr:uid="{00000000-0005-0000-0000-0000B3760000}"/>
    <cellStyle name="Normal 41 7 9 2 3 2" xfId="47908" xr:uid="{00000000-0005-0000-0000-0000B4760000}"/>
    <cellStyle name="Normal 41 7 9 2 4" xfId="20327" xr:uid="{00000000-0005-0000-0000-0000B5760000}"/>
    <cellStyle name="Normal 41 7 9 2 4 2" xfId="41969" xr:uid="{00000000-0005-0000-0000-0000B6760000}"/>
    <cellStyle name="Normal 41 7 9 2 5" xfId="35959" xr:uid="{00000000-0005-0000-0000-0000B7760000}"/>
    <cellStyle name="Normal 41 7 9 3" xfId="15197" xr:uid="{00000000-0005-0000-0000-0000B8760000}"/>
    <cellStyle name="Normal 41 7 9 3 2" xfId="18282" xr:uid="{00000000-0005-0000-0000-0000B9760000}"/>
    <cellStyle name="Normal 41 7 9 3 2 2" xfId="30248" xr:uid="{00000000-0005-0000-0000-0000BA760000}"/>
    <cellStyle name="Normal 41 7 9 3 2 2 2" xfId="51854" xr:uid="{00000000-0005-0000-0000-0000BB760000}"/>
    <cellStyle name="Normal 41 7 9 3 2 3" xfId="24281" xr:uid="{00000000-0005-0000-0000-0000BC760000}"/>
    <cellStyle name="Normal 41 7 9 3 2 3 2" xfId="45918" xr:uid="{00000000-0005-0000-0000-0000BD760000}"/>
    <cellStyle name="Normal 41 7 9 3 2 4" xfId="39936" xr:uid="{00000000-0005-0000-0000-0000BE760000}"/>
    <cellStyle name="Normal 41 7 9 3 3" xfId="27266" xr:uid="{00000000-0005-0000-0000-0000BF760000}"/>
    <cellStyle name="Normal 41 7 9 3 3 2" xfId="48880" xr:uid="{00000000-0005-0000-0000-0000C0760000}"/>
    <cellStyle name="Normal 41 7 9 3 4" xfId="21299" xr:uid="{00000000-0005-0000-0000-0000C1760000}"/>
    <cellStyle name="Normal 41 7 9 3 4 2" xfId="42941" xr:uid="{00000000-0005-0000-0000-0000C2760000}"/>
    <cellStyle name="Normal 41 7 9 3 5" xfId="36933" xr:uid="{00000000-0005-0000-0000-0000C3760000}"/>
    <cellStyle name="Normal 41 7 9 4" xfId="16331" xr:uid="{00000000-0005-0000-0000-0000C4760000}"/>
    <cellStyle name="Normal 41 7 9 4 2" xfId="28300" xr:uid="{00000000-0005-0000-0000-0000C5760000}"/>
    <cellStyle name="Normal 41 7 9 4 2 2" xfId="49906" xr:uid="{00000000-0005-0000-0000-0000C6760000}"/>
    <cellStyle name="Normal 41 7 9 4 3" xfId="22333" xr:uid="{00000000-0005-0000-0000-0000C7760000}"/>
    <cellStyle name="Normal 41 7 9 4 3 2" xfId="43970" xr:uid="{00000000-0005-0000-0000-0000C8760000}"/>
    <cellStyle name="Normal 41 7 9 4 4" xfId="37985" xr:uid="{00000000-0005-0000-0000-0000C9760000}"/>
    <cellStyle name="Normal 41 7 9 5" xfId="25318" xr:uid="{00000000-0005-0000-0000-0000CA760000}"/>
    <cellStyle name="Normal 41 7 9 5 2" xfId="46935" xr:uid="{00000000-0005-0000-0000-0000CB760000}"/>
    <cellStyle name="Normal 41 7 9 6" xfId="19351" xr:uid="{00000000-0005-0000-0000-0000CC760000}"/>
    <cellStyle name="Normal 41 7 9 6 2" xfId="40993" xr:uid="{00000000-0005-0000-0000-0000CD760000}"/>
    <cellStyle name="Normal 41 7 9 7" xfId="34979"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7" xr:uid="{00000000-0005-0000-0000-0000D2760000}"/>
    <cellStyle name="Normal 41 8 10 2 2 2" xfId="50243" xr:uid="{00000000-0005-0000-0000-0000D3760000}"/>
    <cellStyle name="Normal 41 8 10 2 3" xfId="22670" xr:uid="{00000000-0005-0000-0000-0000D4760000}"/>
    <cellStyle name="Normal 41 8 10 2 3 2" xfId="44307" xr:uid="{00000000-0005-0000-0000-0000D5760000}"/>
    <cellStyle name="Normal 41 8 10 2 4" xfId="38322" xr:uid="{00000000-0005-0000-0000-0000D6760000}"/>
    <cellStyle name="Normal 41 8 10 3" xfId="25655" xr:uid="{00000000-0005-0000-0000-0000D7760000}"/>
    <cellStyle name="Normal 41 8 10 3 2" xfId="47269" xr:uid="{00000000-0005-0000-0000-0000D8760000}"/>
    <cellStyle name="Normal 41 8 10 4" xfId="19688" xr:uid="{00000000-0005-0000-0000-0000D9760000}"/>
    <cellStyle name="Normal 41 8 10 4 2" xfId="41330" xr:uid="{00000000-0005-0000-0000-0000DA760000}"/>
    <cellStyle name="Normal 41 8 10 5" xfId="35318" xr:uid="{00000000-0005-0000-0000-0000DB760000}"/>
    <cellStyle name="Normal 41 8 11" xfId="14557" xr:uid="{00000000-0005-0000-0000-0000DC760000}"/>
    <cellStyle name="Normal 41 8 11 2" xfId="17642" xr:uid="{00000000-0005-0000-0000-0000DD760000}"/>
    <cellStyle name="Normal 41 8 11 2 2" xfId="29609" xr:uid="{00000000-0005-0000-0000-0000DE760000}"/>
    <cellStyle name="Normal 41 8 11 2 2 2" xfId="51215" xr:uid="{00000000-0005-0000-0000-0000DF760000}"/>
    <cellStyle name="Normal 41 8 11 2 3" xfId="23642" xr:uid="{00000000-0005-0000-0000-0000E0760000}"/>
    <cellStyle name="Normal 41 8 11 2 3 2" xfId="45279" xr:uid="{00000000-0005-0000-0000-0000E1760000}"/>
    <cellStyle name="Normal 41 8 11 2 4" xfId="39296" xr:uid="{00000000-0005-0000-0000-0000E2760000}"/>
    <cellStyle name="Normal 41 8 11 3" xfId="26627" xr:uid="{00000000-0005-0000-0000-0000E3760000}"/>
    <cellStyle name="Normal 41 8 11 3 2" xfId="48241" xr:uid="{00000000-0005-0000-0000-0000E4760000}"/>
    <cellStyle name="Normal 41 8 11 4" xfId="20660" xr:uid="{00000000-0005-0000-0000-0000E5760000}"/>
    <cellStyle name="Normal 41 8 11 4 2" xfId="42302" xr:uid="{00000000-0005-0000-0000-0000E6760000}"/>
    <cellStyle name="Normal 41 8 11 5" xfId="36293" xr:uid="{00000000-0005-0000-0000-0000E7760000}"/>
    <cellStyle name="Normal 41 8 12" xfId="15670" xr:uid="{00000000-0005-0000-0000-0000E8760000}"/>
    <cellStyle name="Normal 41 8 12 2" xfId="27641" xr:uid="{00000000-0005-0000-0000-0000E9760000}"/>
    <cellStyle name="Normal 41 8 12 2 2" xfId="49247" xr:uid="{00000000-0005-0000-0000-0000EA760000}"/>
    <cellStyle name="Normal 41 8 12 3" xfId="21674" xr:uid="{00000000-0005-0000-0000-0000EB760000}"/>
    <cellStyle name="Normal 41 8 12 3 2" xfId="43311" xr:uid="{00000000-0005-0000-0000-0000EC760000}"/>
    <cellStyle name="Normal 41 8 12 4" xfId="37324" xr:uid="{00000000-0005-0000-0000-0000ED760000}"/>
    <cellStyle name="Normal 41 8 13" xfId="24656" xr:uid="{00000000-0005-0000-0000-0000EE760000}"/>
    <cellStyle name="Normal 41 8 13 2" xfId="46276" xr:uid="{00000000-0005-0000-0000-0000EF760000}"/>
    <cellStyle name="Normal 41 8 14" xfId="18689" xr:uid="{00000000-0005-0000-0000-0000F0760000}"/>
    <cellStyle name="Normal 41 8 14 2" xfId="40331" xr:uid="{00000000-0005-0000-0000-0000F1760000}"/>
    <cellStyle name="Normal 41 8 15" xfId="31254"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6" xr:uid="{00000000-0005-0000-0000-0000F7760000}"/>
    <cellStyle name="Normal 41 8 2 2 2 2 2 2" xfId="50652" xr:uid="{00000000-0005-0000-0000-0000F8760000}"/>
    <cellStyle name="Normal 41 8 2 2 2 2 3" xfId="23079" xr:uid="{00000000-0005-0000-0000-0000F9760000}"/>
    <cellStyle name="Normal 41 8 2 2 2 2 3 2" xfId="44716" xr:uid="{00000000-0005-0000-0000-0000FA760000}"/>
    <cellStyle name="Normal 41 8 2 2 2 2 4" xfId="38732" xr:uid="{00000000-0005-0000-0000-0000FB760000}"/>
    <cellStyle name="Normal 41 8 2 2 2 3" xfId="26064" xr:uid="{00000000-0005-0000-0000-0000FC760000}"/>
    <cellStyle name="Normal 41 8 2 2 2 3 2" xfId="47678" xr:uid="{00000000-0005-0000-0000-0000FD760000}"/>
    <cellStyle name="Normal 41 8 2 2 2 4" xfId="20097" xr:uid="{00000000-0005-0000-0000-0000FE760000}"/>
    <cellStyle name="Normal 41 8 2 2 2 4 2" xfId="41739" xr:uid="{00000000-0005-0000-0000-0000FF760000}"/>
    <cellStyle name="Normal 41 8 2 2 2 5" xfId="35729" xr:uid="{00000000-0005-0000-0000-000000770000}"/>
    <cellStyle name="Normal 41 8 2 2 3" xfId="14967" xr:uid="{00000000-0005-0000-0000-000001770000}"/>
    <cellStyle name="Normal 41 8 2 2 3 2" xfId="18052" xr:uid="{00000000-0005-0000-0000-000002770000}"/>
    <cellStyle name="Normal 41 8 2 2 3 2 2" xfId="30018" xr:uid="{00000000-0005-0000-0000-000003770000}"/>
    <cellStyle name="Normal 41 8 2 2 3 2 2 2" xfId="51624" xr:uid="{00000000-0005-0000-0000-000004770000}"/>
    <cellStyle name="Normal 41 8 2 2 3 2 3" xfId="24051" xr:uid="{00000000-0005-0000-0000-000005770000}"/>
    <cellStyle name="Normal 41 8 2 2 3 2 3 2" xfId="45688" xr:uid="{00000000-0005-0000-0000-000006770000}"/>
    <cellStyle name="Normal 41 8 2 2 3 2 4" xfId="39706" xr:uid="{00000000-0005-0000-0000-000007770000}"/>
    <cellStyle name="Normal 41 8 2 2 3 3" xfId="27036" xr:uid="{00000000-0005-0000-0000-000008770000}"/>
    <cellStyle name="Normal 41 8 2 2 3 3 2" xfId="48650" xr:uid="{00000000-0005-0000-0000-000009770000}"/>
    <cellStyle name="Normal 41 8 2 2 3 4" xfId="21069" xr:uid="{00000000-0005-0000-0000-00000A770000}"/>
    <cellStyle name="Normal 41 8 2 2 3 4 2" xfId="42711" xr:uid="{00000000-0005-0000-0000-00000B770000}"/>
    <cellStyle name="Normal 41 8 2 2 3 5" xfId="36703" xr:uid="{00000000-0005-0000-0000-00000C770000}"/>
    <cellStyle name="Normal 41 8 2 2 4" xfId="16101" xr:uid="{00000000-0005-0000-0000-00000D770000}"/>
    <cellStyle name="Normal 41 8 2 2 4 2" xfId="28070" xr:uid="{00000000-0005-0000-0000-00000E770000}"/>
    <cellStyle name="Normal 41 8 2 2 4 2 2" xfId="49676" xr:uid="{00000000-0005-0000-0000-00000F770000}"/>
    <cellStyle name="Normal 41 8 2 2 4 3" xfId="22103" xr:uid="{00000000-0005-0000-0000-000010770000}"/>
    <cellStyle name="Normal 41 8 2 2 4 3 2" xfId="43740" xr:uid="{00000000-0005-0000-0000-000011770000}"/>
    <cellStyle name="Normal 41 8 2 2 4 4" xfId="37755" xr:uid="{00000000-0005-0000-0000-000012770000}"/>
    <cellStyle name="Normal 41 8 2 2 5" xfId="25088" xr:uid="{00000000-0005-0000-0000-000013770000}"/>
    <cellStyle name="Normal 41 8 2 2 5 2" xfId="46705" xr:uid="{00000000-0005-0000-0000-000014770000}"/>
    <cellStyle name="Normal 41 8 2 2 6" xfId="19121" xr:uid="{00000000-0005-0000-0000-000015770000}"/>
    <cellStyle name="Normal 41 8 2 2 6 2" xfId="40763" xr:uid="{00000000-0005-0000-0000-000016770000}"/>
    <cellStyle name="Normal 41 8 2 2 7" xfId="34749"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6" xr:uid="{00000000-0005-0000-0000-00001B770000}"/>
    <cellStyle name="Normal 41 8 2 3 2 2 2 2" xfId="50972" xr:uid="{00000000-0005-0000-0000-00001C770000}"/>
    <cellStyle name="Normal 41 8 2 3 2 2 3" xfId="23399" xr:uid="{00000000-0005-0000-0000-00001D770000}"/>
    <cellStyle name="Normal 41 8 2 3 2 2 3 2" xfId="45036" xr:uid="{00000000-0005-0000-0000-00001E770000}"/>
    <cellStyle name="Normal 41 8 2 3 2 2 4" xfId="39052" xr:uid="{00000000-0005-0000-0000-00001F770000}"/>
    <cellStyle name="Normal 41 8 2 3 2 3" xfId="26384" xr:uid="{00000000-0005-0000-0000-000020770000}"/>
    <cellStyle name="Normal 41 8 2 3 2 3 2" xfId="47998" xr:uid="{00000000-0005-0000-0000-000021770000}"/>
    <cellStyle name="Normal 41 8 2 3 2 4" xfId="20417" xr:uid="{00000000-0005-0000-0000-000022770000}"/>
    <cellStyle name="Normal 41 8 2 3 2 4 2" xfId="42059" xr:uid="{00000000-0005-0000-0000-000023770000}"/>
    <cellStyle name="Normal 41 8 2 3 2 5" xfId="36049" xr:uid="{00000000-0005-0000-0000-000024770000}"/>
    <cellStyle name="Normal 41 8 2 3 3" xfId="15287" xr:uid="{00000000-0005-0000-0000-000025770000}"/>
    <cellStyle name="Normal 41 8 2 3 3 2" xfId="18372" xr:uid="{00000000-0005-0000-0000-000026770000}"/>
    <cellStyle name="Normal 41 8 2 3 3 2 2" xfId="30338" xr:uid="{00000000-0005-0000-0000-000027770000}"/>
    <cellStyle name="Normal 41 8 2 3 3 2 2 2" xfId="51944" xr:uid="{00000000-0005-0000-0000-000028770000}"/>
    <cellStyle name="Normal 41 8 2 3 3 2 3" xfId="24371" xr:uid="{00000000-0005-0000-0000-000029770000}"/>
    <cellStyle name="Normal 41 8 2 3 3 2 3 2" xfId="46008" xr:uid="{00000000-0005-0000-0000-00002A770000}"/>
    <cellStyle name="Normal 41 8 2 3 3 2 4" xfId="40026" xr:uid="{00000000-0005-0000-0000-00002B770000}"/>
    <cellStyle name="Normal 41 8 2 3 3 3" xfId="27356" xr:uid="{00000000-0005-0000-0000-00002C770000}"/>
    <cellStyle name="Normal 41 8 2 3 3 3 2" xfId="48970" xr:uid="{00000000-0005-0000-0000-00002D770000}"/>
    <cellStyle name="Normal 41 8 2 3 3 4" xfId="21389" xr:uid="{00000000-0005-0000-0000-00002E770000}"/>
    <cellStyle name="Normal 41 8 2 3 3 4 2" xfId="43031" xr:uid="{00000000-0005-0000-0000-00002F770000}"/>
    <cellStyle name="Normal 41 8 2 3 3 5" xfId="37023" xr:uid="{00000000-0005-0000-0000-000030770000}"/>
    <cellStyle name="Normal 41 8 2 3 4" xfId="16421" xr:uid="{00000000-0005-0000-0000-000031770000}"/>
    <cellStyle name="Normal 41 8 2 3 4 2" xfId="28390" xr:uid="{00000000-0005-0000-0000-000032770000}"/>
    <cellStyle name="Normal 41 8 2 3 4 2 2" xfId="49996" xr:uid="{00000000-0005-0000-0000-000033770000}"/>
    <cellStyle name="Normal 41 8 2 3 4 3" xfId="22423" xr:uid="{00000000-0005-0000-0000-000034770000}"/>
    <cellStyle name="Normal 41 8 2 3 4 3 2" xfId="44060" xr:uid="{00000000-0005-0000-0000-000035770000}"/>
    <cellStyle name="Normal 41 8 2 3 4 4" xfId="38075" xr:uid="{00000000-0005-0000-0000-000036770000}"/>
    <cellStyle name="Normal 41 8 2 3 5" xfId="25408" xr:uid="{00000000-0005-0000-0000-000037770000}"/>
    <cellStyle name="Normal 41 8 2 3 5 2" xfId="47025" xr:uid="{00000000-0005-0000-0000-000038770000}"/>
    <cellStyle name="Normal 41 8 2 3 6" xfId="19441" xr:uid="{00000000-0005-0000-0000-000039770000}"/>
    <cellStyle name="Normal 41 8 2 3 6 2" xfId="41083" xr:uid="{00000000-0005-0000-0000-00003A770000}"/>
    <cellStyle name="Normal 41 8 2 3 7" xfId="35069" xr:uid="{00000000-0005-0000-0000-00003B770000}"/>
    <cellStyle name="Normal 41 8 2 4" xfId="13672" xr:uid="{00000000-0005-0000-0000-00003C770000}"/>
    <cellStyle name="Normal 41 8 2 4 2" xfId="16758" xr:uid="{00000000-0005-0000-0000-00003D770000}"/>
    <cellStyle name="Normal 41 8 2 4 2 2" xfId="28726" xr:uid="{00000000-0005-0000-0000-00003E770000}"/>
    <cellStyle name="Normal 41 8 2 4 2 2 2" xfId="50332" xr:uid="{00000000-0005-0000-0000-00003F770000}"/>
    <cellStyle name="Normal 41 8 2 4 2 3" xfId="22759" xr:uid="{00000000-0005-0000-0000-000040770000}"/>
    <cellStyle name="Normal 41 8 2 4 2 3 2" xfId="44396" xr:uid="{00000000-0005-0000-0000-000041770000}"/>
    <cellStyle name="Normal 41 8 2 4 2 4" xfId="38412" xr:uid="{00000000-0005-0000-0000-000042770000}"/>
    <cellStyle name="Normal 41 8 2 4 3" xfId="25744" xr:uid="{00000000-0005-0000-0000-000043770000}"/>
    <cellStyle name="Normal 41 8 2 4 3 2" xfId="47358" xr:uid="{00000000-0005-0000-0000-000044770000}"/>
    <cellStyle name="Normal 41 8 2 4 4" xfId="19777" xr:uid="{00000000-0005-0000-0000-000045770000}"/>
    <cellStyle name="Normal 41 8 2 4 4 2" xfId="41419" xr:uid="{00000000-0005-0000-0000-000046770000}"/>
    <cellStyle name="Normal 41 8 2 4 5" xfId="35408" xr:uid="{00000000-0005-0000-0000-000047770000}"/>
    <cellStyle name="Normal 41 8 2 5" xfId="14646" xr:uid="{00000000-0005-0000-0000-000048770000}"/>
    <cellStyle name="Normal 41 8 2 5 2" xfId="17731" xr:uid="{00000000-0005-0000-0000-000049770000}"/>
    <cellStyle name="Normal 41 8 2 5 2 2" xfId="29698" xr:uid="{00000000-0005-0000-0000-00004A770000}"/>
    <cellStyle name="Normal 41 8 2 5 2 2 2" xfId="51304" xr:uid="{00000000-0005-0000-0000-00004B770000}"/>
    <cellStyle name="Normal 41 8 2 5 2 3" xfId="23731" xr:uid="{00000000-0005-0000-0000-00004C770000}"/>
    <cellStyle name="Normal 41 8 2 5 2 3 2" xfId="45368" xr:uid="{00000000-0005-0000-0000-00004D770000}"/>
    <cellStyle name="Normal 41 8 2 5 2 4" xfId="39385" xr:uid="{00000000-0005-0000-0000-00004E770000}"/>
    <cellStyle name="Normal 41 8 2 5 3" xfId="26716" xr:uid="{00000000-0005-0000-0000-00004F770000}"/>
    <cellStyle name="Normal 41 8 2 5 3 2" xfId="48330" xr:uid="{00000000-0005-0000-0000-000050770000}"/>
    <cellStyle name="Normal 41 8 2 5 4" xfId="20749" xr:uid="{00000000-0005-0000-0000-000051770000}"/>
    <cellStyle name="Normal 41 8 2 5 4 2" xfId="42391" xr:uid="{00000000-0005-0000-0000-000052770000}"/>
    <cellStyle name="Normal 41 8 2 5 5" xfId="36382" xr:uid="{00000000-0005-0000-0000-000053770000}"/>
    <cellStyle name="Normal 41 8 2 6" xfId="15759" xr:uid="{00000000-0005-0000-0000-000054770000}"/>
    <cellStyle name="Normal 41 8 2 6 2" xfId="27730" xr:uid="{00000000-0005-0000-0000-000055770000}"/>
    <cellStyle name="Normal 41 8 2 6 2 2" xfId="49336" xr:uid="{00000000-0005-0000-0000-000056770000}"/>
    <cellStyle name="Normal 41 8 2 6 3" xfId="21763" xr:uid="{00000000-0005-0000-0000-000057770000}"/>
    <cellStyle name="Normal 41 8 2 6 3 2" xfId="43400" xr:uid="{00000000-0005-0000-0000-000058770000}"/>
    <cellStyle name="Normal 41 8 2 6 4" xfId="37413" xr:uid="{00000000-0005-0000-0000-000059770000}"/>
    <cellStyle name="Normal 41 8 2 7" xfId="24745" xr:uid="{00000000-0005-0000-0000-00005A770000}"/>
    <cellStyle name="Normal 41 8 2 7 2" xfId="46365" xr:uid="{00000000-0005-0000-0000-00005B770000}"/>
    <cellStyle name="Normal 41 8 2 8" xfId="18778" xr:uid="{00000000-0005-0000-0000-00005C770000}"/>
    <cellStyle name="Normal 41 8 2 8 2" xfId="40420" xr:uid="{00000000-0005-0000-0000-00005D770000}"/>
    <cellStyle name="Normal 41 8 2 9" xfId="31591"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2" xr:uid="{00000000-0005-0000-0000-000063770000}"/>
    <cellStyle name="Normal 41 8 3 2 2 2 2 2" xfId="50608" xr:uid="{00000000-0005-0000-0000-000064770000}"/>
    <cellStyle name="Normal 41 8 3 2 2 2 3" xfId="23035" xr:uid="{00000000-0005-0000-0000-000065770000}"/>
    <cellStyle name="Normal 41 8 3 2 2 2 3 2" xfId="44672" xr:uid="{00000000-0005-0000-0000-000066770000}"/>
    <cellStyle name="Normal 41 8 3 2 2 2 4" xfId="38688" xr:uid="{00000000-0005-0000-0000-000067770000}"/>
    <cellStyle name="Normal 41 8 3 2 2 3" xfId="26020" xr:uid="{00000000-0005-0000-0000-000068770000}"/>
    <cellStyle name="Normal 41 8 3 2 2 3 2" xfId="47634" xr:uid="{00000000-0005-0000-0000-000069770000}"/>
    <cellStyle name="Normal 41 8 3 2 2 4" xfId="20053" xr:uid="{00000000-0005-0000-0000-00006A770000}"/>
    <cellStyle name="Normal 41 8 3 2 2 4 2" xfId="41695" xr:uid="{00000000-0005-0000-0000-00006B770000}"/>
    <cellStyle name="Normal 41 8 3 2 2 5" xfId="35685" xr:uid="{00000000-0005-0000-0000-00006C770000}"/>
    <cellStyle name="Normal 41 8 3 2 3" xfId="14923" xr:uid="{00000000-0005-0000-0000-00006D770000}"/>
    <cellStyle name="Normal 41 8 3 2 3 2" xfId="18008" xr:uid="{00000000-0005-0000-0000-00006E770000}"/>
    <cellStyle name="Normal 41 8 3 2 3 2 2" xfId="29974" xr:uid="{00000000-0005-0000-0000-00006F770000}"/>
    <cellStyle name="Normal 41 8 3 2 3 2 2 2" xfId="51580" xr:uid="{00000000-0005-0000-0000-000070770000}"/>
    <cellStyle name="Normal 41 8 3 2 3 2 3" xfId="24007" xr:uid="{00000000-0005-0000-0000-000071770000}"/>
    <cellStyle name="Normal 41 8 3 2 3 2 3 2" xfId="45644" xr:uid="{00000000-0005-0000-0000-000072770000}"/>
    <cellStyle name="Normal 41 8 3 2 3 2 4" xfId="39662" xr:uid="{00000000-0005-0000-0000-000073770000}"/>
    <cellStyle name="Normal 41 8 3 2 3 3" xfId="26992" xr:uid="{00000000-0005-0000-0000-000074770000}"/>
    <cellStyle name="Normal 41 8 3 2 3 3 2" xfId="48606" xr:uid="{00000000-0005-0000-0000-000075770000}"/>
    <cellStyle name="Normal 41 8 3 2 3 4" xfId="21025" xr:uid="{00000000-0005-0000-0000-000076770000}"/>
    <cellStyle name="Normal 41 8 3 2 3 4 2" xfId="42667" xr:uid="{00000000-0005-0000-0000-000077770000}"/>
    <cellStyle name="Normal 41 8 3 2 3 5" xfId="36659" xr:uid="{00000000-0005-0000-0000-000078770000}"/>
    <cellStyle name="Normal 41 8 3 2 4" xfId="16057" xr:uid="{00000000-0005-0000-0000-000079770000}"/>
    <cellStyle name="Normal 41 8 3 2 4 2" xfId="28026" xr:uid="{00000000-0005-0000-0000-00007A770000}"/>
    <cellStyle name="Normal 41 8 3 2 4 2 2" xfId="49632" xr:uid="{00000000-0005-0000-0000-00007B770000}"/>
    <cellStyle name="Normal 41 8 3 2 4 3" xfId="22059" xr:uid="{00000000-0005-0000-0000-00007C770000}"/>
    <cellStyle name="Normal 41 8 3 2 4 3 2" xfId="43696" xr:uid="{00000000-0005-0000-0000-00007D770000}"/>
    <cellStyle name="Normal 41 8 3 2 4 4" xfId="37711" xr:uid="{00000000-0005-0000-0000-00007E770000}"/>
    <cellStyle name="Normal 41 8 3 2 5" xfId="25044" xr:uid="{00000000-0005-0000-0000-00007F770000}"/>
    <cellStyle name="Normal 41 8 3 2 5 2" xfId="46661" xr:uid="{00000000-0005-0000-0000-000080770000}"/>
    <cellStyle name="Normal 41 8 3 2 6" xfId="19077" xr:uid="{00000000-0005-0000-0000-000081770000}"/>
    <cellStyle name="Normal 41 8 3 2 6 2" xfId="40719" xr:uid="{00000000-0005-0000-0000-000082770000}"/>
    <cellStyle name="Normal 41 8 3 2 7" xfId="34705"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2" xr:uid="{00000000-0005-0000-0000-000087770000}"/>
    <cellStyle name="Normal 41 8 3 3 2 2 2 2" xfId="50928" xr:uid="{00000000-0005-0000-0000-000088770000}"/>
    <cellStyle name="Normal 41 8 3 3 2 2 3" xfId="23355" xr:uid="{00000000-0005-0000-0000-000089770000}"/>
    <cellStyle name="Normal 41 8 3 3 2 2 3 2" xfId="44992" xr:uid="{00000000-0005-0000-0000-00008A770000}"/>
    <cellStyle name="Normal 41 8 3 3 2 2 4" xfId="39008" xr:uid="{00000000-0005-0000-0000-00008B770000}"/>
    <cellStyle name="Normal 41 8 3 3 2 3" xfId="26340" xr:uid="{00000000-0005-0000-0000-00008C770000}"/>
    <cellStyle name="Normal 41 8 3 3 2 3 2" xfId="47954" xr:uid="{00000000-0005-0000-0000-00008D770000}"/>
    <cellStyle name="Normal 41 8 3 3 2 4" xfId="20373" xr:uid="{00000000-0005-0000-0000-00008E770000}"/>
    <cellStyle name="Normal 41 8 3 3 2 4 2" xfId="42015" xr:uid="{00000000-0005-0000-0000-00008F770000}"/>
    <cellStyle name="Normal 41 8 3 3 2 5" xfId="36005" xr:uid="{00000000-0005-0000-0000-000090770000}"/>
    <cellStyle name="Normal 41 8 3 3 3" xfId="15243" xr:uid="{00000000-0005-0000-0000-000091770000}"/>
    <cellStyle name="Normal 41 8 3 3 3 2" xfId="18328" xr:uid="{00000000-0005-0000-0000-000092770000}"/>
    <cellStyle name="Normal 41 8 3 3 3 2 2" xfId="30294" xr:uid="{00000000-0005-0000-0000-000093770000}"/>
    <cellStyle name="Normal 41 8 3 3 3 2 2 2" xfId="51900" xr:uid="{00000000-0005-0000-0000-000094770000}"/>
    <cellStyle name="Normal 41 8 3 3 3 2 3" xfId="24327" xr:uid="{00000000-0005-0000-0000-000095770000}"/>
    <cellStyle name="Normal 41 8 3 3 3 2 3 2" xfId="45964" xr:uid="{00000000-0005-0000-0000-000096770000}"/>
    <cellStyle name="Normal 41 8 3 3 3 2 4" xfId="39982" xr:uid="{00000000-0005-0000-0000-000097770000}"/>
    <cellStyle name="Normal 41 8 3 3 3 3" xfId="27312" xr:uid="{00000000-0005-0000-0000-000098770000}"/>
    <cellStyle name="Normal 41 8 3 3 3 3 2" xfId="48926" xr:uid="{00000000-0005-0000-0000-000099770000}"/>
    <cellStyle name="Normal 41 8 3 3 3 4" xfId="21345" xr:uid="{00000000-0005-0000-0000-00009A770000}"/>
    <cellStyle name="Normal 41 8 3 3 3 4 2" xfId="42987" xr:uid="{00000000-0005-0000-0000-00009B770000}"/>
    <cellStyle name="Normal 41 8 3 3 3 5" xfId="36979" xr:uid="{00000000-0005-0000-0000-00009C770000}"/>
    <cellStyle name="Normal 41 8 3 3 4" xfId="16377" xr:uid="{00000000-0005-0000-0000-00009D770000}"/>
    <cellStyle name="Normal 41 8 3 3 4 2" xfId="28346" xr:uid="{00000000-0005-0000-0000-00009E770000}"/>
    <cellStyle name="Normal 41 8 3 3 4 2 2" xfId="49952" xr:uid="{00000000-0005-0000-0000-00009F770000}"/>
    <cellStyle name="Normal 41 8 3 3 4 3" xfId="22379" xr:uid="{00000000-0005-0000-0000-0000A0770000}"/>
    <cellStyle name="Normal 41 8 3 3 4 3 2" xfId="44016" xr:uid="{00000000-0005-0000-0000-0000A1770000}"/>
    <cellStyle name="Normal 41 8 3 3 4 4" xfId="38031" xr:uid="{00000000-0005-0000-0000-0000A2770000}"/>
    <cellStyle name="Normal 41 8 3 3 5" xfId="25364" xr:uid="{00000000-0005-0000-0000-0000A3770000}"/>
    <cellStyle name="Normal 41 8 3 3 5 2" xfId="46981" xr:uid="{00000000-0005-0000-0000-0000A4770000}"/>
    <cellStyle name="Normal 41 8 3 3 6" xfId="19397" xr:uid="{00000000-0005-0000-0000-0000A5770000}"/>
    <cellStyle name="Normal 41 8 3 3 6 2" xfId="41039" xr:uid="{00000000-0005-0000-0000-0000A6770000}"/>
    <cellStyle name="Normal 41 8 3 3 7" xfId="35025" xr:uid="{00000000-0005-0000-0000-0000A7770000}"/>
    <cellStyle name="Normal 41 8 3 4" xfId="13628" xr:uid="{00000000-0005-0000-0000-0000A8770000}"/>
    <cellStyle name="Normal 41 8 3 4 2" xfId="16714" xr:uid="{00000000-0005-0000-0000-0000A9770000}"/>
    <cellStyle name="Normal 41 8 3 4 2 2" xfId="28682" xr:uid="{00000000-0005-0000-0000-0000AA770000}"/>
    <cellStyle name="Normal 41 8 3 4 2 2 2" xfId="50288" xr:uid="{00000000-0005-0000-0000-0000AB770000}"/>
    <cellStyle name="Normal 41 8 3 4 2 3" xfId="22715" xr:uid="{00000000-0005-0000-0000-0000AC770000}"/>
    <cellStyle name="Normal 41 8 3 4 2 3 2" xfId="44352" xr:uid="{00000000-0005-0000-0000-0000AD770000}"/>
    <cellStyle name="Normal 41 8 3 4 2 4" xfId="38368" xr:uid="{00000000-0005-0000-0000-0000AE770000}"/>
    <cellStyle name="Normal 41 8 3 4 3" xfId="25700" xr:uid="{00000000-0005-0000-0000-0000AF770000}"/>
    <cellStyle name="Normal 41 8 3 4 3 2" xfId="47314" xr:uid="{00000000-0005-0000-0000-0000B0770000}"/>
    <cellStyle name="Normal 41 8 3 4 4" xfId="19733" xr:uid="{00000000-0005-0000-0000-0000B1770000}"/>
    <cellStyle name="Normal 41 8 3 4 4 2" xfId="41375" xr:uid="{00000000-0005-0000-0000-0000B2770000}"/>
    <cellStyle name="Normal 41 8 3 4 5" xfId="35364" xr:uid="{00000000-0005-0000-0000-0000B3770000}"/>
    <cellStyle name="Normal 41 8 3 5" xfId="14602" xr:uid="{00000000-0005-0000-0000-0000B4770000}"/>
    <cellStyle name="Normal 41 8 3 5 2" xfId="17687" xr:uid="{00000000-0005-0000-0000-0000B5770000}"/>
    <cellStyle name="Normal 41 8 3 5 2 2" xfId="29654" xr:uid="{00000000-0005-0000-0000-0000B6770000}"/>
    <cellStyle name="Normal 41 8 3 5 2 2 2" xfId="51260" xr:uid="{00000000-0005-0000-0000-0000B7770000}"/>
    <cellStyle name="Normal 41 8 3 5 2 3" xfId="23687" xr:uid="{00000000-0005-0000-0000-0000B8770000}"/>
    <cellStyle name="Normal 41 8 3 5 2 3 2" xfId="45324" xr:uid="{00000000-0005-0000-0000-0000B9770000}"/>
    <cellStyle name="Normal 41 8 3 5 2 4" xfId="39341" xr:uid="{00000000-0005-0000-0000-0000BA770000}"/>
    <cellStyle name="Normal 41 8 3 5 3" xfId="26672" xr:uid="{00000000-0005-0000-0000-0000BB770000}"/>
    <cellStyle name="Normal 41 8 3 5 3 2" xfId="48286" xr:uid="{00000000-0005-0000-0000-0000BC770000}"/>
    <cellStyle name="Normal 41 8 3 5 4" xfId="20705" xr:uid="{00000000-0005-0000-0000-0000BD770000}"/>
    <cellStyle name="Normal 41 8 3 5 4 2" xfId="42347" xr:uid="{00000000-0005-0000-0000-0000BE770000}"/>
    <cellStyle name="Normal 41 8 3 5 5" xfId="36338" xr:uid="{00000000-0005-0000-0000-0000BF770000}"/>
    <cellStyle name="Normal 41 8 3 6" xfId="15715" xr:uid="{00000000-0005-0000-0000-0000C0770000}"/>
    <cellStyle name="Normal 41 8 3 6 2" xfId="27686" xr:uid="{00000000-0005-0000-0000-0000C1770000}"/>
    <cellStyle name="Normal 41 8 3 6 2 2" xfId="49292" xr:uid="{00000000-0005-0000-0000-0000C2770000}"/>
    <cellStyle name="Normal 41 8 3 6 3" xfId="21719" xr:uid="{00000000-0005-0000-0000-0000C3770000}"/>
    <cellStyle name="Normal 41 8 3 6 3 2" xfId="43356" xr:uid="{00000000-0005-0000-0000-0000C4770000}"/>
    <cellStyle name="Normal 41 8 3 6 4" xfId="37369" xr:uid="{00000000-0005-0000-0000-0000C5770000}"/>
    <cellStyle name="Normal 41 8 3 7" xfId="24701" xr:uid="{00000000-0005-0000-0000-0000C6770000}"/>
    <cellStyle name="Normal 41 8 3 7 2" xfId="46321" xr:uid="{00000000-0005-0000-0000-0000C7770000}"/>
    <cellStyle name="Normal 41 8 3 8" xfId="18734" xr:uid="{00000000-0005-0000-0000-0000C8770000}"/>
    <cellStyle name="Normal 41 8 3 8 2" xfId="40376" xr:uid="{00000000-0005-0000-0000-0000C9770000}"/>
    <cellStyle name="Normal 41 8 3 9" xfId="31434"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8" xr:uid="{00000000-0005-0000-0000-0000CF770000}"/>
    <cellStyle name="Normal 41 8 4 2 2 2 2 2" xfId="50694" xr:uid="{00000000-0005-0000-0000-0000D0770000}"/>
    <cellStyle name="Normal 41 8 4 2 2 2 3" xfId="23121" xr:uid="{00000000-0005-0000-0000-0000D1770000}"/>
    <cellStyle name="Normal 41 8 4 2 2 2 3 2" xfId="44758" xr:uid="{00000000-0005-0000-0000-0000D2770000}"/>
    <cellStyle name="Normal 41 8 4 2 2 2 4" xfId="38774" xr:uid="{00000000-0005-0000-0000-0000D3770000}"/>
    <cellStyle name="Normal 41 8 4 2 2 3" xfId="26106" xr:uid="{00000000-0005-0000-0000-0000D4770000}"/>
    <cellStyle name="Normal 41 8 4 2 2 3 2" xfId="47720" xr:uid="{00000000-0005-0000-0000-0000D5770000}"/>
    <cellStyle name="Normal 41 8 4 2 2 4" xfId="20139" xr:uid="{00000000-0005-0000-0000-0000D6770000}"/>
    <cellStyle name="Normal 41 8 4 2 2 4 2" xfId="41781" xr:uid="{00000000-0005-0000-0000-0000D7770000}"/>
    <cellStyle name="Normal 41 8 4 2 2 5" xfId="35771" xr:uid="{00000000-0005-0000-0000-0000D8770000}"/>
    <cellStyle name="Normal 41 8 4 2 3" xfId="15009" xr:uid="{00000000-0005-0000-0000-0000D9770000}"/>
    <cellStyle name="Normal 41 8 4 2 3 2" xfId="18094" xr:uid="{00000000-0005-0000-0000-0000DA770000}"/>
    <cellStyle name="Normal 41 8 4 2 3 2 2" xfId="30060" xr:uid="{00000000-0005-0000-0000-0000DB770000}"/>
    <cellStyle name="Normal 41 8 4 2 3 2 2 2" xfId="51666" xr:uid="{00000000-0005-0000-0000-0000DC770000}"/>
    <cellStyle name="Normal 41 8 4 2 3 2 3" xfId="24093" xr:uid="{00000000-0005-0000-0000-0000DD770000}"/>
    <cellStyle name="Normal 41 8 4 2 3 2 3 2" xfId="45730" xr:uid="{00000000-0005-0000-0000-0000DE770000}"/>
    <cellStyle name="Normal 41 8 4 2 3 2 4" xfId="39748" xr:uid="{00000000-0005-0000-0000-0000DF770000}"/>
    <cellStyle name="Normal 41 8 4 2 3 3" xfId="27078" xr:uid="{00000000-0005-0000-0000-0000E0770000}"/>
    <cellStyle name="Normal 41 8 4 2 3 3 2" xfId="48692" xr:uid="{00000000-0005-0000-0000-0000E1770000}"/>
    <cellStyle name="Normal 41 8 4 2 3 4" xfId="21111" xr:uid="{00000000-0005-0000-0000-0000E2770000}"/>
    <cellStyle name="Normal 41 8 4 2 3 4 2" xfId="42753" xr:uid="{00000000-0005-0000-0000-0000E3770000}"/>
    <cellStyle name="Normal 41 8 4 2 3 5" xfId="36745" xr:uid="{00000000-0005-0000-0000-0000E4770000}"/>
    <cellStyle name="Normal 41 8 4 2 4" xfId="16143" xr:uid="{00000000-0005-0000-0000-0000E5770000}"/>
    <cellStyle name="Normal 41 8 4 2 4 2" xfId="28112" xr:uid="{00000000-0005-0000-0000-0000E6770000}"/>
    <cellStyle name="Normal 41 8 4 2 4 2 2" xfId="49718" xr:uid="{00000000-0005-0000-0000-0000E7770000}"/>
    <cellStyle name="Normal 41 8 4 2 4 3" xfId="22145" xr:uid="{00000000-0005-0000-0000-0000E8770000}"/>
    <cellStyle name="Normal 41 8 4 2 4 3 2" xfId="43782" xr:uid="{00000000-0005-0000-0000-0000E9770000}"/>
    <cellStyle name="Normal 41 8 4 2 4 4" xfId="37797" xr:uid="{00000000-0005-0000-0000-0000EA770000}"/>
    <cellStyle name="Normal 41 8 4 2 5" xfId="25130" xr:uid="{00000000-0005-0000-0000-0000EB770000}"/>
    <cellStyle name="Normal 41 8 4 2 5 2" xfId="46747" xr:uid="{00000000-0005-0000-0000-0000EC770000}"/>
    <cellStyle name="Normal 41 8 4 2 6" xfId="19163" xr:uid="{00000000-0005-0000-0000-0000ED770000}"/>
    <cellStyle name="Normal 41 8 4 2 6 2" xfId="40805" xr:uid="{00000000-0005-0000-0000-0000EE770000}"/>
    <cellStyle name="Normal 41 8 4 2 7" xfId="34791"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8" xr:uid="{00000000-0005-0000-0000-0000F3770000}"/>
    <cellStyle name="Normal 41 8 4 3 2 2 2 2" xfId="51014" xr:uid="{00000000-0005-0000-0000-0000F4770000}"/>
    <cellStyle name="Normal 41 8 4 3 2 2 3" xfId="23441" xr:uid="{00000000-0005-0000-0000-0000F5770000}"/>
    <cellStyle name="Normal 41 8 4 3 2 2 3 2" xfId="45078" xr:uid="{00000000-0005-0000-0000-0000F6770000}"/>
    <cellStyle name="Normal 41 8 4 3 2 2 4" xfId="39094" xr:uid="{00000000-0005-0000-0000-0000F7770000}"/>
    <cellStyle name="Normal 41 8 4 3 2 3" xfId="26426" xr:uid="{00000000-0005-0000-0000-0000F8770000}"/>
    <cellStyle name="Normal 41 8 4 3 2 3 2" xfId="48040" xr:uid="{00000000-0005-0000-0000-0000F9770000}"/>
    <cellStyle name="Normal 41 8 4 3 2 4" xfId="20459" xr:uid="{00000000-0005-0000-0000-0000FA770000}"/>
    <cellStyle name="Normal 41 8 4 3 2 4 2" xfId="42101" xr:uid="{00000000-0005-0000-0000-0000FB770000}"/>
    <cellStyle name="Normal 41 8 4 3 2 5" xfId="36091" xr:uid="{00000000-0005-0000-0000-0000FC770000}"/>
    <cellStyle name="Normal 41 8 4 3 3" xfId="15329" xr:uid="{00000000-0005-0000-0000-0000FD770000}"/>
    <cellStyle name="Normal 41 8 4 3 3 2" xfId="18414" xr:uid="{00000000-0005-0000-0000-0000FE770000}"/>
    <cellStyle name="Normal 41 8 4 3 3 2 2" xfId="30380" xr:uid="{00000000-0005-0000-0000-0000FF770000}"/>
    <cellStyle name="Normal 41 8 4 3 3 2 2 2" xfId="51986" xr:uid="{00000000-0005-0000-0000-000000780000}"/>
    <cellStyle name="Normal 41 8 4 3 3 2 3" xfId="24413" xr:uid="{00000000-0005-0000-0000-000001780000}"/>
    <cellStyle name="Normal 41 8 4 3 3 2 3 2" xfId="46050" xr:uid="{00000000-0005-0000-0000-000002780000}"/>
    <cellStyle name="Normal 41 8 4 3 3 2 4" xfId="40068" xr:uid="{00000000-0005-0000-0000-000003780000}"/>
    <cellStyle name="Normal 41 8 4 3 3 3" xfId="27398" xr:uid="{00000000-0005-0000-0000-000004780000}"/>
    <cellStyle name="Normal 41 8 4 3 3 3 2" xfId="49012" xr:uid="{00000000-0005-0000-0000-000005780000}"/>
    <cellStyle name="Normal 41 8 4 3 3 4" xfId="21431" xr:uid="{00000000-0005-0000-0000-000006780000}"/>
    <cellStyle name="Normal 41 8 4 3 3 4 2" xfId="43073" xr:uid="{00000000-0005-0000-0000-000007780000}"/>
    <cellStyle name="Normal 41 8 4 3 3 5" xfId="37065" xr:uid="{00000000-0005-0000-0000-000008780000}"/>
    <cellStyle name="Normal 41 8 4 3 4" xfId="16463" xr:uid="{00000000-0005-0000-0000-000009780000}"/>
    <cellStyle name="Normal 41 8 4 3 4 2" xfId="28432" xr:uid="{00000000-0005-0000-0000-00000A780000}"/>
    <cellStyle name="Normal 41 8 4 3 4 2 2" xfId="50038" xr:uid="{00000000-0005-0000-0000-00000B780000}"/>
    <cellStyle name="Normal 41 8 4 3 4 3" xfId="22465" xr:uid="{00000000-0005-0000-0000-00000C780000}"/>
    <cellStyle name="Normal 41 8 4 3 4 3 2" xfId="44102" xr:uid="{00000000-0005-0000-0000-00000D780000}"/>
    <cellStyle name="Normal 41 8 4 3 4 4" xfId="38117" xr:uid="{00000000-0005-0000-0000-00000E780000}"/>
    <cellStyle name="Normal 41 8 4 3 5" xfId="25450" xr:uid="{00000000-0005-0000-0000-00000F780000}"/>
    <cellStyle name="Normal 41 8 4 3 5 2" xfId="47067" xr:uid="{00000000-0005-0000-0000-000010780000}"/>
    <cellStyle name="Normal 41 8 4 3 6" xfId="19483" xr:uid="{00000000-0005-0000-0000-000011780000}"/>
    <cellStyle name="Normal 41 8 4 3 6 2" xfId="41125" xr:uid="{00000000-0005-0000-0000-000012780000}"/>
    <cellStyle name="Normal 41 8 4 3 7" xfId="35111" xr:uid="{00000000-0005-0000-0000-000013780000}"/>
    <cellStyle name="Normal 41 8 4 4" xfId="13714" xr:uid="{00000000-0005-0000-0000-000014780000}"/>
    <cellStyle name="Normal 41 8 4 4 2" xfId="16800" xr:uid="{00000000-0005-0000-0000-000015780000}"/>
    <cellStyle name="Normal 41 8 4 4 2 2" xfId="28768" xr:uid="{00000000-0005-0000-0000-000016780000}"/>
    <cellStyle name="Normal 41 8 4 4 2 2 2" xfId="50374" xr:uid="{00000000-0005-0000-0000-000017780000}"/>
    <cellStyle name="Normal 41 8 4 4 2 3" xfId="22801" xr:uid="{00000000-0005-0000-0000-000018780000}"/>
    <cellStyle name="Normal 41 8 4 4 2 3 2" xfId="44438" xr:uid="{00000000-0005-0000-0000-000019780000}"/>
    <cellStyle name="Normal 41 8 4 4 2 4" xfId="38454" xr:uid="{00000000-0005-0000-0000-00001A780000}"/>
    <cellStyle name="Normal 41 8 4 4 3" xfId="25786" xr:uid="{00000000-0005-0000-0000-00001B780000}"/>
    <cellStyle name="Normal 41 8 4 4 3 2" xfId="47400" xr:uid="{00000000-0005-0000-0000-00001C780000}"/>
    <cellStyle name="Normal 41 8 4 4 4" xfId="19819" xr:uid="{00000000-0005-0000-0000-00001D780000}"/>
    <cellStyle name="Normal 41 8 4 4 4 2" xfId="41461" xr:uid="{00000000-0005-0000-0000-00001E780000}"/>
    <cellStyle name="Normal 41 8 4 4 5" xfId="35450" xr:uid="{00000000-0005-0000-0000-00001F780000}"/>
    <cellStyle name="Normal 41 8 4 5" xfId="14688" xr:uid="{00000000-0005-0000-0000-000020780000}"/>
    <cellStyle name="Normal 41 8 4 5 2" xfId="17773" xr:uid="{00000000-0005-0000-0000-000021780000}"/>
    <cellStyle name="Normal 41 8 4 5 2 2" xfId="29740" xr:uid="{00000000-0005-0000-0000-000022780000}"/>
    <cellStyle name="Normal 41 8 4 5 2 2 2" xfId="51346" xr:uid="{00000000-0005-0000-0000-000023780000}"/>
    <cellStyle name="Normal 41 8 4 5 2 3" xfId="23773" xr:uid="{00000000-0005-0000-0000-000024780000}"/>
    <cellStyle name="Normal 41 8 4 5 2 3 2" xfId="45410" xr:uid="{00000000-0005-0000-0000-000025780000}"/>
    <cellStyle name="Normal 41 8 4 5 2 4" xfId="39427" xr:uid="{00000000-0005-0000-0000-000026780000}"/>
    <cellStyle name="Normal 41 8 4 5 3" xfId="26758" xr:uid="{00000000-0005-0000-0000-000027780000}"/>
    <cellStyle name="Normal 41 8 4 5 3 2" xfId="48372" xr:uid="{00000000-0005-0000-0000-000028780000}"/>
    <cellStyle name="Normal 41 8 4 5 4" xfId="20791" xr:uid="{00000000-0005-0000-0000-000029780000}"/>
    <cellStyle name="Normal 41 8 4 5 4 2" xfId="42433" xr:uid="{00000000-0005-0000-0000-00002A780000}"/>
    <cellStyle name="Normal 41 8 4 5 5" xfId="36424" xr:uid="{00000000-0005-0000-0000-00002B780000}"/>
    <cellStyle name="Normal 41 8 4 6" xfId="15801" xr:uid="{00000000-0005-0000-0000-00002C780000}"/>
    <cellStyle name="Normal 41 8 4 6 2" xfId="27772" xr:uid="{00000000-0005-0000-0000-00002D780000}"/>
    <cellStyle name="Normal 41 8 4 6 2 2" xfId="49378" xr:uid="{00000000-0005-0000-0000-00002E780000}"/>
    <cellStyle name="Normal 41 8 4 6 3" xfId="21805" xr:uid="{00000000-0005-0000-0000-00002F780000}"/>
    <cellStyle name="Normal 41 8 4 6 3 2" xfId="43442" xr:uid="{00000000-0005-0000-0000-000030780000}"/>
    <cellStyle name="Normal 41 8 4 6 4" xfId="37455" xr:uid="{00000000-0005-0000-0000-000031780000}"/>
    <cellStyle name="Normal 41 8 4 7" xfId="24787" xr:uid="{00000000-0005-0000-0000-000032780000}"/>
    <cellStyle name="Normal 41 8 4 7 2" xfId="46407" xr:uid="{00000000-0005-0000-0000-000033780000}"/>
    <cellStyle name="Normal 41 8 4 8" xfId="18820" xr:uid="{00000000-0005-0000-0000-000034780000}"/>
    <cellStyle name="Normal 41 8 4 8 2" xfId="40462" xr:uid="{00000000-0005-0000-0000-000035780000}"/>
    <cellStyle name="Normal 41 8 4 9" xfId="31702"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2" xr:uid="{00000000-0005-0000-0000-00003B780000}"/>
    <cellStyle name="Normal 41 8 5 2 2 2 2 2" xfId="50778" xr:uid="{00000000-0005-0000-0000-00003C780000}"/>
    <cellStyle name="Normal 41 8 5 2 2 2 3" xfId="23205" xr:uid="{00000000-0005-0000-0000-00003D780000}"/>
    <cellStyle name="Normal 41 8 5 2 2 2 3 2" xfId="44842" xr:uid="{00000000-0005-0000-0000-00003E780000}"/>
    <cellStyle name="Normal 41 8 5 2 2 2 4" xfId="38858" xr:uid="{00000000-0005-0000-0000-00003F780000}"/>
    <cellStyle name="Normal 41 8 5 2 2 3" xfId="26190" xr:uid="{00000000-0005-0000-0000-000040780000}"/>
    <cellStyle name="Normal 41 8 5 2 2 3 2" xfId="47804" xr:uid="{00000000-0005-0000-0000-000041780000}"/>
    <cellStyle name="Normal 41 8 5 2 2 4" xfId="20223" xr:uid="{00000000-0005-0000-0000-000042780000}"/>
    <cellStyle name="Normal 41 8 5 2 2 4 2" xfId="41865" xr:uid="{00000000-0005-0000-0000-000043780000}"/>
    <cellStyle name="Normal 41 8 5 2 2 5" xfId="35855" xr:uid="{00000000-0005-0000-0000-000044780000}"/>
    <cellStyle name="Normal 41 8 5 2 3" xfId="15093" xr:uid="{00000000-0005-0000-0000-000045780000}"/>
    <cellStyle name="Normal 41 8 5 2 3 2" xfId="18178" xr:uid="{00000000-0005-0000-0000-000046780000}"/>
    <cellStyle name="Normal 41 8 5 2 3 2 2" xfId="30144" xr:uid="{00000000-0005-0000-0000-000047780000}"/>
    <cellStyle name="Normal 41 8 5 2 3 2 2 2" xfId="51750" xr:uid="{00000000-0005-0000-0000-000048780000}"/>
    <cellStyle name="Normal 41 8 5 2 3 2 3" xfId="24177" xr:uid="{00000000-0005-0000-0000-000049780000}"/>
    <cellStyle name="Normal 41 8 5 2 3 2 3 2" xfId="45814" xr:uid="{00000000-0005-0000-0000-00004A780000}"/>
    <cellStyle name="Normal 41 8 5 2 3 2 4" xfId="39832" xr:uid="{00000000-0005-0000-0000-00004B780000}"/>
    <cellStyle name="Normal 41 8 5 2 3 3" xfId="27162" xr:uid="{00000000-0005-0000-0000-00004C780000}"/>
    <cellStyle name="Normal 41 8 5 2 3 3 2" xfId="48776" xr:uid="{00000000-0005-0000-0000-00004D780000}"/>
    <cellStyle name="Normal 41 8 5 2 3 4" xfId="21195" xr:uid="{00000000-0005-0000-0000-00004E780000}"/>
    <cellStyle name="Normal 41 8 5 2 3 4 2" xfId="42837" xr:uid="{00000000-0005-0000-0000-00004F780000}"/>
    <cellStyle name="Normal 41 8 5 2 3 5" xfId="36829" xr:uid="{00000000-0005-0000-0000-000050780000}"/>
    <cellStyle name="Normal 41 8 5 2 4" xfId="16227" xr:uid="{00000000-0005-0000-0000-000051780000}"/>
    <cellStyle name="Normal 41 8 5 2 4 2" xfId="28196" xr:uid="{00000000-0005-0000-0000-000052780000}"/>
    <cellStyle name="Normal 41 8 5 2 4 2 2" xfId="49802" xr:uid="{00000000-0005-0000-0000-000053780000}"/>
    <cellStyle name="Normal 41 8 5 2 4 3" xfId="22229" xr:uid="{00000000-0005-0000-0000-000054780000}"/>
    <cellStyle name="Normal 41 8 5 2 4 3 2" xfId="43866" xr:uid="{00000000-0005-0000-0000-000055780000}"/>
    <cellStyle name="Normal 41 8 5 2 4 4" xfId="37881" xr:uid="{00000000-0005-0000-0000-000056780000}"/>
    <cellStyle name="Normal 41 8 5 2 5" xfId="25214" xr:uid="{00000000-0005-0000-0000-000057780000}"/>
    <cellStyle name="Normal 41 8 5 2 5 2" xfId="46831" xr:uid="{00000000-0005-0000-0000-000058780000}"/>
    <cellStyle name="Normal 41 8 5 2 6" xfId="19247" xr:uid="{00000000-0005-0000-0000-000059780000}"/>
    <cellStyle name="Normal 41 8 5 2 6 2" xfId="40889" xr:uid="{00000000-0005-0000-0000-00005A780000}"/>
    <cellStyle name="Normal 41 8 5 2 7" xfId="34875"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2" xr:uid="{00000000-0005-0000-0000-00005F780000}"/>
    <cellStyle name="Normal 41 8 5 3 2 2 2 2" xfId="51098" xr:uid="{00000000-0005-0000-0000-000060780000}"/>
    <cellStyle name="Normal 41 8 5 3 2 2 3" xfId="23525" xr:uid="{00000000-0005-0000-0000-000061780000}"/>
    <cellStyle name="Normal 41 8 5 3 2 2 3 2" xfId="45162" xr:uid="{00000000-0005-0000-0000-000062780000}"/>
    <cellStyle name="Normal 41 8 5 3 2 2 4" xfId="39178" xr:uid="{00000000-0005-0000-0000-000063780000}"/>
    <cellStyle name="Normal 41 8 5 3 2 3" xfId="26510" xr:uid="{00000000-0005-0000-0000-000064780000}"/>
    <cellStyle name="Normal 41 8 5 3 2 3 2" xfId="48124" xr:uid="{00000000-0005-0000-0000-000065780000}"/>
    <cellStyle name="Normal 41 8 5 3 2 4" xfId="20543" xr:uid="{00000000-0005-0000-0000-000066780000}"/>
    <cellStyle name="Normal 41 8 5 3 2 4 2" xfId="42185" xr:uid="{00000000-0005-0000-0000-000067780000}"/>
    <cellStyle name="Normal 41 8 5 3 2 5" xfId="36175" xr:uid="{00000000-0005-0000-0000-000068780000}"/>
    <cellStyle name="Normal 41 8 5 3 3" xfId="15413" xr:uid="{00000000-0005-0000-0000-000069780000}"/>
    <cellStyle name="Normal 41 8 5 3 3 2" xfId="18498" xr:uid="{00000000-0005-0000-0000-00006A780000}"/>
    <cellStyle name="Normal 41 8 5 3 3 2 2" xfId="30464" xr:uid="{00000000-0005-0000-0000-00006B780000}"/>
    <cellStyle name="Normal 41 8 5 3 3 2 2 2" xfId="52070" xr:uid="{00000000-0005-0000-0000-00006C780000}"/>
    <cellStyle name="Normal 41 8 5 3 3 2 3" xfId="24497" xr:uid="{00000000-0005-0000-0000-00006D780000}"/>
    <cellStyle name="Normal 41 8 5 3 3 2 3 2" xfId="46134" xr:uid="{00000000-0005-0000-0000-00006E780000}"/>
    <cellStyle name="Normal 41 8 5 3 3 2 4" xfId="40152" xr:uid="{00000000-0005-0000-0000-00006F780000}"/>
    <cellStyle name="Normal 41 8 5 3 3 3" xfId="27482" xr:uid="{00000000-0005-0000-0000-000070780000}"/>
    <cellStyle name="Normal 41 8 5 3 3 3 2" xfId="49096" xr:uid="{00000000-0005-0000-0000-000071780000}"/>
    <cellStyle name="Normal 41 8 5 3 3 4" xfId="21515" xr:uid="{00000000-0005-0000-0000-000072780000}"/>
    <cellStyle name="Normal 41 8 5 3 3 4 2" xfId="43157" xr:uid="{00000000-0005-0000-0000-000073780000}"/>
    <cellStyle name="Normal 41 8 5 3 3 5" xfId="37149" xr:uid="{00000000-0005-0000-0000-000074780000}"/>
    <cellStyle name="Normal 41 8 5 3 4" xfId="16547" xr:uid="{00000000-0005-0000-0000-000075780000}"/>
    <cellStyle name="Normal 41 8 5 3 4 2" xfId="28516" xr:uid="{00000000-0005-0000-0000-000076780000}"/>
    <cellStyle name="Normal 41 8 5 3 4 2 2" xfId="50122" xr:uid="{00000000-0005-0000-0000-000077780000}"/>
    <cellStyle name="Normal 41 8 5 3 4 3" xfId="22549" xr:uid="{00000000-0005-0000-0000-000078780000}"/>
    <cellStyle name="Normal 41 8 5 3 4 3 2" xfId="44186" xr:uid="{00000000-0005-0000-0000-000079780000}"/>
    <cellStyle name="Normal 41 8 5 3 4 4" xfId="38201" xr:uid="{00000000-0005-0000-0000-00007A780000}"/>
    <cellStyle name="Normal 41 8 5 3 5" xfId="25534" xr:uid="{00000000-0005-0000-0000-00007B780000}"/>
    <cellStyle name="Normal 41 8 5 3 5 2" xfId="47151" xr:uid="{00000000-0005-0000-0000-00007C780000}"/>
    <cellStyle name="Normal 41 8 5 3 6" xfId="19567" xr:uid="{00000000-0005-0000-0000-00007D780000}"/>
    <cellStyle name="Normal 41 8 5 3 6 2" xfId="41209" xr:uid="{00000000-0005-0000-0000-00007E780000}"/>
    <cellStyle name="Normal 41 8 5 3 7" xfId="35195" xr:uid="{00000000-0005-0000-0000-00007F780000}"/>
    <cellStyle name="Normal 41 8 5 4" xfId="13798" xr:uid="{00000000-0005-0000-0000-000080780000}"/>
    <cellStyle name="Normal 41 8 5 4 2" xfId="16884" xr:uid="{00000000-0005-0000-0000-000081780000}"/>
    <cellStyle name="Normal 41 8 5 4 2 2" xfId="28852" xr:uid="{00000000-0005-0000-0000-000082780000}"/>
    <cellStyle name="Normal 41 8 5 4 2 2 2" xfId="50458" xr:uid="{00000000-0005-0000-0000-000083780000}"/>
    <cellStyle name="Normal 41 8 5 4 2 3" xfId="22885" xr:uid="{00000000-0005-0000-0000-000084780000}"/>
    <cellStyle name="Normal 41 8 5 4 2 3 2" xfId="44522" xr:uid="{00000000-0005-0000-0000-000085780000}"/>
    <cellStyle name="Normal 41 8 5 4 2 4" xfId="38538" xr:uid="{00000000-0005-0000-0000-000086780000}"/>
    <cellStyle name="Normal 41 8 5 4 3" xfId="25870" xr:uid="{00000000-0005-0000-0000-000087780000}"/>
    <cellStyle name="Normal 41 8 5 4 3 2" xfId="47484" xr:uid="{00000000-0005-0000-0000-000088780000}"/>
    <cellStyle name="Normal 41 8 5 4 4" xfId="19903" xr:uid="{00000000-0005-0000-0000-000089780000}"/>
    <cellStyle name="Normal 41 8 5 4 4 2" xfId="41545" xr:uid="{00000000-0005-0000-0000-00008A780000}"/>
    <cellStyle name="Normal 41 8 5 4 5" xfId="35534" xr:uid="{00000000-0005-0000-0000-00008B780000}"/>
    <cellStyle name="Normal 41 8 5 5" xfId="14772" xr:uid="{00000000-0005-0000-0000-00008C780000}"/>
    <cellStyle name="Normal 41 8 5 5 2" xfId="17857" xr:uid="{00000000-0005-0000-0000-00008D780000}"/>
    <cellStyle name="Normal 41 8 5 5 2 2" xfId="29824" xr:uid="{00000000-0005-0000-0000-00008E780000}"/>
    <cellStyle name="Normal 41 8 5 5 2 2 2" xfId="51430" xr:uid="{00000000-0005-0000-0000-00008F780000}"/>
    <cellStyle name="Normal 41 8 5 5 2 3" xfId="23857" xr:uid="{00000000-0005-0000-0000-000090780000}"/>
    <cellStyle name="Normal 41 8 5 5 2 3 2" xfId="45494" xr:uid="{00000000-0005-0000-0000-000091780000}"/>
    <cellStyle name="Normal 41 8 5 5 2 4" xfId="39511" xr:uid="{00000000-0005-0000-0000-000092780000}"/>
    <cellStyle name="Normal 41 8 5 5 3" xfId="26842" xr:uid="{00000000-0005-0000-0000-000093780000}"/>
    <cellStyle name="Normal 41 8 5 5 3 2" xfId="48456" xr:uid="{00000000-0005-0000-0000-000094780000}"/>
    <cellStyle name="Normal 41 8 5 5 4" xfId="20875" xr:uid="{00000000-0005-0000-0000-000095780000}"/>
    <cellStyle name="Normal 41 8 5 5 4 2" xfId="42517" xr:uid="{00000000-0005-0000-0000-000096780000}"/>
    <cellStyle name="Normal 41 8 5 5 5" xfId="36508" xr:uid="{00000000-0005-0000-0000-000097780000}"/>
    <cellStyle name="Normal 41 8 5 6" xfId="15885" xr:uid="{00000000-0005-0000-0000-000098780000}"/>
    <cellStyle name="Normal 41 8 5 6 2" xfId="27856" xr:uid="{00000000-0005-0000-0000-000099780000}"/>
    <cellStyle name="Normal 41 8 5 6 2 2" xfId="49462" xr:uid="{00000000-0005-0000-0000-00009A780000}"/>
    <cellStyle name="Normal 41 8 5 6 3" xfId="21889" xr:uid="{00000000-0005-0000-0000-00009B780000}"/>
    <cellStyle name="Normal 41 8 5 6 3 2" xfId="43526" xr:uid="{00000000-0005-0000-0000-00009C780000}"/>
    <cellStyle name="Normal 41 8 5 6 4" xfId="37539" xr:uid="{00000000-0005-0000-0000-00009D780000}"/>
    <cellStyle name="Normal 41 8 5 7" xfId="24871" xr:uid="{00000000-0005-0000-0000-00009E780000}"/>
    <cellStyle name="Normal 41 8 5 7 2" xfId="46491" xr:uid="{00000000-0005-0000-0000-00009F780000}"/>
    <cellStyle name="Normal 41 8 5 8" xfId="18904" xr:uid="{00000000-0005-0000-0000-0000A0780000}"/>
    <cellStyle name="Normal 41 8 5 8 2" xfId="40546" xr:uid="{00000000-0005-0000-0000-0000A1780000}"/>
    <cellStyle name="Normal 41 8 5 9" xfId="31874"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3" xr:uid="{00000000-0005-0000-0000-0000A7780000}"/>
    <cellStyle name="Normal 41 8 6 2 2 2 2 2" xfId="50739" xr:uid="{00000000-0005-0000-0000-0000A8780000}"/>
    <cellStyle name="Normal 41 8 6 2 2 2 3" xfId="23166" xr:uid="{00000000-0005-0000-0000-0000A9780000}"/>
    <cellStyle name="Normal 41 8 6 2 2 2 3 2" xfId="44803" xr:uid="{00000000-0005-0000-0000-0000AA780000}"/>
    <cellStyle name="Normal 41 8 6 2 2 2 4" xfId="38819" xr:uid="{00000000-0005-0000-0000-0000AB780000}"/>
    <cellStyle name="Normal 41 8 6 2 2 3" xfId="26151" xr:uid="{00000000-0005-0000-0000-0000AC780000}"/>
    <cellStyle name="Normal 41 8 6 2 2 3 2" xfId="47765" xr:uid="{00000000-0005-0000-0000-0000AD780000}"/>
    <cellStyle name="Normal 41 8 6 2 2 4" xfId="20184" xr:uid="{00000000-0005-0000-0000-0000AE780000}"/>
    <cellStyle name="Normal 41 8 6 2 2 4 2" xfId="41826" xr:uid="{00000000-0005-0000-0000-0000AF780000}"/>
    <cellStyle name="Normal 41 8 6 2 2 5" xfId="35816" xr:uid="{00000000-0005-0000-0000-0000B0780000}"/>
    <cellStyle name="Normal 41 8 6 2 3" xfId="15054" xr:uid="{00000000-0005-0000-0000-0000B1780000}"/>
    <cellStyle name="Normal 41 8 6 2 3 2" xfId="18139" xr:uid="{00000000-0005-0000-0000-0000B2780000}"/>
    <cellStyle name="Normal 41 8 6 2 3 2 2" xfId="30105" xr:uid="{00000000-0005-0000-0000-0000B3780000}"/>
    <cellStyle name="Normal 41 8 6 2 3 2 2 2" xfId="51711" xr:uid="{00000000-0005-0000-0000-0000B4780000}"/>
    <cellStyle name="Normal 41 8 6 2 3 2 3" xfId="24138" xr:uid="{00000000-0005-0000-0000-0000B5780000}"/>
    <cellStyle name="Normal 41 8 6 2 3 2 3 2" xfId="45775" xr:uid="{00000000-0005-0000-0000-0000B6780000}"/>
    <cellStyle name="Normal 41 8 6 2 3 2 4" xfId="39793" xr:uid="{00000000-0005-0000-0000-0000B7780000}"/>
    <cellStyle name="Normal 41 8 6 2 3 3" xfId="27123" xr:uid="{00000000-0005-0000-0000-0000B8780000}"/>
    <cellStyle name="Normal 41 8 6 2 3 3 2" xfId="48737" xr:uid="{00000000-0005-0000-0000-0000B9780000}"/>
    <cellStyle name="Normal 41 8 6 2 3 4" xfId="21156" xr:uid="{00000000-0005-0000-0000-0000BA780000}"/>
    <cellStyle name="Normal 41 8 6 2 3 4 2" xfId="42798" xr:uid="{00000000-0005-0000-0000-0000BB780000}"/>
    <cellStyle name="Normal 41 8 6 2 3 5" xfId="36790" xr:uid="{00000000-0005-0000-0000-0000BC780000}"/>
    <cellStyle name="Normal 41 8 6 2 4" xfId="16188" xr:uid="{00000000-0005-0000-0000-0000BD780000}"/>
    <cellStyle name="Normal 41 8 6 2 4 2" xfId="28157" xr:uid="{00000000-0005-0000-0000-0000BE780000}"/>
    <cellStyle name="Normal 41 8 6 2 4 2 2" xfId="49763" xr:uid="{00000000-0005-0000-0000-0000BF780000}"/>
    <cellStyle name="Normal 41 8 6 2 4 3" xfId="22190" xr:uid="{00000000-0005-0000-0000-0000C0780000}"/>
    <cellStyle name="Normal 41 8 6 2 4 3 2" xfId="43827" xr:uid="{00000000-0005-0000-0000-0000C1780000}"/>
    <cellStyle name="Normal 41 8 6 2 4 4" xfId="37842" xr:uid="{00000000-0005-0000-0000-0000C2780000}"/>
    <cellStyle name="Normal 41 8 6 2 5" xfId="25175" xr:uid="{00000000-0005-0000-0000-0000C3780000}"/>
    <cellStyle name="Normal 41 8 6 2 5 2" xfId="46792" xr:uid="{00000000-0005-0000-0000-0000C4780000}"/>
    <cellStyle name="Normal 41 8 6 2 6" xfId="19208" xr:uid="{00000000-0005-0000-0000-0000C5780000}"/>
    <cellStyle name="Normal 41 8 6 2 6 2" xfId="40850" xr:uid="{00000000-0005-0000-0000-0000C6780000}"/>
    <cellStyle name="Normal 41 8 6 2 7" xfId="34836"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3" xr:uid="{00000000-0005-0000-0000-0000CB780000}"/>
    <cellStyle name="Normal 41 8 6 3 2 2 2 2" xfId="51059" xr:uid="{00000000-0005-0000-0000-0000CC780000}"/>
    <cellStyle name="Normal 41 8 6 3 2 2 3" xfId="23486" xr:uid="{00000000-0005-0000-0000-0000CD780000}"/>
    <cellStyle name="Normal 41 8 6 3 2 2 3 2" xfId="45123" xr:uid="{00000000-0005-0000-0000-0000CE780000}"/>
    <cellStyle name="Normal 41 8 6 3 2 2 4" xfId="39139" xr:uid="{00000000-0005-0000-0000-0000CF780000}"/>
    <cellStyle name="Normal 41 8 6 3 2 3" xfId="26471" xr:uid="{00000000-0005-0000-0000-0000D0780000}"/>
    <cellStyle name="Normal 41 8 6 3 2 3 2" xfId="48085" xr:uid="{00000000-0005-0000-0000-0000D1780000}"/>
    <cellStyle name="Normal 41 8 6 3 2 4" xfId="20504" xr:uid="{00000000-0005-0000-0000-0000D2780000}"/>
    <cellStyle name="Normal 41 8 6 3 2 4 2" xfId="42146" xr:uid="{00000000-0005-0000-0000-0000D3780000}"/>
    <cellStyle name="Normal 41 8 6 3 2 5" xfId="36136" xr:uid="{00000000-0005-0000-0000-0000D4780000}"/>
    <cellStyle name="Normal 41 8 6 3 3" xfId="15374" xr:uid="{00000000-0005-0000-0000-0000D5780000}"/>
    <cellStyle name="Normal 41 8 6 3 3 2" xfId="18459" xr:uid="{00000000-0005-0000-0000-0000D6780000}"/>
    <cellStyle name="Normal 41 8 6 3 3 2 2" xfId="30425" xr:uid="{00000000-0005-0000-0000-0000D7780000}"/>
    <cellStyle name="Normal 41 8 6 3 3 2 2 2" xfId="52031" xr:uid="{00000000-0005-0000-0000-0000D8780000}"/>
    <cellStyle name="Normal 41 8 6 3 3 2 3" xfId="24458" xr:uid="{00000000-0005-0000-0000-0000D9780000}"/>
    <cellStyle name="Normal 41 8 6 3 3 2 3 2" xfId="46095" xr:uid="{00000000-0005-0000-0000-0000DA780000}"/>
    <cellStyle name="Normal 41 8 6 3 3 2 4" xfId="40113" xr:uid="{00000000-0005-0000-0000-0000DB780000}"/>
    <cellStyle name="Normal 41 8 6 3 3 3" xfId="27443" xr:uid="{00000000-0005-0000-0000-0000DC780000}"/>
    <cellStyle name="Normal 41 8 6 3 3 3 2" xfId="49057" xr:uid="{00000000-0005-0000-0000-0000DD780000}"/>
    <cellStyle name="Normal 41 8 6 3 3 4" xfId="21476" xr:uid="{00000000-0005-0000-0000-0000DE780000}"/>
    <cellStyle name="Normal 41 8 6 3 3 4 2" xfId="43118" xr:uid="{00000000-0005-0000-0000-0000DF780000}"/>
    <cellStyle name="Normal 41 8 6 3 3 5" xfId="37110" xr:uid="{00000000-0005-0000-0000-0000E0780000}"/>
    <cellStyle name="Normal 41 8 6 3 4" xfId="16508" xr:uid="{00000000-0005-0000-0000-0000E1780000}"/>
    <cellStyle name="Normal 41 8 6 3 4 2" xfId="28477" xr:uid="{00000000-0005-0000-0000-0000E2780000}"/>
    <cellStyle name="Normal 41 8 6 3 4 2 2" xfId="50083" xr:uid="{00000000-0005-0000-0000-0000E3780000}"/>
    <cellStyle name="Normal 41 8 6 3 4 3" xfId="22510" xr:uid="{00000000-0005-0000-0000-0000E4780000}"/>
    <cellStyle name="Normal 41 8 6 3 4 3 2" xfId="44147" xr:uid="{00000000-0005-0000-0000-0000E5780000}"/>
    <cellStyle name="Normal 41 8 6 3 4 4" xfId="38162" xr:uid="{00000000-0005-0000-0000-0000E6780000}"/>
    <cellStyle name="Normal 41 8 6 3 5" xfId="25495" xr:uid="{00000000-0005-0000-0000-0000E7780000}"/>
    <cellStyle name="Normal 41 8 6 3 5 2" xfId="47112" xr:uid="{00000000-0005-0000-0000-0000E8780000}"/>
    <cellStyle name="Normal 41 8 6 3 6" xfId="19528" xr:uid="{00000000-0005-0000-0000-0000E9780000}"/>
    <cellStyle name="Normal 41 8 6 3 6 2" xfId="41170" xr:uid="{00000000-0005-0000-0000-0000EA780000}"/>
    <cellStyle name="Normal 41 8 6 3 7" xfId="35156" xr:uid="{00000000-0005-0000-0000-0000EB780000}"/>
    <cellStyle name="Normal 41 8 6 4" xfId="13759" xr:uid="{00000000-0005-0000-0000-0000EC780000}"/>
    <cellStyle name="Normal 41 8 6 4 2" xfId="16845" xr:uid="{00000000-0005-0000-0000-0000ED780000}"/>
    <cellStyle name="Normal 41 8 6 4 2 2" xfId="28813" xr:uid="{00000000-0005-0000-0000-0000EE780000}"/>
    <cellStyle name="Normal 41 8 6 4 2 2 2" xfId="50419" xr:uid="{00000000-0005-0000-0000-0000EF780000}"/>
    <cellStyle name="Normal 41 8 6 4 2 3" xfId="22846" xr:uid="{00000000-0005-0000-0000-0000F0780000}"/>
    <cellStyle name="Normal 41 8 6 4 2 3 2" xfId="44483" xr:uid="{00000000-0005-0000-0000-0000F1780000}"/>
    <cellStyle name="Normal 41 8 6 4 2 4" xfId="38499" xr:uid="{00000000-0005-0000-0000-0000F2780000}"/>
    <cellStyle name="Normal 41 8 6 4 3" xfId="25831" xr:uid="{00000000-0005-0000-0000-0000F3780000}"/>
    <cellStyle name="Normal 41 8 6 4 3 2" xfId="47445" xr:uid="{00000000-0005-0000-0000-0000F4780000}"/>
    <cellStyle name="Normal 41 8 6 4 4" xfId="19864" xr:uid="{00000000-0005-0000-0000-0000F5780000}"/>
    <cellStyle name="Normal 41 8 6 4 4 2" xfId="41506" xr:uid="{00000000-0005-0000-0000-0000F6780000}"/>
    <cellStyle name="Normal 41 8 6 4 5" xfId="35495" xr:uid="{00000000-0005-0000-0000-0000F7780000}"/>
    <cellStyle name="Normal 41 8 6 5" xfId="14733" xr:uid="{00000000-0005-0000-0000-0000F8780000}"/>
    <cellStyle name="Normal 41 8 6 5 2" xfId="17818" xr:uid="{00000000-0005-0000-0000-0000F9780000}"/>
    <cellStyle name="Normal 41 8 6 5 2 2" xfId="29785" xr:uid="{00000000-0005-0000-0000-0000FA780000}"/>
    <cellStyle name="Normal 41 8 6 5 2 2 2" xfId="51391" xr:uid="{00000000-0005-0000-0000-0000FB780000}"/>
    <cellStyle name="Normal 41 8 6 5 2 3" xfId="23818" xr:uid="{00000000-0005-0000-0000-0000FC780000}"/>
    <cellStyle name="Normal 41 8 6 5 2 3 2" xfId="45455" xr:uid="{00000000-0005-0000-0000-0000FD780000}"/>
    <cellStyle name="Normal 41 8 6 5 2 4" xfId="39472" xr:uid="{00000000-0005-0000-0000-0000FE780000}"/>
    <cellStyle name="Normal 41 8 6 5 3" xfId="26803" xr:uid="{00000000-0005-0000-0000-0000FF780000}"/>
    <cellStyle name="Normal 41 8 6 5 3 2" xfId="48417" xr:uid="{00000000-0005-0000-0000-000000790000}"/>
    <cellStyle name="Normal 41 8 6 5 4" xfId="20836" xr:uid="{00000000-0005-0000-0000-000001790000}"/>
    <cellStyle name="Normal 41 8 6 5 4 2" xfId="42478" xr:uid="{00000000-0005-0000-0000-000002790000}"/>
    <cellStyle name="Normal 41 8 6 5 5" xfId="36469" xr:uid="{00000000-0005-0000-0000-000003790000}"/>
    <cellStyle name="Normal 41 8 6 6" xfId="15846" xr:uid="{00000000-0005-0000-0000-000004790000}"/>
    <cellStyle name="Normal 41 8 6 6 2" xfId="27817" xr:uid="{00000000-0005-0000-0000-000005790000}"/>
    <cellStyle name="Normal 41 8 6 6 2 2" xfId="49423" xr:uid="{00000000-0005-0000-0000-000006790000}"/>
    <cellStyle name="Normal 41 8 6 6 3" xfId="21850" xr:uid="{00000000-0005-0000-0000-000007790000}"/>
    <cellStyle name="Normal 41 8 6 6 3 2" xfId="43487" xr:uid="{00000000-0005-0000-0000-000008790000}"/>
    <cellStyle name="Normal 41 8 6 6 4" xfId="37500" xr:uid="{00000000-0005-0000-0000-000009790000}"/>
    <cellStyle name="Normal 41 8 6 7" xfId="24832" xr:uid="{00000000-0005-0000-0000-00000A790000}"/>
    <cellStyle name="Normal 41 8 6 7 2" xfId="46452" xr:uid="{00000000-0005-0000-0000-00000B790000}"/>
    <cellStyle name="Normal 41 8 6 8" xfId="18865" xr:uid="{00000000-0005-0000-0000-00000C790000}"/>
    <cellStyle name="Normal 41 8 6 8 2" xfId="40507" xr:uid="{00000000-0005-0000-0000-00000D790000}"/>
    <cellStyle name="Normal 41 8 6 9" xfId="31822"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5" xr:uid="{00000000-0005-0000-0000-000013790000}"/>
    <cellStyle name="Normal 41 8 7 2 2 2 2 2" xfId="50821" xr:uid="{00000000-0005-0000-0000-000014790000}"/>
    <cellStyle name="Normal 41 8 7 2 2 2 3" xfId="23248" xr:uid="{00000000-0005-0000-0000-000015790000}"/>
    <cellStyle name="Normal 41 8 7 2 2 2 3 2" xfId="44885" xr:uid="{00000000-0005-0000-0000-000016790000}"/>
    <cellStyle name="Normal 41 8 7 2 2 2 4" xfId="38901" xr:uid="{00000000-0005-0000-0000-000017790000}"/>
    <cellStyle name="Normal 41 8 7 2 2 3" xfId="26233" xr:uid="{00000000-0005-0000-0000-000018790000}"/>
    <cellStyle name="Normal 41 8 7 2 2 3 2" xfId="47847" xr:uid="{00000000-0005-0000-0000-000019790000}"/>
    <cellStyle name="Normal 41 8 7 2 2 4" xfId="20266" xr:uid="{00000000-0005-0000-0000-00001A790000}"/>
    <cellStyle name="Normal 41 8 7 2 2 4 2" xfId="41908" xr:uid="{00000000-0005-0000-0000-00001B790000}"/>
    <cellStyle name="Normal 41 8 7 2 2 5" xfId="35898" xr:uid="{00000000-0005-0000-0000-00001C790000}"/>
    <cellStyle name="Normal 41 8 7 2 3" xfId="15136" xr:uid="{00000000-0005-0000-0000-00001D790000}"/>
    <cellStyle name="Normal 41 8 7 2 3 2" xfId="18221" xr:uid="{00000000-0005-0000-0000-00001E790000}"/>
    <cellStyle name="Normal 41 8 7 2 3 2 2" xfId="30187" xr:uid="{00000000-0005-0000-0000-00001F790000}"/>
    <cellStyle name="Normal 41 8 7 2 3 2 2 2" xfId="51793" xr:uid="{00000000-0005-0000-0000-000020790000}"/>
    <cellStyle name="Normal 41 8 7 2 3 2 3" xfId="24220" xr:uid="{00000000-0005-0000-0000-000021790000}"/>
    <cellStyle name="Normal 41 8 7 2 3 2 3 2" xfId="45857" xr:uid="{00000000-0005-0000-0000-000022790000}"/>
    <cellStyle name="Normal 41 8 7 2 3 2 4" xfId="39875" xr:uid="{00000000-0005-0000-0000-000023790000}"/>
    <cellStyle name="Normal 41 8 7 2 3 3" xfId="27205" xr:uid="{00000000-0005-0000-0000-000024790000}"/>
    <cellStyle name="Normal 41 8 7 2 3 3 2" xfId="48819" xr:uid="{00000000-0005-0000-0000-000025790000}"/>
    <cellStyle name="Normal 41 8 7 2 3 4" xfId="21238" xr:uid="{00000000-0005-0000-0000-000026790000}"/>
    <cellStyle name="Normal 41 8 7 2 3 4 2" xfId="42880" xr:uid="{00000000-0005-0000-0000-000027790000}"/>
    <cellStyle name="Normal 41 8 7 2 3 5" xfId="36872" xr:uid="{00000000-0005-0000-0000-000028790000}"/>
    <cellStyle name="Normal 41 8 7 2 4" xfId="16270" xr:uid="{00000000-0005-0000-0000-000029790000}"/>
    <cellStyle name="Normal 41 8 7 2 4 2" xfId="28239" xr:uid="{00000000-0005-0000-0000-00002A790000}"/>
    <cellStyle name="Normal 41 8 7 2 4 2 2" xfId="49845" xr:uid="{00000000-0005-0000-0000-00002B790000}"/>
    <cellStyle name="Normal 41 8 7 2 4 3" xfId="22272" xr:uid="{00000000-0005-0000-0000-00002C790000}"/>
    <cellStyle name="Normal 41 8 7 2 4 3 2" xfId="43909" xr:uid="{00000000-0005-0000-0000-00002D790000}"/>
    <cellStyle name="Normal 41 8 7 2 4 4" xfId="37924" xr:uid="{00000000-0005-0000-0000-00002E790000}"/>
    <cellStyle name="Normal 41 8 7 2 5" xfId="25257" xr:uid="{00000000-0005-0000-0000-00002F790000}"/>
    <cellStyle name="Normal 41 8 7 2 5 2" xfId="46874" xr:uid="{00000000-0005-0000-0000-000030790000}"/>
    <cellStyle name="Normal 41 8 7 2 6" xfId="19290" xr:uid="{00000000-0005-0000-0000-000031790000}"/>
    <cellStyle name="Normal 41 8 7 2 6 2" xfId="40932" xr:uid="{00000000-0005-0000-0000-000032790000}"/>
    <cellStyle name="Normal 41 8 7 2 7" xfId="34918"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5" xr:uid="{00000000-0005-0000-0000-000037790000}"/>
    <cellStyle name="Normal 41 8 7 3 2 2 2 2" xfId="51141" xr:uid="{00000000-0005-0000-0000-000038790000}"/>
    <cellStyle name="Normal 41 8 7 3 2 2 3" xfId="23568" xr:uid="{00000000-0005-0000-0000-000039790000}"/>
    <cellStyle name="Normal 41 8 7 3 2 2 3 2" xfId="45205" xr:uid="{00000000-0005-0000-0000-00003A790000}"/>
    <cellStyle name="Normal 41 8 7 3 2 2 4" xfId="39221" xr:uid="{00000000-0005-0000-0000-00003B790000}"/>
    <cellStyle name="Normal 41 8 7 3 2 3" xfId="26553" xr:uid="{00000000-0005-0000-0000-00003C790000}"/>
    <cellStyle name="Normal 41 8 7 3 2 3 2" xfId="48167" xr:uid="{00000000-0005-0000-0000-00003D790000}"/>
    <cellStyle name="Normal 41 8 7 3 2 4" xfId="20586" xr:uid="{00000000-0005-0000-0000-00003E790000}"/>
    <cellStyle name="Normal 41 8 7 3 2 4 2" xfId="42228" xr:uid="{00000000-0005-0000-0000-00003F790000}"/>
    <cellStyle name="Normal 41 8 7 3 2 5" xfId="36218" xr:uid="{00000000-0005-0000-0000-000040790000}"/>
    <cellStyle name="Normal 41 8 7 3 3" xfId="15456" xr:uid="{00000000-0005-0000-0000-000041790000}"/>
    <cellStyle name="Normal 41 8 7 3 3 2" xfId="18541" xr:uid="{00000000-0005-0000-0000-000042790000}"/>
    <cellStyle name="Normal 41 8 7 3 3 2 2" xfId="30507" xr:uid="{00000000-0005-0000-0000-000043790000}"/>
    <cellStyle name="Normal 41 8 7 3 3 2 2 2" xfId="52113" xr:uid="{00000000-0005-0000-0000-000044790000}"/>
    <cellStyle name="Normal 41 8 7 3 3 2 3" xfId="24540" xr:uid="{00000000-0005-0000-0000-000045790000}"/>
    <cellStyle name="Normal 41 8 7 3 3 2 3 2" xfId="46177" xr:uid="{00000000-0005-0000-0000-000046790000}"/>
    <cellStyle name="Normal 41 8 7 3 3 2 4" xfId="40195" xr:uid="{00000000-0005-0000-0000-000047790000}"/>
    <cellStyle name="Normal 41 8 7 3 3 3" xfId="27525" xr:uid="{00000000-0005-0000-0000-000048790000}"/>
    <cellStyle name="Normal 41 8 7 3 3 3 2" xfId="49139" xr:uid="{00000000-0005-0000-0000-000049790000}"/>
    <cellStyle name="Normal 41 8 7 3 3 4" xfId="21558" xr:uid="{00000000-0005-0000-0000-00004A790000}"/>
    <cellStyle name="Normal 41 8 7 3 3 4 2" xfId="43200" xr:uid="{00000000-0005-0000-0000-00004B790000}"/>
    <cellStyle name="Normal 41 8 7 3 3 5" xfId="37192" xr:uid="{00000000-0005-0000-0000-00004C790000}"/>
    <cellStyle name="Normal 41 8 7 3 4" xfId="16590" xr:uid="{00000000-0005-0000-0000-00004D790000}"/>
    <cellStyle name="Normal 41 8 7 3 4 2" xfId="28559" xr:uid="{00000000-0005-0000-0000-00004E790000}"/>
    <cellStyle name="Normal 41 8 7 3 4 2 2" xfId="50165" xr:uid="{00000000-0005-0000-0000-00004F790000}"/>
    <cellStyle name="Normal 41 8 7 3 4 3" xfId="22592" xr:uid="{00000000-0005-0000-0000-000050790000}"/>
    <cellStyle name="Normal 41 8 7 3 4 3 2" xfId="44229" xr:uid="{00000000-0005-0000-0000-000051790000}"/>
    <cellStyle name="Normal 41 8 7 3 4 4" xfId="38244" xr:uid="{00000000-0005-0000-0000-000052790000}"/>
    <cellStyle name="Normal 41 8 7 3 5" xfId="25577" xr:uid="{00000000-0005-0000-0000-000053790000}"/>
    <cellStyle name="Normal 41 8 7 3 5 2" xfId="47194" xr:uid="{00000000-0005-0000-0000-000054790000}"/>
    <cellStyle name="Normal 41 8 7 3 6" xfId="19610" xr:uid="{00000000-0005-0000-0000-000055790000}"/>
    <cellStyle name="Normal 41 8 7 3 6 2" xfId="41252" xr:uid="{00000000-0005-0000-0000-000056790000}"/>
    <cellStyle name="Normal 41 8 7 3 7" xfId="35238" xr:uid="{00000000-0005-0000-0000-000057790000}"/>
    <cellStyle name="Normal 41 8 7 4" xfId="13841" xr:uid="{00000000-0005-0000-0000-000058790000}"/>
    <cellStyle name="Normal 41 8 7 4 2" xfId="16927" xr:uid="{00000000-0005-0000-0000-000059790000}"/>
    <cellStyle name="Normal 41 8 7 4 2 2" xfId="28895" xr:uid="{00000000-0005-0000-0000-00005A790000}"/>
    <cellStyle name="Normal 41 8 7 4 2 2 2" xfId="50501" xr:uid="{00000000-0005-0000-0000-00005B790000}"/>
    <cellStyle name="Normal 41 8 7 4 2 3" xfId="22928" xr:uid="{00000000-0005-0000-0000-00005C790000}"/>
    <cellStyle name="Normal 41 8 7 4 2 3 2" xfId="44565" xr:uid="{00000000-0005-0000-0000-00005D790000}"/>
    <cellStyle name="Normal 41 8 7 4 2 4" xfId="38581" xr:uid="{00000000-0005-0000-0000-00005E790000}"/>
    <cellStyle name="Normal 41 8 7 4 3" xfId="25913" xr:uid="{00000000-0005-0000-0000-00005F790000}"/>
    <cellStyle name="Normal 41 8 7 4 3 2" xfId="47527" xr:uid="{00000000-0005-0000-0000-000060790000}"/>
    <cellStyle name="Normal 41 8 7 4 4" xfId="19946" xr:uid="{00000000-0005-0000-0000-000061790000}"/>
    <cellStyle name="Normal 41 8 7 4 4 2" xfId="41588" xr:uid="{00000000-0005-0000-0000-000062790000}"/>
    <cellStyle name="Normal 41 8 7 4 5" xfId="35577" xr:uid="{00000000-0005-0000-0000-000063790000}"/>
    <cellStyle name="Normal 41 8 7 5" xfId="14815" xr:uid="{00000000-0005-0000-0000-000064790000}"/>
    <cellStyle name="Normal 41 8 7 5 2" xfId="17900" xr:uid="{00000000-0005-0000-0000-000065790000}"/>
    <cellStyle name="Normal 41 8 7 5 2 2" xfId="29867" xr:uid="{00000000-0005-0000-0000-000066790000}"/>
    <cellStyle name="Normal 41 8 7 5 2 2 2" xfId="51473" xr:uid="{00000000-0005-0000-0000-000067790000}"/>
    <cellStyle name="Normal 41 8 7 5 2 3" xfId="23900" xr:uid="{00000000-0005-0000-0000-000068790000}"/>
    <cellStyle name="Normal 41 8 7 5 2 3 2" xfId="45537" xr:uid="{00000000-0005-0000-0000-000069790000}"/>
    <cellStyle name="Normal 41 8 7 5 2 4" xfId="39554" xr:uid="{00000000-0005-0000-0000-00006A790000}"/>
    <cellStyle name="Normal 41 8 7 5 3" xfId="26885" xr:uid="{00000000-0005-0000-0000-00006B790000}"/>
    <cellStyle name="Normal 41 8 7 5 3 2" xfId="48499" xr:uid="{00000000-0005-0000-0000-00006C790000}"/>
    <cellStyle name="Normal 41 8 7 5 4" xfId="20918" xr:uid="{00000000-0005-0000-0000-00006D790000}"/>
    <cellStyle name="Normal 41 8 7 5 4 2" xfId="42560" xr:uid="{00000000-0005-0000-0000-00006E790000}"/>
    <cellStyle name="Normal 41 8 7 5 5" xfId="36551" xr:uid="{00000000-0005-0000-0000-00006F790000}"/>
    <cellStyle name="Normal 41 8 7 6" xfId="15928" xr:uid="{00000000-0005-0000-0000-000070790000}"/>
    <cellStyle name="Normal 41 8 7 6 2" xfId="27899" xr:uid="{00000000-0005-0000-0000-000071790000}"/>
    <cellStyle name="Normal 41 8 7 6 2 2" xfId="49505" xr:uid="{00000000-0005-0000-0000-000072790000}"/>
    <cellStyle name="Normal 41 8 7 6 3" xfId="21932" xr:uid="{00000000-0005-0000-0000-000073790000}"/>
    <cellStyle name="Normal 41 8 7 6 3 2" xfId="43569" xr:uid="{00000000-0005-0000-0000-000074790000}"/>
    <cellStyle name="Normal 41 8 7 6 4" xfId="37582" xr:uid="{00000000-0005-0000-0000-000075790000}"/>
    <cellStyle name="Normal 41 8 7 7" xfId="24914" xr:uid="{00000000-0005-0000-0000-000076790000}"/>
    <cellStyle name="Normal 41 8 7 7 2" xfId="46534" xr:uid="{00000000-0005-0000-0000-000077790000}"/>
    <cellStyle name="Normal 41 8 7 8" xfId="18947" xr:uid="{00000000-0005-0000-0000-000078790000}"/>
    <cellStyle name="Normal 41 8 7 8 2" xfId="40589" xr:uid="{00000000-0005-0000-0000-000079790000}"/>
    <cellStyle name="Normal 41 8 7 9" xfId="31988"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7" xr:uid="{00000000-0005-0000-0000-00007E790000}"/>
    <cellStyle name="Normal 41 8 8 2 2 2 2" xfId="50563" xr:uid="{00000000-0005-0000-0000-00007F790000}"/>
    <cellStyle name="Normal 41 8 8 2 2 3" xfId="22990" xr:uid="{00000000-0005-0000-0000-000080790000}"/>
    <cellStyle name="Normal 41 8 8 2 2 3 2" xfId="44627" xr:uid="{00000000-0005-0000-0000-000081790000}"/>
    <cellStyle name="Normal 41 8 8 2 2 4" xfId="38643" xr:uid="{00000000-0005-0000-0000-000082790000}"/>
    <cellStyle name="Normal 41 8 8 2 3" xfId="25975" xr:uid="{00000000-0005-0000-0000-000083790000}"/>
    <cellStyle name="Normal 41 8 8 2 3 2" xfId="47589" xr:uid="{00000000-0005-0000-0000-000084790000}"/>
    <cellStyle name="Normal 41 8 8 2 4" xfId="20008" xr:uid="{00000000-0005-0000-0000-000085790000}"/>
    <cellStyle name="Normal 41 8 8 2 4 2" xfId="41650" xr:uid="{00000000-0005-0000-0000-000086790000}"/>
    <cellStyle name="Normal 41 8 8 2 5" xfId="35640" xr:uid="{00000000-0005-0000-0000-000087790000}"/>
    <cellStyle name="Normal 41 8 8 3" xfId="14878" xr:uid="{00000000-0005-0000-0000-000088790000}"/>
    <cellStyle name="Normal 41 8 8 3 2" xfId="17963" xr:uid="{00000000-0005-0000-0000-000089790000}"/>
    <cellStyle name="Normal 41 8 8 3 2 2" xfId="29929" xr:uid="{00000000-0005-0000-0000-00008A790000}"/>
    <cellStyle name="Normal 41 8 8 3 2 2 2" xfId="51535" xr:uid="{00000000-0005-0000-0000-00008B790000}"/>
    <cellStyle name="Normal 41 8 8 3 2 3" xfId="23962" xr:uid="{00000000-0005-0000-0000-00008C790000}"/>
    <cellStyle name="Normal 41 8 8 3 2 3 2" xfId="45599" xr:uid="{00000000-0005-0000-0000-00008D790000}"/>
    <cellStyle name="Normal 41 8 8 3 2 4" xfId="39617" xr:uid="{00000000-0005-0000-0000-00008E790000}"/>
    <cellStyle name="Normal 41 8 8 3 3" xfId="26947" xr:uid="{00000000-0005-0000-0000-00008F790000}"/>
    <cellStyle name="Normal 41 8 8 3 3 2" xfId="48561" xr:uid="{00000000-0005-0000-0000-000090790000}"/>
    <cellStyle name="Normal 41 8 8 3 4" xfId="20980" xr:uid="{00000000-0005-0000-0000-000091790000}"/>
    <cellStyle name="Normal 41 8 8 3 4 2" xfId="42622" xr:uid="{00000000-0005-0000-0000-000092790000}"/>
    <cellStyle name="Normal 41 8 8 3 5" xfId="36614" xr:uid="{00000000-0005-0000-0000-000093790000}"/>
    <cellStyle name="Normal 41 8 8 4" xfId="16012" xr:uid="{00000000-0005-0000-0000-000094790000}"/>
    <cellStyle name="Normal 41 8 8 4 2" xfId="27981" xr:uid="{00000000-0005-0000-0000-000095790000}"/>
    <cellStyle name="Normal 41 8 8 4 2 2" xfId="49587" xr:uid="{00000000-0005-0000-0000-000096790000}"/>
    <cellStyle name="Normal 41 8 8 4 3" xfId="22014" xr:uid="{00000000-0005-0000-0000-000097790000}"/>
    <cellStyle name="Normal 41 8 8 4 3 2" xfId="43651" xr:uid="{00000000-0005-0000-0000-000098790000}"/>
    <cellStyle name="Normal 41 8 8 4 4" xfId="37666" xr:uid="{00000000-0005-0000-0000-000099790000}"/>
    <cellStyle name="Normal 41 8 8 5" xfId="24999" xr:uid="{00000000-0005-0000-0000-00009A790000}"/>
    <cellStyle name="Normal 41 8 8 5 2" xfId="46616" xr:uid="{00000000-0005-0000-0000-00009B790000}"/>
    <cellStyle name="Normal 41 8 8 6" xfId="19032" xr:uid="{00000000-0005-0000-0000-00009C790000}"/>
    <cellStyle name="Normal 41 8 8 6 2" xfId="40674" xr:uid="{00000000-0005-0000-0000-00009D790000}"/>
    <cellStyle name="Normal 41 8 8 7" xfId="34660"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7" xr:uid="{00000000-0005-0000-0000-0000A2790000}"/>
    <cellStyle name="Normal 41 8 9 2 2 2 2" xfId="50883" xr:uid="{00000000-0005-0000-0000-0000A3790000}"/>
    <cellStyle name="Normal 41 8 9 2 2 3" xfId="23310" xr:uid="{00000000-0005-0000-0000-0000A4790000}"/>
    <cellStyle name="Normal 41 8 9 2 2 3 2" xfId="44947" xr:uid="{00000000-0005-0000-0000-0000A5790000}"/>
    <cellStyle name="Normal 41 8 9 2 2 4" xfId="38963" xr:uid="{00000000-0005-0000-0000-0000A6790000}"/>
    <cellStyle name="Normal 41 8 9 2 3" xfId="26295" xr:uid="{00000000-0005-0000-0000-0000A7790000}"/>
    <cellStyle name="Normal 41 8 9 2 3 2" xfId="47909" xr:uid="{00000000-0005-0000-0000-0000A8790000}"/>
    <cellStyle name="Normal 41 8 9 2 4" xfId="20328" xr:uid="{00000000-0005-0000-0000-0000A9790000}"/>
    <cellStyle name="Normal 41 8 9 2 4 2" xfId="41970" xr:uid="{00000000-0005-0000-0000-0000AA790000}"/>
    <cellStyle name="Normal 41 8 9 2 5" xfId="35960" xr:uid="{00000000-0005-0000-0000-0000AB790000}"/>
    <cellStyle name="Normal 41 8 9 3" xfId="15198" xr:uid="{00000000-0005-0000-0000-0000AC790000}"/>
    <cellStyle name="Normal 41 8 9 3 2" xfId="18283" xr:uid="{00000000-0005-0000-0000-0000AD790000}"/>
    <cellStyle name="Normal 41 8 9 3 2 2" xfId="30249" xr:uid="{00000000-0005-0000-0000-0000AE790000}"/>
    <cellStyle name="Normal 41 8 9 3 2 2 2" xfId="51855" xr:uid="{00000000-0005-0000-0000-0000AF790000}"/>
    <cellStyle name="Normal 41 8 9 3 2 3" xfId="24282" xr:uid="{00000000-0005-0000-0000-0000B0790000}"/>
    <cellStyle name="Normal 41 8 9 3 2 3 2" xfId="45919" xr:uid="{00000000-0005-0000-0000-0000B1790000}"/>
    <cellStyle name="Normal 41 8 9 3 2 4" xfId="39937" xr:uid="{00000000-0005-0000-0000-0000B2790000}"/>
    <cellStyle name="Normal 41 8 9 3 3" xfId="27267" xr:uid="{00000000-0005-0000-0000-0000B3790000}"/>
    <cellStyle name="Normal 41 8 9 3 3 2" xfId="48881" xr:uid="{00000000-0005-0000-0000-0000B4790000}"/>
    <cellStyle name="Normal 41 8 9 3 4" xfId="21300" xr:uid="{00000000-0005-0000-0000-0000B5790000}"/>
    <cellStyle name="Normal 41 8 9 3 4 2" xfId="42942" xr:uid="{00000000-0005-0000-0000-0000B6790000}"/>
    <cellStyle name="Normal 41 8 9 3 5" xfId="36934" xr:uid="{00000000-0005-0000-0000-0000B7790000}"/>
    <cellStyle name="Normal 41 8 9 4" xfId="16332" xr:uid="{00000000-0005-0000-0000-0000B8790000}"/>
    <cellStyle name="Normal 41 8 9 4 2" xfId="28301" xr:uid="{00000000-0005-0000-0000-0000B9790000}"/>
    <cellStyle name="Normal 41 8 9 4 2 2" xfId="49907" xr:uid="{00000000-0005-0000-0000-0000BA790000}"/>
    <cellStyle name="Normal 41 8 9 4 3" xfId="22334" xr:uid="{00000000-0005-0000-0000-0000BB790000}"/>
    <cellStyle name="Normal 41 8 9 4 3 2" xfId="43971" xr:uid="{00000000-0005-0000-0000-0000BC790000}"/>
    <cellStyle name="Normal 41 8 9 4 4" xfId="37986" xr:uid="{00000000-0005-0000-0000-0000BD790000}"/>
    <cellStyle name="Normal 41 8 9 5" xfId="25319" xr:uid="{00000000-0005-0000-0000-0000BE790000}"/>
    <cellStyle name="Normal 41 8 9 5 2" xfId="46936" xr:uid="{00000000-0005-0000-0000-0000BF790000}"/>
    <cellStyle name="Normal 41 8 9 6" xfId="19352" xr:uid="{00000000-0005-0000-0000-0000C0790000}"/>
    <cellStyle name="Normal 41 8 9 6 2" xfId="40994" xr:uid="{00000000-0005-0000-0000-0000C1790000}"/>
    <cellStyle name="Normal 41 8 9 7" xfId="34980"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8" xr:uid="{00000000-0005-0000-0000-0000C6790000}"/>
    <cellStyle name="Normal 41 9 10 2 2 2" xfId="50244" xr:uid="{00000000-0005-0000-0000-0000C7790000}"/>
    <cellStyle name="Normal 41 9 10 2 3" xfId="22671" xr:uid="{00000000-0005-0000-0000-0000C8790000}"/>
    <cellStyle name="Normal 41 9 10 2 3 2" xfId="44308" xr:uid="{00000000-0005-0000-0000-0000C9790000}"/>
    <cellStyle name="Normal 41 9 10 2 4" xfId="38323" xr:uid="{00000000-0005-0000-0000-0000CA790000}"/>
    <cellStyle name="Normal 41 9 10 3" xfId="25656" xr:uid="{00000000-0005-0000-0000-0000CB790000}"/>
    <cellStyle name="Normal 41 9 10 3 2" xfId="47270" xr:uid="{00000000-0005-0000-0000-0000CC790000}"/>
    <cellStyle name="Normal 41 9 10 4" xfId="19689" xr:uid="{00000000-0005-0000-0000-0000CD790000}"/>
    <cellStyle name="Normal 41 9 10 4 2" xfId="41331" xr:uid="{00000000-0005-0000-0000-0000CE790000}"/>
    <cellStyle name="Normal 41 9 10 5" xfId="35319" xr:uid="{00000000-0005-0000-0000-0000CF790000}"/>
    <cellStyle name="Normal 41 9 11" xfId="14558" xr:uid="{00000000-0005-0000-0000-0000D0790000}"/>
    <cellStyle name="Normal 41 9 11 2" xfId="17643" xr:uid="{00000000-0005-0000-0000-0000D1790000}"/>
    <cellStyle name="Normal 41 9 11 2 2" xfId="29610" xr:uid="{00000000-0005-0000-0000-0000D2790000}"/>
    <cellStyle name="Normal 41 9 11 2 2 2" xfId="51216" xr:uid="{00000000-0005-0000-0000-0000D3790000}"/>
    <cellStyle name="Normal 41 9 11 2 3" xfId="23643" xr:uid="{00000000-0005-0000-0000-0000D4790000}"/>
    <cellStyle name="Normal 41 9 11 2 3 2" xfId="45280" xr:uid="{00000000-0005-0000-0000-0000D5790000}"/>
    <cellStyle name="Normal 41 9 11 2 4" xfId="39297" xr:uid="{00000000-0005-0000-0000-0000D6790000}"/>
    <cellStyle name="Normal 41 9 11 3" xfId="26628" xr:uid="{00000000-0005-0000-0000-0000D7790000}"/>
    <cellStyle name="Normal 41 9 11 3 2" xfId="48242" xr:uid="{00000000-0005-0000-0000-0000D8790000}"/>
    <cellStyle name="Normal 41 9 11 4" xfId="20661" xr:uid="{00000000-0005-0000-0000-0000D9790000}"/>
    <cellStyle name="Normal 41 9 11 4 2" xfId="42303" xr:uid="{00000000-0005-0000-0000-0000DA790000}"/>
    <cellStyle name="Normal 41 9 11 5" xfId="36294" xr:uid="{00000000-0005-0000-0000-0000DB790000}"/>
    <cellStyle name="Normal 41 9 12" xfId="15671" xr:uid="{00000000-0005-0000-0000-0000DC790000}"/>
    <cellStyle name="Normal 41 9 12 2" xfId="27642" xr:uid="{00000000-0005-0000-0000-0000DD790000}"/>
    <cellStyle name="Normal 41 9 12 2 2" xfId="49248" xr:uid="{00000000-0005-0000-0000-0000DE790000}"/>
    <cellStyle name="Normal 41 9 12 3" xfId="21675" xr:uid="{00000000-0005-0000-0000-0000DF790000}"/>
    <cellStyle name="Normal 41 9 12 3 2" xfId="43312" xr:uid="{00000000-0005-0000-0000-0000E0790000}"/>
    <cellStyle name="Normal 41 9 12 4" xfId="37325" xr:uid="{00000000-0005-0000-0000-0000E1790000}"/>
    <cellStyle name="Normal 41 9 13" xfId="24657" xr:uid="{00000000-0005-0000-0000-0000E2790000}"/>
    <cellStyle name="Normal 41 9 13 2" xfId="46277" xr:uid="{00000000-0005-0000-0000-0000E3790000}"/>
    <cellStyle name="Normal 41 9 14" xfId="18690" xr:uid="{00000000-0005-0000-0000-0000E4790000}"/>
    <cellStyle name="Normal 41 9 14 2" xfId="40332" xr:uid="{00000000-0005-0000-0000-0000E5790000}"/>
    <cellStyle name="Normal 41 9 15" xfId="31255"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7" xr:uid="{00000000-0005-0000-0000-0000EB790000}"/>
    <cellStyle name="Normal 41 9 2 2 2 2 2 2" xfId="50653" xr:uid="{00000000-0005-0000-0000-0000EC790000}"/>
    <cellStyle name="Normal 41 9 2 2 2 2 3" xfId="23080" xr:uid="{00000000-0005-0000-0000-0000ED790000}"/>
    <cellStyle name="Normal 41 9 2 2 2 2 3 2" xfId="44717" xr:uid="{00000000-0005-0000-0000-0000EE790000}"/>
    <cellStyle name="Normal 41 9 2 2 2 2 4" xfId="38733" xr:uid="{00000000-0005-0000-0000-0000EF790000}"/>
    <cellStyle name="Normal 41 9 2 2 2 3" xfId="26065" xr:uid="{00000000-0005-0000-0000-0000F0790000}"/>
    <cellStyle name="Normal 41 9 2 2 2 3 2" xfId="47679" xr:uid="{00000000-0005-0000-0000-0000F1790000}"/>
    <cellStyle name="Normal 41 9 2 2 2 4" xfId="20098" xr:uid="{00000000-0005-0000-0000-0000F2790000}"/>
    <cellStyle name="Normal 41 9 2 2 2 4 2" xfId="41740" xr:uid="{00000000-0005-0000-0000-0000F3790000}"/>
    <cellStyle name="Normal 41 9 2 2 2 5" xfId="35730" xr:uid="{00000000-0005-0000-0000-0000F4790000}"/>
    <cellStyle name="Normal 41 9 2 2 3" xfId="14968" xr:uid="{00000000-0005-0000-0000-0000F5790000}"/>
    <cellStyle name="Normal 41 9 2 2 3 2" xfId="18053" xr:uid="{00000000-0005-0000-0000-0000F6790000}"/>
    <cellStyle name="Normal 41 9 2 2 3 2 2" xfId="30019" xr:uid="{00000000-0005-0000-0000-0000F7790000}"/>
    <cellStyle name="Normal 41 9 2 2 3 2 2 2" xfId="51625" xr:uid="{00000000-0005-0000-0000-0000F8790000}"/>
    <cellStyle name="Normal 41 9 2 2 3 2 3" xfId="24052" xr:uid="{00000000-0005-0000-0000-0000F9790000}"/>
    <cellStyle name="Normal 41 9 2 2 3 2 3 2" xfId="45689" xr:uid="{00000000-0005-0000-0000-0000FA790000}"/>
    <cellStyle name="Normal 41 9 2 2 3 2 4" xfId="39707" xr:uid="{00000000-0005-0000-0000-0000FB790000}"/>
    <cellStyle name="Normal 41 9 2 2 3 3" xfId="27037" xr:uid="{00000000-0005-0000-0000-0000FC790000}"/>
    <cellStyle name="Normal 41 9 2 2 3 3 2" xfId="48651" xr:uid="{00000000-0005-0000-0000-0000FD790000}"/>
    <cellStyle name="Normal 41 9 2 2 3 4" xfId="21070" xr:uid="{00000000-0005-0000-0000-0000FE790000}"/>
    <cellStyle name="Normal 41 9 2 2 3 4 2" xfId="42712" xr:uid="{00000000-0005-0000-0000-0000FF790000}"/>
    <cellStyle name="Normal 41 9 2 2 3 5" xfId="36704" xr:uid="{00000000-0005-0000-0000-0000007A0000}"/>
    <cellStyle name="Normal 41 9 2 2 4" xfId="16102" xr:uid="{00000000-0005-0000-0000-0000017A0000}"/>
    <cellStyle name="Normal 41 9 2 2 4 2" xfId="28071" xr:uid="{00000000-0005-0000-0000-0000027A0000}"/>
    <cellStyle name="Normal 41 9 2 2 4 2 2" xfId="49677" xr:uid="{00000000-0005-0000-0000-0000037A0000}"/>
    <cellStyle name="Normal 41 9 2 2 4 3" xfId="22104" xr:uid="{00000000-0005-0000-0000-0000047A0000}"/>
    <cellStyle name="Normal 41 9 2 2 4 3 2" xfId="43741" xr:uid="{00000000-0005-0000-0000-0000057A0000}"/>
    <cellStyle name="Normal 41 9 2 2 4 4" xfId="37756" xr:uid="{00000000-0005-0000-0000-0000067A0000}"/>
    <cellStyle name="Normal 41 9 2 2 5" xfId="25089" xr:uid="{00000000-0005-0000-0000-0000077A0000}"/>
    <cellStyle name="Normal 41 9 2 2 5 2" xfId="46706" xr:uid="{00000000-0005-0000-0000-0000087A0000}"/>
    <cellStyle name="Normal 41 9 2 2 6" xfId="19122" xr:uid="{00000000-0005-0000-0000-0000097A0000}"/>
    <cellStyle name="Normal 41 9 2 2 6 2" xfId="40764" xr:uid="{00000000-0005-0000-0000-00000A7A0000}"/>
    <cellStyle name="Normal 41 9 2 2 7" xfId="34750"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7" xr:uid="{00000000-0005-0000-0000-00000F7A0000}"/>
    <cellStyle name="Normal 41 9 2 3 2 2 2 2" xfId="50973" xr:uid="{00000000-0005-0000-0000-0000107A0000}"/>
    <cellStyle name="Normal 41 9 2 3 2 2 3" xfId="23400" xr:uid="{00000000-0005-0000-0000-0000117A0000}"/>
    <cellStyle name="Normal 41 9 2 3 2 2 3 2" xfId="45037" xr:uid="{00000000-0005-0000-0000-0000127A0000}"/>
    <cellStyle name="Normal 41 9 2 3 2 2 4" xfId="39053" xr:uid="{00000000-0005-0000-0000-0000137A0000}"/>
    <cellStyle name="Normal 41 9 2 3 2 3" xfId="26385" xr:uid="{00000000-0005-0000-0000-0000147A0000}"/>
    <cellStyle name="Normal 41 9 2 3 2 3 2" xfId="47999" xr:uid="{00000000-0005-0000-0000-0000157A0000}"/>
    <cellStyle name="Normal 41 9 2 3 2 4" xfId="20418" xr:uid="{00000000-0005-0000-0000-0000167A0000}"/>
    <cellStyle name="Normal 41 9 2 3 2 4 2" xfId="42060" xr:uid="{00000000-0005-0000-0000-0000177A0000}"/>
    <cellStyle name="Normal 41 9 2 3 2 5" xfId="36050" xr:uid="{00000000-0005-0000-0000-0000187A0000}"/>
    <cellStyle name="Normal 41 9 2 3 3" xfId="15288" xr:uid="{00000000-0005-0000-0000-0000197A0000}"/>
    <cellStyle name="Normal 41 9 2 3 3 2" xfId="18373" xr:uid="{00000000-0005-0000-0000-00001A7A0000}"/>
    <cellStyle name="Normal 41 9 2 3 3 2 2" xfId="30339" xr:uid="{00000000-0005-0000-0000-00001B7A0000}"/>
    <cellStyle name="Normal 41 9 2 3 3 2 2 2" xfId="51945" xr:uid="{00000000-0005-0000-0000-00001C7A0000}"/>
    <cellStyle name="Normal 41 9 2 3 3 2 3" xfId="24372" xr:uid="{00000000-0005-0000-0000-00001D7A0000}"/>
    <cellStyle name="Normal 41 9 2 3 3 2 3 2" xfId="46009" xr:uid="{00000000-0005-0000-0000-00001E7A0000}"/>
    <cellStyle name="Normal 41 9 2 3 3 2 4" xfId="40027" xr:uid="{00000000-0005-0000-0000-00001F7A0000}"/>
    <cellStyle name="Normal 41 9 2 3 3 3" xfId="27357" xr:uid="{00000000-0005-0000-0000-0000207A0000}"/>
    <cellStyle name="Normal 41 9 2 3 3 3 2" xfId="48971" xr:uid="{00000000-0005-0000-0000-0000217A0000}"/>
    <cellStyle name="Normal 41 9 2 3 3 4" xfId="21390" xr:uid="{00000000-0005-0000-0000-0000227A0000}"/>
    <cellStyle name="Normal 41 9 2 3 3 4 2" xfId="43032" xr:uid="{00000000-0005-0000-0000-0000237A0000}"/>
    <cellStyle name="Normal 41 9 2 3 3 5" xfId="37024" xr:uid="{00000000-0005-0000-0000-0000247A0000}"/>
    <cellStyle name="Normal 41 9 2 3 4" xfId="16422" xr:uid="{00000000-0005-0000-0000-0000257A0000}"/>
    <cellStyle name="Normal 41 9 2 3 4 2" xfId="28391" xr:uid="{00000000-0005-0000-0000-0000267A0000}"/>
    <cellStyle name="Normal 41 9 2 3 4 2 2" xfId="49997" xr:uid="{00000000-0005-0000-0000-0000277A0000}"/>
    <cellStyle name="Normal 41 9 2 3 4 3" xfId="22424" xr:uid="{00000000-0005-0000-0000-0000287A0000}"/>
    <cellStyle name="Normal 41 9 2 3 4 3 2" xfId="44061" xr:uid="{00000000-0005-0000-0000-0000297A0000}"/>
    <cellStyle name="Normal 41 9 2 3 4 4" xfId="38076" xr:uid="{00000000-0005-0000-0000-00002A7A0000}"/>
    <cellStyle name="Normal 41 9 2 3 5" xfId="25409" xr:uid="{00000000-0005-0000-0000-00002B7A0000}"/>
    <cellStyle name="Normal 41 9 2 3 5 2" xfId="47026" xr:uid="{00000000-0005-0000-0000-00002C7A0000}"/>
    <cellStyle name="Normal 41 9 2 3 6" xfId="19442" xr:uid="{00000000-0005-0000-0000-00002D7A0000}"/>
    <cellStyle name="Normal 41 9 2 3 6 2" xfId="41084" xr:uid="{00000000-0005-0000-0000-00002E7A0000}"/>
    <cellStyle name="Normal 41 9 2 3 7" xfId="35070" xr:uid="{00000000-0005-0000-0000-00002F7A0000}"/>
    <cellStyle name="Normal 41 9 2 4" xfId="13673" xr:uid="{00000000-0005-0000-0000-0000307A0000}"/>
    <cellStyle name="Normal 41 9 2 4 2" xfId="16759" xr:uid="{00000000-0005-0000-0000-0000317A0000}"/>
    <cellStyle name="Normal 41 9 2 4 2 2" xfId="28727" xr:uid="{00000000-0005-0000-0000-0000327A0000}"/>
    <cellStyle name="Normal 41 9 2 4 2 2 2" xfId="50333" xr:uid="{00000000-0005-0000-0000-0000337A0000}"/>
    <cellStyle name="Normal 41 9 2 4 2 3" xfId="22760" xr:uid="{00000000-0005-0000-0000-0000347A0000}"/>
    <cellStyle name="Normal 41 9 2 4 2 3 2" xfId="44397" xr:uid="{00000000-0005-0000-0000-0000357A0000}"/>
    <cellStyle name="Normal 41 9 2 4 2 4" xfId="38413" xr:uid="{00000000-0005-0000-0000-0000367A0000}"/>
    <cellStyle name="Normal 41 9 2 4 3" xfId="25745" xr:uid="{00000000-0005-0000-0000-0000377A0000}"/>
    <cellStyle name="Normal 41 9 2 4 3 2" xfId="47359" xr:uid="{00000000-0005-0000-0000-0000387A0000}"/>
    <cellStyle name="Normal 41 9 2 4 4" xfId="19778" xr:uid="{00000000-0005-0000-0000-0000397A0000}"/>
    <cellStyle name="Normal 41 9 2 4 4 2" xfId="41420" xr:uid="{00000000-0005-0000-0000-00003A7A0000}"/>
    <cellStyle name="Normal 41 9 2 4 5" xfId="35409" xr:uid="{00000000-0005-0000-0000-00003B7A0000}"/>
    <cellStyle name="Normal 41 9 2 5" xfId="14647" xr:uid="{00000000-0005-0000-0000-00003C7A0000}"/>
    <cellStyle name="Normal 41 9 2 5 2" xfId="17732" xr:uid="{00000000-0005-0000-0000-00003D7A0000}"/>
    <cellStyle name="Normal 41 9 2 5 2 2" xfId="29699" xr:uid="{00000000-0005-0000-0000-00003E7A0000}"/>
    <cellStyle name="Normal 41 9 2 5 2 2 2" xfId="51305" xr:uid="{00000000-0005-0000-0000-00003F7A0000}"/>
    <cellStyle name="Normal 41 9 2 5 2 3" xfId="23732" xr:uid="{00000000-0005-0000-0000-0000407A0000}"/>
    <cellStyle name="Normal 41 9 2 5 2 3 2" xfId="45369" xr:uid="{00000000-0005-0000-0000-0000417A0000}"/>
    <cellStyle name="Normal 41 9 2 5 2 4" xfId="39386" xr:uid="{00000000-0005-0000-0000-0000427A0000}"/>
    <cellStyle name="Normal 41 9 2 5 3" xfId="26717" xr:uid="{00000000-0005-0000-0000-0000437A0000}"/>
    <cellStyle name="Normal 41 9 2 5 3 2" xfId="48331" xr:uid="{00000000-0005-0000-0000-0000447A0000}"/>
    <cellStyle name="Normal 41 9 2 5 4" xfId="20750" xr:uid="{00000000-0005-0000-0000-0000457A0000}"/>
    <cellStyle name="Normal 41 9 2 5 4 2" xfId="42392" xr:uid="{00000000-0005-0000-0000-0000467A0000}"/>
    <cellStyle name="Normal 41 9 2 5 5" xfId="36383" xr:uid="{00000000-0005-0000-0000-0000477A0000}"/>
    <cellStyle name="Normal 41 9 2 6" xfId="15760" xr:uid="{00000000-0005-0000-0000-0000487A0000}"/>
    <cellStyle name="Normal 41 9 2 6 2" xfId="27731" xr:uid="{00000000-0005-0000-0000-0000497A0000}"/>
    <cellStyle name="Normal 41 9 2 6 2 2" xfId="49337" xr:uid="{00000000-0005-0000-0000-00004A7A0000}"/>
    <cellStyle name="Normal 41 9 2 6 3" xfId="21764" xr:uid="{00000000-0005-0000-0000-00004B7A0000}"/>
    <cellStyle name="Normal 41 9 2 6 3 2" xfId="43401" xr:uid="{00000000-0005-0000-0000-00004C7A0000}"/>
    <cellStyle name="Normal 41 9 2 6 4" xfId="37414" xr:uid="{00000000-0005-0000-0000-00004D7A0000}"/>
    <cellStyle name="Normal 41 9 2 7" xfId="24746" xr:uid="{00000000-0005-0000-0000-00004E7A0000}"/>
    <cellStyle name="Normal 41 9 2 7 2" xfId="46366" xr:uid="{00000000-0005-0000-0000-00004F7A0000}"/>
    <cellStyle name="Normal 41 9 2 8" xfId="18779" xr:uid="{00000000-0005-0000-0000-0000507A0000}"/>
    <cellStyle name="Normal 41 9 2 8 2" xfId="40421" xr:uid="{00000000-0005-0000-0000-0000517A0000}"/>
    <cellStyle name="Normal 41 9 2 9" xfId="31592"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3" xr:uid="{00000000-0005-0000-0000-0000577A0000}"/>
    <cellStyle name="Normal 41 9 3 2 2 2 2 2" xfId="50609" xr:uid="{00000000-0005-0000-0000-0000587A0000}"/>
    <cellStyle name="Normal 41 9 3 2 2 2 3" xfId="23036" xr:uid="{00000000-0005-0000-0000-0000597A0000}"/>
    <cellStyle name="Normal 41 9 3 2 2 2 3 2" xfId="44673" xr:uid="{00000000-0005-0000-0000-00005A7A0000}"/>
    <cellStyle name="Normal 41 9 3 2 2 2 4" xfId="38689" xr:uid="{00000000-0005-0000-0000-00005B7A0000}"/>
    <cellStyle name="Normal 41 9 3 2 2 3" xfId="26021" xr:uid="{00000000-0005-0000-0000-00005C7A0000}"/>
    <cellStyle name="Normal 41 9 3 2 2 3 2" xfId="47635" xr:uid="{00000000-0005-0000-0000-00005D7A0000}"/>
    <cellStyle name="Normal 41 9 3 2 2 4" xfId="20054" xr:uid="{00000000-0005-0000-0000-00005E7A0000}"/>
    <cellStyle name="Normal 41 9 3 2 2 4 2" xfId="41696" xr:uid="{00000000-0005-0000-0000-00005F7A0000}"/>
    <cellStyle name="Normal 41 9 3 2 2 5" xfId="35686" xr:uid="{00000000-0005-0000-0000-0000607A0000}"/>
    <cellStyle name="Normal 41 9 3 2 3" xfId="14924" xr:uid="{00000000-0005-0000-0000-0000617A0000}"/>
    <cellStyle name="Normal 41 9 3 2 3 2" xfId="18009" xr:uid="{00000000-0005-0000-0000-0000627A0000}"/>
    <cellStyle name="Normal 41 9 3 2 3 2 2" xfId="29975" xr:uid="{00000000-0005-0000-0000-0000637A0000}"/>
    <cellStyle name="Normal 41 9 3 2 3 2 2 2" xfId="51581" xr:uid="{00000000-0005-0000-0000-0000647A0000}"/>
    <cellStyle name="Normal 41 9 3 2 3 2 3" xfId="24008" xr:uid="{00000000-0005-0000-0000-0000657A0000}"/>
    <cellStyle name="Normal 41 9 3 2 3 2 3 2" xfId="45645" xr:uid="{00000000-0005-0000-0000-0000667A0000}"/>
    <cellStyle name="Normal 41 9 3 2 3 2 4" xfId="39663" xr:uid="{00000000-0005-0000-0000-0000677A0000}"/>
    <cellStyle name="Normal 41 9 3 2 3 3" xfId="26993" xr:uid="{00000000-0005-0000-0000-0000687A0000}"/>
    <cellStyle name="Normal 41 9 3 2 3 3 2" xfId="48607" xr:uid="{00000000-0005-0000-0000-0000697A0000}"/>
    <cellStyle name="Normal 41 9 3 2 3 4" xfId="21026" xr:uid="{00000000-0005-0000-0000-00006A7A0000}"/>
    <cellStyle name="Normal 41 9 3 2 3 4 2" xfId="42668" xr:uid="{00000000-0005-0000-0000-00006B7A0000}"/>
    <cellStyle name="Normal 41 9 3 2 3 5" xfId="36660" xr:uid="{00000000-0005-0000-0000-00006C7A0000}"/>
    <cellStyle name="Normal 41 9 3 2 4" xfId="16058" xr:uid="{00000000-0005-0000-0000-00006D7A0000}"/>
    <cellStyle name="Normal 41 9 3 2 4 2" xfId="28027" xr:uid="{00000000-0005-0000-0000-00006E7A0000}"/>
    <cellStyle name="Normal 41 9 3 2 4 2 2" xfId="49633" xr:uid="{00000000-0005-0000-0000-00006F7A0000}"/>
    <cellStyle name="Normal 41 9 3 2 4 3" xfId="22060" xr:uid="{00000000-0005-0000-0000-0000707A0000}"/>
    <cellStyle name="Normal 41 9 3 2 4 3 2" xfId="43697" xr:uid="{00000000-0005-0000-0000-0000717A0000}"/>
    <cellStyle name="Normal 41 9 3 2 4 4" xfId="37712" xr:uid="{00000000-0005-0000-0000-0000727A0000}"/>
    <cellStyle name="Normal 41 9 3 2 5" xfId="25045" xr:uid="{00000000-0005-0000-0000-0000737A0000}"/>
    <cellStyle name="Normal 41 9 3 2 5 2" xfId="46662" xr:uid="{00000000-0005-0000-0000-0000747A0000}"/>
    <cellStyle name="Normal 41 9 3 2 6" xfId="19078" xr:uid="{00000000-0005-0000-0000-0000757A0000}"/>
    <cellStyle name="Normal 41 9 3 2 6 2" xfId="40720" xr:uid="{00000000-0005-0000-0000-0000767A0000}"/>
    <cellStyle name="Normal 41 9 3 2 7" xfId="34706"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3" xr:uid="{00000000-0005-0000-0000-00007B7A0000}"/>
    <cellStyle name="Normal 41 9 3 3 2 2 2 2" xfId="50929" xr:uid="{00000000-0005-0000-0000-00007C7A0000}"/>
    <cellStyle name="Normal 41 9 3 3 2 2 3" xfId="23356" xr:uid="{00000000-0005-0000-0000-00007D7A0000}"/>
    <cellStyle name="Normal 41 9 3 3 2 2 3 2" xfId="44993" xr:uid="{00000000-0005-0000-0000-00007E7A0000}"/>
    <cellStyle name="Normal 41 9 3 3 2 2 4" xfId="39009" xr:uid="{00000000-0005-0000-0000-00007F7A0000}"/>
    <cellStyle name="Normal 41 9 3 3 2 3" xfId="26341" xr:uid="{00000000-0005-0000-0000-0000807A0000}"/>
    <cellStyle name="Normal 41 9 3 3 2 3 2" xfId="47955" xr:uid="{00000000-0005-0000-0000-0000817A0000}"/>
    <cellStyle name="Normal 41 9 3 3 2 4" xfId="20374" xr:uid="{00000000-0005-0000-0000-0000827A0000}"/>
    <cellStyle name="Normal 41 9 3 3 2 4 2" xfId="42016" xr:uid="{00000000-0005-0000-0000-0000837A0000}"/>
    <cellStyle name="Normal 41 9 3 3 2 5" xfId="36006" xr:uid="{00000000-0005-0000-0000-0000847A0000}"/>
    <cellStyle name="Normal 41 9 3 3 3" xfId="15244" xr:uid="{00000000-0005-0000-0000-0000857A0000}"/>
    <cellStyle name="Normal 41 9 3 3 3 2" xfId="18329" xr:uid="{00000000-0005-0000-0000-0000867A0000}"/>
    <cellStyle name="Normal 41 9 3 3 3 2 2" xfId="30295" xr:uid="{00000000-0005-0000-0000-0000877A0000}"/>
    <cellStyle name="Normal 41 9 3 3 3 2 2 2" xfId="51901" xr:uid="{00000000-0005-0000-0000-0000887A0000}"/>
    <cellStyle name="Normal 41 9 3 3 3 2 3" xfId="24328" xr:uid="{00000000-0005-0000-0000-0000897A0000}"/>
    <cellStyle name="Normal 41 9 3 3 3 2 3 2" xfId="45965" xr:uid="{00000000-0005-0000-0000-00008A7A0000}"/>
    <cellStyle name="Normal 41 9 3 3 3 2 4" xfId="39983" xr:uid="{00000000-0005-0000-0000-00008B7A0000}"/>
    <cellStyle name="Normal 41 9 3 3 3 3" xfId="27313" xr:uid="{00000000-0005-0000-0000-00008C7A0000}"/>
    <cellStyle name="Normal 41 9 3 3 3 3 2" xfId="48927" xr:uid="{00000000-0005-0000-0000-00008D7A0000}"/>
    <cellStyle name="Normal 41 9 3 3 3 4" xfId="21346" xr:uid="{00000000-0005-0000-0000-00008E7A0000}"/>
    <cellStyle name="Normal 41 9 3 3 3 4 2" xfId="42988" xr:uid="{00000000-0005-0000-0000-00008F7A0000}"/>
    <cellStyle name="Normal 41 9 3 3 3 5" xfId="36980" xr:uid="{00000000-0005-0000-0000-0000907A0000}"/>
    <cellStyle name="Normal 41 9 3 3 4" xfId="16378" xr:uid="{00000000-0005-0000-0000-0000917A0000}"/>
    <cellStyle name="Normal 41 9 3 3 4 2" xfId="28347" xr:uid="{00000000-0005-0000-0000-0000927A0000}"/>
    <cellStyle name="Normal 41 9 3 3 4 2 2" xfId="49953" xr:uid="{00000000-0005-0000-0000-0000937A0000}"/>
    <cellStyle name="Normal 41 9 3 3 4 3" xfId="22380" xr:uid="{00000000-0005-0000-0000-0000947A0000}"/>
    <cellStyle name="Normal 41 9 3 3 4 3 2" xfId="44017" xr:uid="{00000000-0005-0000-0000-0000957A0000}"/>
    <cellStyle name="Normal 41 9 3 3 4 4" xfId="38032" xr:uid="{00000000-0005-0000-0000-0000967A0000}"/>
    <cellStyle name="Normal 41 9 3 3 5" xfId="25365" xr:uid="{00000000-0005-0000-0000-0000977A0000}"/>
    <cellStyle name="Normal 41 9 3 3 5 2" xfId="46982" xr:uid="{00000000-0005-0000-0000-0000987A0000}"/>
    <cellStyle name="Normal 41 9 3 3 6" xfId="19398" xr:uid="{00000000-0005-0000-0000-0000997A0000}"/>
    <cellStyle name="Normal 41 9 3 3 6 2" xfId="41040" xr:uid="{00000000-0005-0000-0000-00009A7A0000}"/>
    <cellStyle name="Normal 41 9 3 3 7" xfId="35026" xr:uid="{00000000-0005-0000-0000-00009B7A0000}"/>
    <cellStyle name="Normal 41 9 3 4" xfId="13629" xr:uid="{00000000-0005-0000-0000-00009C7A0000}"/>
    <cellStyle name="Normal 41 9 3 4 2" xfId="16715" xr:uid="{00000000-0005-0000-0000-00009D7A0000}"/>
    <cellStyle name="Normal 41 9 3 4 2 2" xfId="28683" xr:uid="{00000000-0005-0000-0000-00009E7A0000}"/>
    <cellStyle name="Normal 41 9 3 4 2 2 2" xfId="50289" xr:uid="{00000000-0005-0000-0000-00009F7A0000}"/>
    <cellStyle name="Normal 41 9 3 4 2 3" xfId="22716" xr:uid="{00000000-0005-0000-0000-0000A07A0000}"/>
    <cellStyle name="Normal 41 9 3 4 2 3 2" xfId="44353" xr:uid="{00000000-0005-0000-0000-0000A17A0000}"/>
    <cellStyle name="Normal 41 9 3 4 2 4" xfId="38369" xr:uid="{00000000-0005-0000-0000-0000A27A0000}"/>
    <cellStyle name="Normal 41 9 3 4 3" xfId="25701" xr:uid="{00000000-0005-0000-0000-0000A37A0000}"/>
    <cellStyle name="Normal 41 9 3 4 3 2" xfId="47315" xr:uid="{00000000-0005-0000-0000-0000A47A0000}"/>
    <cellStyle name="Normal 41 9 3 4 4" xfId="19734" xr:uid="{00000000-0005-0000-0000-0000A57A0000}"/>
    <cellStyle name="Normal 41 9 3 4 4 2" xfId="41376" xr:uid="{00000000-0005-0000-0000-0000A67A0000}"/>
    <cellStyle name="Normal 41 9 3 4 5" xfId="35365" xr:uid="{00000000-0005-0000-0000-0000A77A0000}"/>
    <cellStyle name="Normal 41 9 3 5" xfId="14603" xr:uid="{00000000-0005-0000-0000-0000A87A0000}"/>
    <cellStyle name="Normal 41 9 3 5 2" xfId="17688" xr:uid="{00000000-0005-0000-0000-0000A97A0000}"/>
    <cellStyle name="Normal 41 9 3 5 2 2" xfId="29655" xr:uid="{00000000-0005-0000-0000-0000AA7A0000}"/>
    <cellStyle name="Normal 41 9 3 5 2 2 2" xfId="51261" xr:uid="{00000000-0005-0000-0000-0000AB7A0000}"/>
    <cellStyle name="Normal 41 9 3 5 2 3" xfId="23688" xr:uid="{00000000-0005-0000-0000-0000AC7A0000}"/>
    <cellStyle name="Normal 41 9 3 5 2 3 2" xfId="45325" xr:uid="{00000000-0005-0000-0000-0000AD7A0000}"/>
    <cellStyle name="Normal 41 9 3 5 2 4" xfId="39342" xr:uid="{00000000-0005-0000-0000-0000AE7A0000}"/>
    <cellStyle name="Normal 41 9 3 5 3" xfId="26673" xr:uid="{00000000-0005-0000-0000-0000AF7A0000}"/>
    <cellStyle name="Normal 41 9 3 5 3 2" xfId="48287" xr:uid="{00000000-0005-0000-0000-0000B07A0000}"/>
    <cellStyle name="Normal 41 9 3 5 4" xfId="20706" xr:uid="{00000000-0005-0000-0000-0000B17A0000}"/>
    <cellStyle name="Normal 41 9 3 5 4 2" xfId="42348" xr:uid="{00000000-0005-0000-0000-0000B27A0000}"/>
    <cellStyle name="Normal 41 9 3 5 5" xfId="36339" xr:uid="{00000000-0005-0000-0000-0000B37A0000}"/>
    <cellStyle name="Normal 41 9 3 6" xfId="15716" xr:uid="{00000000-0005-0000-0000-0000B47A0000}"/>
    <cellStyle name="Normal 41 9 3 6 2" xfId="27687" xr:uid="{00000000-0005-0000-0000-0000B57A0000}"/>
    <cellStyle name="Normal 41 9 3 6 2 2" xfId="49293" xr:uid="{00000000-0005-0000-0000-0000B67A0000}"/>
    <cellStyle name="Normal 41 9 3 6 3" xfId="21720" xr:uid="{00000000-0005-0000-0000-0000B77A0000}"/>
    <cellStyle name="Normal 41 9 3 6 3 2" xfId="43357" xr:uid="{00000000-0005-0000-0000-0000B87A0000}"/>
    <cellStyle name="Normal 41 9 3 6 4" xfId="37370" xr:uid="{00000000-0005-0000-0000-0000B97A0000}"/>
    <cellStyle name="Normal 41 9 3 7" xfId="24702" xr:uid="{00000000-0005-0000-0000-0000BA7A0000}"/>
    <cellStyle name="Normal 41 9 3 7 2" xfId="46322" xr:uid="{00000000-0005-0000-0000-0000BB7A0000}"/>
    <cellStyle name="Normal 41 9 3 8" xfId="18735" xr:uid="{00000000-0005-0000-0000-0000BC7A0000}"/>
    <cellStyle name="Normal 41 9 3 8 2" xfId="40377" xr:uid="{00000000-0005-0000-0000-0000BD7A0000}"/>
    <cellStyle name="Normal 41 9 3 9" xfId="31435"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89" xr:uid="{00000000-0005-0000-0000-0000C37A0000}"/>
    <cellStyle name="Normal 41 9 4 2 2 2 2 2" xfId="50695" xr:uid="{00000000-0005-0000-0000-0000C47A0000}"/>
    <cellStyle name="Normal 41 9 4 2 2 2 3" xfId="23122" xr:uid="{00000000-0005-0000-0000-0000C57A0000}"/>
    <cellStyle name="Normal 41 9 4 2 2 2 3 2" xfId="44759" xr:uid="{00000000-0005-0000-0000-0000C67A0000}"/>
    <cellStyle name="Normal 41 9 4 2 2 2 4" xfId="38775" xr:uid="{00000000-0005-0000-0000-0000C77A0000}"/>
    <cellStyle name="Normal 41 9 4 2 2 3" xfId="26107" xr:uid="{00000000-0005-0000-0000-0000C87A0000}"/>
    <cellStyle name="Normal 41 9 4 2 2 3 2" xfId="47721" xr:uid="{00000000-0005-0000-0000-0000C97A0000}"/>
    <cellStyle name="Normal 41 9 4 2 2 4" xfId="20140" xr:uid="{00000000-0005-0000-0000-0000CA7A0000}"/>
    <cellStyle name="Normal 41 9 4 2 2 4 2" xfId="41782" xr:uid="{00000000-0005-0000-0000-0000CB7A0000}"/>
    <cellStyle name="Normal 41 9 4 2 2 5" xfId="35772" xr:uid="{00000000-0005-0000-0000-0000CC7A0000}"/>
    <cellStyle name="Normal 41 9 4 2 3" xfId="15010" xr:uid="{00000000-0005-0000-0000-0000CD7A0000}"/>
    <cellStyle name="Normal 41 9 4 2 3 2" xfId="18095" xr:uid="{00000000-0005-0000-0000-0000CE7A0000}"/>
    <cellStyle name="Normal 41 9 4 2 3 2 2" xfId="30061" xr:uid="{00000000-0005-0000-0000-0000CF7A0000}"/>
    <cellStyle name="Normal 41 9 4 2 3 2 2 2" xfId="51667" xr:uid="{00000000-0005-0000-0000-0000D07A0000}"/>
    <cellStyle name="Normal 41 9 4 2 3 2 3" xfId="24094" xr:uid="{00000000-0005-0000-0000-0000D17A0000}"/>
    <cellStyle name="Normal 41 9 4 2 3 2 3 2" xfId="45731" xr:uid="{00000000-0005-0000-0000-0000D27A0000}"/>
    <cellStyle name="Normal 41 9 4 2 3 2 4" xfId="39749" xr:uid="{00000000-0005-0000-0000-0000D37A0000}"/>
    <cellStyle name="Normal 41 9 4 2 3 3" xfId="27079" xr:uid="{00000000-0005-0000-0000-0000D47A0000}"/>
    <cellStyle name="Normal 41 9 4 2 3 3 2" xfId="48693" xr:uid="{00000000-0005-0000-0000-0000D57A0000}"/>
    <cellStyle name="Normal 41 9 4 2 3 4" xfId="21112" xr:uid="{00000000-0005-0000-0000-0000D67A0000}"/>
    <cellStyle name="Normal 41 9 4 2 3 4 2" xfId="42754" xr:uid="{00000000-0005-0000-0000-0000D77A0000}"/>
    <cellStyle name="Normal 41 9 4 2 3 5" xfId="36746" xr:uid="{00000000-0005-0000-0000-0000D87A0000}"/>
    <cellStyle name="Normal 41 9 4 2 4" xfId="16144" xr:uid="{00000000-0005-0000-0000-0000D97A0000}"/>
    <cellStyle name="Normal 41 9 4 2 4 2" xfId="28113" xr:uid="{00000000-0005-0000-0000-0000DA7A0000}"/>
    <cellStyle name="Normal 41 9 4 2 4 2 2" xfId="49719" xr:uid="{00000000-0005-0000-0000-0000DB7A0000}"/>
    <cellStyle name="Normal 41 9 4 2 4 3" xfId="22146" xr:uid="{00000000-0005-0000-0000-0000DC7A0000}"/>
    <cellStyle name="Normal 41 9 4 2 4 3 2" xfId="43783" xr:uid="{00000000-0005-0000-0000-0000DD7A0000}"/>
    <cellStyle name="Normal 41 9 4 2 4 4" xfId="37798" xr:uid="{00000000-0005-0000-0000-0000DE7A0000}"/>
    <cellStyle name="Normal 41 9 4 2 5" xfId="25131" xr:uid="{00000000-0005-0000-0000-0000DF7A0000}"/>
    <cellStyle name="Normal 41 9 4 2 5 2" xfId="46748" xr:uid="{00000000-0005-0000-0000-0000E07A0000}"/>
    <cellStyle name="Normal 41 9 4 2 6" xfId="19164" xr:uid="{00000000-0005-0000-0000-0000E17A0000}"/>
    <cellStyle name="Normal 41 9 4 2 6 2" xfId="40806" xr:uid="{00000000-0005-0000-0000-0000E27A0000}"/>
    <cellStyle name="Normal 41 9 4 2 7" xfId="34792"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09" xr:uid="{00000000-0005-0000-0000-0000E77A0000}"/>
    <cellStyle name="Normal 41 9 4 3 2 2 2 2" xfId="51015" xr:uid="{00000000-0005-0000-0000-0000E87A0000}"/>
    <cellStyle name="Normal 41 9 4 3 2 2 3" xfId="23442" xr:uid="{00000000-0005-0000-0000-0000E97A0000}"/>
    <cellStyle name="Normal 41 9 4 3 2 2 3 2" xfId="45079" xr:uid="{00000000-0005-0000-0000-0000EA7A0000}"/>
    <cellStyle name="Normal 41 9 4 3 2 2 4" xfId="39095" xr:uid="{00000000-0005-0000-0000-0000EB7A0000}"/>
    <cellStyle name="Normal 41 9 4 3 2 3" xfId="26427" xr:uid="{00000000-0005-0000-0000-0000EC7A0000}"/>
    <cellStyle name="Normal 41 9 4 3 2 3 2" xfId="48041" xr:uid="{00000000-0005-0000-0000-0000ED7A0000}"/>
    <cellStyle name="Normal 41 9 4 3 2 4" xfId="20460" xr:uid="{00000000-0005-0000-0000-0000EE7A0000}"/>
    <cellStyle name="Normal 41 9 4 3 2 4 2" xfId="42102" xr:uid="{00000000-0005-0000-0000-0000EF7A0000}"/>
    <cellStyle name="Normal 41 9 4 3 2 5" xfId="36092" xr:uid="{00000000-0005-0000-0000-0000F07A0000}"/>
    <cellStyle name="Normal 41 9 4 3 3" xfId="15330" xr:uid="{00000000-0005-0000-0000-0000F17A0000}"/>
    <cellStyle name="Normal 41 9 4 3 3 2" xfId="18415" xr:uid="{00000000-0005-0000-0000-0000F27A0000}"/>
    <cellStyle name="Normal 41 9 4 3 3 2 2" xfId="30381" xr:uid="{00000000-0005-0000-0000-0000F37A0000}"/>
    <cellStyle name="Normal 41 9 4 3 3 2 2 2" xfId="51987" xr:uid="{00000000-0005-0000-0000-0000F47A0000}"/>
    <cellStyle name="Normal 41 9 4 3 3 2 3" xfId="24414" xr:uid="{00000000-0005-0000-0000-0000F57A0000}"/>
    <cellStyle name="Normal 41 9 4 3 3 2 3 2" xfId="46051" xr:uid="{00000000-0005-0000-0000-0000F67A0000}"/>
    <cellStyle name="Normal 41 9 4 3 3 2 4" xfId="40069" xr:uid="{00000000-0005-0000-0000-0000F77A0000}"/>
    <cellStyle name="Normal 41 9 4 3 3 3" xfId="27399" xr:uid="{00000000-0005-0000-0000-0000F87A0000}"/>
    <cellStyle name="Normal 41 9 4 3 3 3 2" xfId="49013" xr:uid="{00000000-0005-0000-0000-0000F97A0000}"/>
    <cellStyle name="Normal 41 9 4 3 3 4" xfId="21432" xr:uid="{00000000-0005-0000-0000-0000FA7A0000}"/>
    <cellStyle name="Normal 41 9 4 3 3 4 2" xfId="43074" xr:uid="{00000000-0005-0000-0000-0000FB7A0000}"/>
    <cellStyle name="Normal 41 9 4 3 3 5" xfId="37066" xr:uid="{00000000-0005-0000-0000-0000FC7A0000}"/>
    <cellStyle name="Normal 41 9 4 3 4" xfId="16464" xr:uid="{00000000-0005-0000-0000-0000FD7A0000}"/>
    <cellStyle name="Normal 41 9 4 3 4 2" xfId="28433" xr:uid="{00000000-0005-0000-0000-0000FE7A0000}"/>
    <cellStyle name="Normal 41 9 4 3 4 2 2" xfId="50039" xr:uid="{00000000-0005-0000-0000-0000FF7A0000}"/>
    <cellStyle name="Normal 41 9 4 3 4 3" xfId="22466" xr:uid="{00000000-0005-0000-0000-0000007B0000}"/>
    <cellStyle name="Normal 41 9 4 3 4 3 2" xfId="44103" xr:uid="{00000000-0005-0000-0000-0000017B0000}"/>
    <cellStyle name="Normal 41 9 4 3 4 4" xfId="38118" xr:uid="{00000000-0005-0000-0000-0000027B0000}"/>
    <cellStyle name="Normal 41 9 4 3 5" xfId="25451" xr:uid="{00000000-0005-0000-0000-0000037B0000}"/>
    <cellStyle name="Normal 41 9 4 3 5 2" xfId="47068" xr:uid="{00000000-0005-0000-0000-0000047B0000}"/>
    <cellStyle name="Normal 41 9 4 3 6" xfId="19484" xr:uid="{00000000-0005-0000-0000-0000057B0000}"/>
    <cellStyle name="Normal 41 9 4 3 6 2" xfId="41126" xr:uid="{00000000-0005-0000-0000-0000067B0000}"/>
    <cellStyle name="Normal 41 9 4 3 7" xfId="35112" xr:uid="{00000000-0005-0000-0000-0000077B0000}"/>
    <cellStyle name="Normal 41 9 4 4" xfId="13715" xr:uid="{00000000-0005-0000-0000-0000087B0000}"/>
    <cellStyle name="Normal 41 9 4 4 2" xfId="16801" xr:uid="{00000000-0005-0000-0000-0000097B0000}"/>
    <cellStyle name="Normal 41 9 4 4 2 2" xfId="28769" xr:uid="{00000000-0005-0000-0000-00000A7B0000}"/>
    <cellStyle name="Normal 41 9 4 4 2 2 2" xfId="50375" xr:uid="{00000000-0005-0000-0000-00000B7B0000}"/>
    <cellStyle name="Normal 41 9 4 4 2 3" xfId="22802" xr:uid="{00000000-0005-0000-0000-00000C7B0000}"/>
    <cellStyle name="Normal 41 9 4 4 2 3 2" xfId="44439" xr:uid="{00000000-0005-0000-0000-00000D7B0000}"/>
    <cellStyle name="Normal 41 9 4 4 2 4" xfId="38455" xr:uid="{00000000-0005-0000-0000-00000E7B0000}"/>
    <cellStyle name="Normal 41 9 4 4 3" xfId="25787" xr:uid="{00000000-0005-0000-0000-00000F7B0000}"/>
    <cellStyle name="Normal 41 9 4 4 3 2" xfId="47401" xr:uid="{00000000-0005-0000-0000-0000107B0000}"/>
    <cellStyle name="Normal 41 9 4 4 4" xfId="19820" xr:uid="{00000000-0005-0000-0000-0000117B0000}"/>
    <cellStyle name="Normal 41 9 4 4 4 2" xfId="41462" xr:uid="{00000000-0005-0000-0000-0000127B0000}"/>
    <cellStyle name="Normal 41 9 4 4 5" xfId="35451" xr:uid="{00000000-0005-0000-0000-0000137B0000}"/>
    <cellStyle name="Normal 41 9 4 5" xfId="14689" xr:uid="{00000000-0005-0000-0000-0000147B0000}"/>
    <cellStyle name="Normal 41 9 4 5 2" xfId="17774" xr:uid="{00000000-0005-0000-0000-0000157B0000}"/>
    <cellStyle name="Normal 41 9 4 5 2 2" xfId="29741" xr:uid="{00000000-0005-0000-0000-0000167B0000}"/>
    <cellStyle name="Normal 41 9 4 5 2 2 2" xfId="51347" xr:uid="{00000000-0005-0000-0000-0000177B0000}"/>
    <cellStyle name="Normal 41 9 4 5 2 3" xfId="23774" xr:uid="{00000000-0005-0000-0000-0000187B0000}"/>
    <cellStyle name="Normal 41 9 4 5 2 3 2" xfId="45411" xr:uid="{00000000-0005-0000-0000-0000197B0000}"/>
    <cellStyle name="Normal 41 9 4 5 2 4" xfId="39428" xr:uid="{00000000-0005-0000-0000-00001A7B0000}"/>
    <cellStyle name="Normal 41 9 4 5 3" xfId="26759" xr:uid="{00000000-0005-0000-0000-00001B7B0000}"/>
    <cellStyle name="Normal 41 9 4 5 3 2" xfId="48373" xr:uid="{00000000-0005-0000-0000-00001C7B0000}"/>
    <cellStyle name="Normal 41 9 4 5 4" xfId="20792" xr:uid="{00000000-0005-0000-0000-00001D7B0000}"/>
    <cellStyle name="Normal 41 9 4 5 4 2" xfId="42434" xr:uid="{00000000-0005-0000-0000-00001E7B0000}"/>
    <cellStyle name="Normal 41 9 4 5 5" xfId="36425" xr:uid="{00000000-0005-0000-0000-00001F7B0000}"/>
    <cellStyle name="Normal 41 9 4 6" xfId="15802" xr:uid="{00000000-0005-0000-0000-0000207B0000}"/>
    <cellStyle name="Normal 41 9 4 6 2" xfId="27773" xr:uid="{00000000-0005-0000-0000-0000217B0000}"/>
    <cellStyle name="Normal 41 9 4 6 2 2" xfId="49379" xr:uid="{00000000-0005-0000-0000-0000227B0000}"/>
    <cellStyle name="Normal 41 9 4 6 3" xfId="21806" xr:uid="{00000000-0005-0000-0000-0000237B0000}"/>
    <cellStyle name="Normal 41 9 4 6 3 2" xfId="43443" xr:uid="{00000000-0005-0000-0000-0000247B0000}"/>
    <cellStyle name="Normal 41 9 4 6 4" xfId="37456" xr:uid="{00000000-0005-0000-0000-0000257B0000}"/>
    <cellStyle name="Normal 41 9 4 7" xfId="24788" xr:uid="{00000000-0005-0000-0000-0000267B0000}"/>
    <cellStyle name="Normal 41 9 4 7 2" xfId="46408" xr:uid="{00000000-0005-0000-0000-0000277B0000}"/>
    <cellStyle name="Normal 41 9 4 8" xfId="18821" xr:uid="{00000000-0005-0000-0000-0000287B0000}"/>
    <cellStyle name="Normal 41 9 4 8 2" xfId="40463" xr:uid="{00000000-0005-0000-0000-0000297B0000}"/>
    <cellStyle name="Normal 41 9 4 9" xfId="31703"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3" xr:uid="{00000000-0005-0000-0000-00002F7B0000}"/>
    <cellStyle name="Normal 41 9 5 2 2 2 2 2" xfId="50779" xr:uid="{00000000-0005-0000-0000-0000307B0000}"/>
    <cellStyle name="Normal 41 9 5 2 2 2 3" xfId="23206" xr:uid="{00000000-0005-0000-0000-0000317B0000}"/>
    <cellStyle name="Normal 41 9 5 2 2 2 3 2" xfId="44843" xr:uid="{00000000-0005-0000-0000-0000327B0000}"/>
    <cellStyle name="Normal 41 9 5 2 2 2 4" xfId="38859" xr:uid="{00000000-0005-0000-0000-0000337B0000}"/>
    <cellStyle name="Normal 41 9 5 2 2 3" xfId="26191" xr:uid="{00000000-0005-0000-0000-0000347B0000}"/>
    <cellStyle name="Normal 41 9 5 2 2 3 2" xfId="47805" xr:uid="{00000000-0005-0000-0000-0000357B0000}"/>
    <cellStyle name="Normal 41 9 5 2 2 4" xfId="20224" xr:uid="{00000000-0005-0000-0000-0000367B0000}"/>
    <cellStyle name="Normal 41 9 5 2 2 4 2" xfId="41866" xr:uid="{00000000-0005-0000-0000-0000377B0000}"/>
    <cellStyle name="Normal 41 9 5 2 2 5" xfId="35856" xr:uid="{00000000-0005-0000-0000-0000387B0000}"/>
    <cellStyle name="Normal 41 9 5 2 3" xfId="15094" xr:uid="{00000000-0005-0000-0000-0000397B0000}"/>
    <cellStyle name="Normal 41 9 5 2 3 2" xfId="18179" xr:uid="{00000000-0005-0000-0000-00003A7B0000}"/>
    <cellStyle name="Normal 41 9 5 2 3 2 2" xfId="30145" xr:uid="{00000000-0005-0000-0000-00003B7B0000}"/>
    <cellStyle name="Normal 41 9 5 2 3 2 2 2" xfId="51751" xr:uid="{00000000-0005-0000-0000-00003C7B0000}"/>
    <cellStyle name="Normal 41 9 5 2 3 2 3" xfId="24178" xr:uid="{00000000-0005-0000-0000-00003D7B0000}"/>
    <cellStyle name="Normal 41 9 5 2 3 2 3 2" xfId="45815" xr:uid="{00000000-0005-0000-0000-00003E7B0000}"/>
    <cellStyle name="Normal 41 9 5 2 3 2 4" xfId="39833" xr:uid="{00000000-0005-0000-0000-00003F7B0000}"/>
    <cellStyle name="Normal 41 9 5 2 3 3" xfId="27163" xr:uid="{00000000-0005-0000-0000-0000407B0000}"/>
    <cellStyle name="Normal 41 9 5 2 3 3 2" xfId="48777" xr:uid="{00000000-0005-0000-0000-0000417B0000}"/>
    <cellStyle name="Normal 41 9 5 2 3 4" xfId="21196" xr:uid="{00000000-0005-0000-0000-0000427B0000}"/>
    <cellStyle name="Normal 41 9 5 2 3 4 2" xfId="42838" xr:uid="{00000000-0005-0000-0000-0000437B0000}"/>
    <cellStyle name="Normal 41 9 5 2 3 5" xfId="36830" xr:uid="{00000000-0005-0000-0000-0000447B0000}"/>
    <cellStyle name="Normal 41 9 5 2 4" xfId="16228" xr:uid="{00000000-0005-0000-0000-0000457B0000}"/>
    <cellStyle name="Normal 41 9 5 2 4 2" xfId="28197" xr:uid="{00000000-0005-0000-0000-0000467B0000}"/>
    <cellStyle name="Normal 41 9 5 2 4 2 2" xfId="49803" xr:uid="{00000000-0005-0000-0000-0000477B0000}"/>
    <cellStyle name="Normal 41 9 5 2 4 3" xfId="22230" xr:uid="{00000000-0005-0000-0000-0000487B0000}"/>
    <cellStyle name="Normal 41 9 5 2 4 3 2" xfId="43867" xr:uid="{00000000-0005-0000-0000-0000497B0000}"/>
    <cellStyle name="Normal 41 9 5 2 4 4" xfId="37882" xr:uid="{00000000-0005-0000-0000-00004A7B0000}"/>
    <cellStyle name="Normal 41 9 5 2 5" xfId="25215" xr:uid="{00000000-0005-0000-0000-00004B7B0000}"/>
    <cellStyle name="Normal 41 9 5 2 5 2" xfId="46832" xr:uid="{00000000-0005-0000-0000-00004C7B0000}"/>
    <cellStyle name="Normal 41 9 5 2 6" xfId="19248" xr:uid="{00000000-0005-0000-0000-00004D7B0000}"/>
    <cellStyle name="Normal 41 9 5 2 6 2" xfId="40890" xr:uid="{00000000-0005-0000-0000-00004E7B0000}"/>
    <cellStyle name="Normal 41 9 5 2 7" xfId="34876"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3" xr:uid="{00000000-0005-0000-0000-0000537B0000}"/>
    <cellStyle name="Normal 41 9 5 3 2 2 2 2" xfId="51099" xr:uid="{00000000-0005-0000-0000-0000547B0000}"/>
    <cellStyle name="Normal 41 9 5 3 2 2 3" xfId="23526" xr:uid="{00000000-0005-0000-0000-0000557B0000}"/>
    <cellStyle name="Normal 41 9 5 3 2 2 3 2" xfId="45163" xr:uid="{00000000-0005-0000-0000-0000567B0000}"/>
    <cellStyle name="Normal 41 9 5 3 2 2 4" xfId="39179" xr:uid="{00000000-0005-0000-0000-0000577B0000}"/>
    <cellStyle name="Normal 41 9 5 3 2 3" xfId="26511" xr:uid="{00000000-0005-0000-0000-0000587B0000}"/>
    <cellStyle name="Normal 41 9 5 3 2 3 2" xfId="48125" xr:uid="{00000000-0005-0000-0000-0000597B0000}"/>
    <cellStyle name="Normal 41 9 5 3 2 4" xfId="20544" xr:uid="{00000000-0005-0000-0000-00005A7B0000}"/>
    <cellStyle name="Normal 41 9 5 3 2 4 2" xfId="42186" xr:uid="{00000000-0005-0000-0000-00005B7B0000}"/>
    <cellStyle name="Normal 41 9 5 3 2 5" xfId="36176" xr:uid="{00000000-0005-0000-0000-00005C7B0000}"/>
    <cellStyle name="Normal 41 9 5 3 3" xfId="15414" xr:uid="{00000000-0005-0000-0000-00005D7B0000}"/>
    <cellStyle name="Normal 41 9 5 3 3 2" xfId="18499" xr:uid="{00000000-0005-0000-0000-00005E7B0000}"/>
    <cellStyle name="Normal 41 9 5 3 3 2 2" xfId="30465" xr:uid="{00000000-0005-0000-0000-00005F7B0000}"/>
    <cellStyle name="Normal 41 9 5 3 3 2 2 2" xfId="52071" xr:uid="{00000000-0005-0000-0000-0000607B0000}"/>
    <cellStyle name="Normal 41 9 5 3 3 2 3" xfId="24498" xr:uid="{00000000-0005-0000-0000-0000617B0000}"/>
    <cellStyle name="Normal 41 9 5 3 3 2 3 2" xfId="46135" xr:uid="{00000000-0005-0000-0000-0000627B0000}"/>
    <cellStyle name="Normal 41 9 5 3 3 2 4" xfId="40153" xr:uid="{00000000-0005-0000-0000-0000637B0000}"/>
    <cellStyle name="Normal 41 9 5 3 3 3" xfId="27483" xr:uid="{00000000-0005-0000-0000-0000647B0000}"/>
    <cellStyle name="Normal 41 9 5 3 3 3 2" xfId="49097" xr:uid="{00000000-0005-0000-0000-0000657B0000}"/>
    <cellStyle name="Normal 41 9 5 3 3 4" xfId="21516" xr:uid="{00000000-0005-0000-0000-0000667B0000}"/>
    <cellStyle name="Normal 41 9 5 3 3 4 2" xfId="43158" xr:uid="{00000000-0005-0000-0000-0000677B0000}"/>
    <cellStyle name="Normal 41 9 5 3 3 5" xfId="37150" xr:uid="{00000000-0005-0000-0000-0000687B0000}"/>
    <cellStyle name="Normal 41 9 5 3 4" xfId="16548" xr:uid="{00000000-0005-0000-0000-0000697B0000}"/>
    <cellStyle name="Normal 41 9 5 3 4 2" xfId="28517" xr:uid="{00000000-0005-0000-0000-00006A7B0000}"/>
    <cellStyle name="Normal 41 9 5 3 4 2 2" xfId="50123" xr:uid="{00000000-0005-0000-0000-00006B7B0000}"/>
    <cellStyle name="Normal 41 9 5 3 4 3" xfId="22550" xr:uid="{00000000-0005-0000-0000-00006C7B0000}"/>
    <cellStyle name="Normal 41 9 5 3 4 3 2" xfId="44187" xr:uid="{00000000-0005-0000-0000-00006D7B0000}"/>
    <cellStyle name="Normal 41 9 5 3 4 4" xfId="38202" xr:uid="{00000000-0005-0000-0000-00006E7B0000}"/>
    <cellStyle name="Normal 41 9 5 3 5" xfId="25535" xr:uid="{00000000-0005-0000-0000-00006F7B0000}"/>
    <cellStyle name="Normal 41 9 5 3 5 2" xfId="47152" xr:uid="{00000000-0005-0000-0000-0000707B0000}"/>
    <cellStyle name="Normal 41 9 5 3 6" xfId="19568" xr:uid="{00000000-0005-0000-0000-0000717B0000}"/>
    <cellStyle name="Normal 41 9 5 3 6 2" xfId="41210" xr:uid="{00000000-0005-0000-0000-0000727B0000}"/>
    <cellStyle name="Normal 41 9 5 3 7" xfId="35196" xr:uid="{00000000-0005-0000-0000-0000737B0000}"/>
    <cellStyle name="Normal 41 9 5 4" xfId="13799" xr:uid="{00000000-0005-0000-0000-0000747B0000}"/>
    <cellStyle name="Normal 41 9 5 4 2" xfId="16885" xr:uid="{00000000-0005-0000-0000-0000757B0000}"/>
    <cellStyle name="Normal 41 9 5 4 2 2" xfId="28853" xr:uid="{00000000-0005-0000-0000-0000767B0000}"/>
    <cellStyle name="Normal 41 9 5 4 2 2 2" xfId="50459" xr:uid="{00000000-0005-0000-0000-0000777B0000}"/>
    <cellStyle name="Normal 41 9 5 4 2 3" xfId="22886" xr:uid="{00000000-0005-0000-0000-0000787B0000}"/>
    <cellStyle name="Normal 41 9 5 4 2 3 2" xfId="44523" xr:uid="{00000000-0005-0000-0000-0000797B0000}"/>
    <cellStyle name="Normal 41 9 5 4 2 4" xfId="38539" xr:uid="{00000000-0005-0000-0000-00007A7B0000}"/>
    <cellStyle name="Normal 41 9 5 4 3" xfId="25871" xr:uid="{00000000-0005-0000-0000-00007B7B0000}"/>
    <cellStyle name="Normal 41 9 5 4 3 2" xfId="47485" xr:uid="{00000000-0005-0000-0000-00007C7B0000}"/>
    <cellStyle name="Normal 41 9 5 4 4" xfId="19904" xr:uid="{00000000-0005-0000-0000-00007D7B0000}"/>
    <cellStyle name="Normal 41 9 5 4 4 2" xfId="41546" xr:uid="{00000000-0005-0000-0000-00007E7B0000}"/>
    <cellStyle name="Normal 41 9 5 4 5" xfId="35535" xr:uid="{00000000-0005-0000-0000-00007F7B0000}"/>
    <cellStyle name="Normal 41 9 5 5" xfId="14773" xr:uid="{00000000-0005-0000-0000-0000807B0000}"/>
    <cellStyle name="Normal 41 9 5 5 2" xfId="17858" xr:uid="{00000000-0005-0000-0000-0000817B0000}"/>
    <cellStyle name="Normal 41 9 5 5 2 2" xfId="29825" xr:uid="{00000000-0005-0000-0000-0000827B0000}"/>
    <cellStyle name="Normal 41 9 5 5 2 2 2" xfId="51431" xr:uid="{00000000-0005-0000-0000-0000837B0000}"/>
    <cellStyle name="Normal 41 9 5 5 2 3" xfId="23858" xr:uid="{00000000-0005-0000-0000-0000847B0000}"/>
    <cellStyle name="Normal 41 9 5 5 2 3 2" xfId="45495" xr:uid="{00000000-0005-0000-0000-0000857B0000}"/>
    <cellStyle name="Normal 41 9 5 5 2 4" xfId="39512" xr:uid="{00000000-0005-0000-0000-0000867B0000}"/>
    <cellStyle name="Normal 41 9 5 5 3" xfId="26843" xr:uid="{00000000-0005-0000-0000-0000877B0000}"/>
    <cellStyle name="Normal 41 9 5 5 3 2" xfId="48457" xr:uid="{00000000-0005-0000-0000-0000887B0000}"/>
    <cellStyle name="Normal 41 9 5 5 4" xfId="20876" xr:uid="{00000000-0005-0000-0000-0000897B0000}"/>
    <cellStyle name="Normal 41 9 5 5 4 2" xfId="42518" xr:uid="{00000000-0005-0000-0000-00008A7B0000}"/>
    <cellStyle name="Normal 41 9 5 5 5" xfId="36509" xr:uid="{00000000-0005-0000-0000-00008B7B0000}"/>
    <cellStyle name="Normal 41 9 5 6" xfId="15886" xr:uid="{00000000-0005-0000-0000-00008C7B0000}"/>
    <cellStyle name="Normal 41 9 5 6 2" xfId="27857" xr:uid="{00000000-0005-0000-0000-00008D7B0000}"/>
    <cellStyle name="Normal 41 9 5 6 2 2" xfId="49463" xr:uid="{00000000-0005-0000-0000-00008E7B0000}"/>
    <cellStyle name="Normal 41 9 5 6 3" xfId="21890" xr:uid="{00000000-0005-0000-0000-00008F7B0000}"/>
    <cellStyle name="Normal 41 9 5 6 3 2" xfId="43527" xr:uid="{00000000-0005-0000-0000-0000907B0000}"/>
    <cellStyle name="Normal 41 9 5 6 4" xfId="37540" xr:uid="{00000000-0005-0000-0000-0000917B0000}"/>
    <cellStyle name="Normal 41 9 5 7" xfId="24872" xr:uid="{00000000-0005-0000-0000-0000927B0000}"/>
    <cellStyle name="Normal 41 9 5 7 2" xfId="46492" xr:uid="{00000000-0005-0000-0000-0000937B0000}"/>
    <cellStyle name="Normal 41 9 5 8" xfId="18905" xr:uid="{00000000-0005-0000-0000-0000947B0000}"/>
    <cellStyle name="Normal 41 9 5 8 2" xfId="40547" xr:uid="{00000000-0005-0000-0000-0000957B0000}"/>
    <cellStyle name="Normal 41 9 5 9" xfId="31875"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2" xr:uid="{00000000-0005-0000-0000-00009B7B0000}"/>
    <cellStyle name="Normal 41 9 6 2 2 2 2 2" xfId="50738" xr:uid="{00000000-0005-0000-0000-00009C7B0000}"/>
    <cellStyle name="Normal 41 9 6 2 2 2 3" xfId="23165" xr:uid="{00000000-0005-0000-0000-00009D7B0000}"/>
    <cellStyle name="Normal 41 9 6 2 2 2 3 2" xfId="44802" xr:uid="{00000000-0005-0000-0000-00009E7B0000}"/>
    <cellStyle name="Normal 41 9 6 2 2 2 4" xfId="38818" xr:uid="{00000000-0005-0000-0000-00009F7B0000}"/>
    <cellStyle name="Normal 41 9 6 2 2 3" xfId="26150" xr:uid="{00000000-0005-0000-0000-0000A07B0000}"/>
    <cellStyle name="Normal 41 9 6 2 2 3 2" xfId="47764" xr:uid="{00000000-0005-0000-0000-0000A17B0000}"/>
    <cellStyle name="Normal 41 9 6 2 2 4" xfId="20183" xr:uid="{00000000-0005-0000-0000-0000A27B0000}"/>
    <cellStyle name="Normal 41 9 6 2 2 4 2" xfId="41825" xr:uid="{00000000-0005-0000-0000-0000A37B0000}"/>
    <cellStyle name="Normal 41 9 6 2 2 5" xfId="35815" xr:uid="{00000000-0005-0000-0000-0000A47B0000}"/>
    <cellStyle name="Normal 41 9 6 2 3" xfId="15053" xr:uid="{00000000-0005-0000-0000-0000A57B0000}"/>
    <cellStyle name="Normal 41 9 6 2 3 2" xfId="18138" xr:uid="{00000000-0005-0000-0000-0000A67B0000}"/>
    <cellStyle name="Normal 41 9 6 2 3 2 2" xfId="30104" xr:uid="{00000000-0005-0000-0000-0000A77B0000}"/>
    <cellStyle name="Normal 41 9 6 2 3 2 2 2" xfId="51710" xr:uid="{00000000-0005-0000-0000-0000A87B0000}"/>
    <cellStyle name="Normal 41 9 6 2 3 2 3" xfId="24137" xr:uid="{00000000-0005-0000-0000-0000A97B0000}"/>
    <cellStyle name="Normal 41 9 6 2 3 2 3 2" xfId="45774" xr:uid="{00000000-0005-0000-0000-0000AA7B0000}"/>
    <cellStyle name="Normal 41 9 6 2 3 2 4" xfId="39792" xr:uid="{00000000-0005-0000-0000-0000AB7B0000}"/>
    <cellStyle name="Normal 41 9 6 2 3 3" xfId="27122" xr:uid="{00000000-0005-0000-0000-0000AC7B0000}"/>
    <cellStyle name="Normal 41 9 6 2 3 3 2" xfId="48736" xr:uid="{00000000-0005-0000-0000-0000AD7B0000}"/>
    <cellStyle name="Normal 41 9 6 2 3 4" xfId="21155" xr:uid="{00000000-0005-0000-0000-0000AE7B0000}"/>
    <cellStyle name="Normal 41 9 6 2 3 4 2" xfId="42797" xr:uid="{00000000-0005-0000-0000-0000AF7B0000}"/>
    <cellStyle name="Normal 41 9 6 2 3 5" xfId="36789" xr:uid="{00000000-0005-0000-0000-0000B07B0000}"/>
    <cellStyle name="Normal 41 9 6 2 4" xfId="16187" xr:uid="{00000000-0005-0000-0000-0000B17B0000}"/>
    <cellStyle name="Normal 41 9 6 2 4 2" xfId="28156" xr:uid="{00000000-0005-0000-0000-0000B27B0000}"/>
    <cellStyle name="Normal 41 9 6 2 4 2 2" xfId="49762" xr:uid="{00000000-0005-0000-0000-0000B37B0000}"/>
    <cellStyle name="Normal 41 9 6 2 4 3" xfId="22189" xr:uid="{00000000-0005-0000-0000-0000B47B0000}"/>
    <cellStyle name="Normal 41 9 6 2 4 3 2" xfId="43826" xr:uid="{00000000-0005-0000-0000-0000B57B0000}"/>
    <cellStyle name="Normal 41 9 6 2 4 4" xfId="37841" xr:uid="{00000000-0005-0000-0000-0000B67B0000}"/>
    <cellStyle name="Normal 41 9 6 2 5" xfId="25174" xr:uid="{00000000-0005-0000-0000-0000B77B0000}"/>
    <cellStyle name="Normal 41 9 6 2 5 2" xfId="46791" xr:uid="{00000000-0005-0000-0000-0000B87B0000}"/>
    <cellStyle name="Normal 41 9 6 2 6" xfId="19207" xr:uid="{00000000-0005-0000-0000-0000B97B0000}"/>
    <cellStyle name="Normal 41 9 6 2 6 2" xfId="40849" xr:uid="{00000000-0005-0000-0000-0000BA7B0000}"/>
    <cellStyle name="Normal 41 9 6 2 7" xfId="34835"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2" xr:uid="{00000000-0005-0000-0000-0000BF7B0000}"/>
    <cellStyle name="Normal 41 9 6 3 2 2 2 2" xfId="51058" xr:uid="{00000000-0005-0000-0000-0000C07B0000}"/>
    <cellStyle name="Normal 41 9 6 3 2 2 3" xfId="23485" xr:uid="{00000000-0005-0000-0000-0000C17B0000}"/>
    <cellStyle name="Normal 41 9 6 3 2 2 3 2" xfId="45122" xr:uid="{00000000-0005-0000-0000-0000C27B0000}"/>
    <cellStyle name="Normal 41 9 6 3 2 2 4" xfId="39138" xr:uid="{00000000-0005-0000-0000-0000C37B0000}"/>
    <cellStyle name="Normal 41 9 6 3 2 3" xfId="26470" xr:uid="{00000000-0005-0000-0000-0000C47B0000}"/>
    <cellStyle name="Normal 41 9 6 3 2 3 2" xfId="48084" xr:uid="{00000000-0005-0000-0000-0000C57B0000}"/>
    <cellStyle name="Normal 41 9 6 3 2 4" xfId="20503" xr:uid="{00000000-0005-0000-0000-0000C67B0000}"/>
    <cellStyle name="Normal 41 9 6 3 2 4 2" xfId="42145" xr:uid="{00000000-0005-0000-0000-0000C77B0000}"/>
    <cellStyle name="Normal 41 9 6 3 2 5" xfId="36135" xr:uid="{00000000-0005-0000-0000-0000C87B0000}"/>
    <cellStyle name="Normal 41 9 6 3 3" xfId="15373" xr:uid="{00000000-0005-0000-0000-0000C97B0000}"/>
    <cellStyle name="Normal 41 9 6 3 3 2" xfId="18458" xr:uid="{00000000-0005-0000-0000-0000CA7B0000}"/>
    <cellStyle name="Normal 41 9 6 3 3 2 2" xfId="30424" xr:uid="{00000000-0005-0000-0000-0000CB7B0000}"/>
    <cellStyle name="Normal 41 9 6 3 3 2 2 2" xfId="52030" xr:uid="{00000000-0005-0000-0000-0000CC7B0000}"/>
    <cellStyle name="Normal 41 9 6 3 3 2 3" xfId="24457" xr:uid="{00000000-0005-0000-0000-0000CD7B0000}"/>
    <cellStyle name="Normal 41 9 6 3 3 2 3 2" xfId="46094" xr:uid="{00000000-0005-0000-0000-0000CE7B0000}"/>
    <cellStyle name="Normal 41 9 6 3 3 2 4" xfId="40112" xr:uid="{00000000-0005-0000-0000-0000CF7B0000}"/>
    <cellStyle name="Normal 41 9 6 3 3 3" xfId="27442" xr:uid="{00000000-0005-0000-0000-0000D07B0000}"/>
    <cellStyle name="Normal 41 9 6 3 3 3 2" xfId="49056" xr:uid="{00000000-0005-0000-0000-0000D17B0000}"/>
    <cellStyle name="Normal 41 9 6 3 3 4" xfId="21475" xr:uid="{00000000-0005-0000-0000-0000D27B0000}"/>
    <cellStyle name="Normal 41 9 6 3 3 4 2" xfId="43117" xr:uid="{00000000-0005-0000-0000-0000D37B0000}"/>
    <cellStyle name="Normal 41 9 6 3 3 5" xfId="37109" xr:uid="{00000000-0005-0000-0000-0000D47B0000}"/>
    <cellStyle name="Normal 41 9 6 3 4" xfId="16507" xr:uid="{00000000-0005-0000-0000-0000D57B0000}"/>
    <cellStyle name="Normal 41 9 6 3 4 2" xfId="28476" xr:uid="{00000000-0005-0000-0000-0000D67B0000}"/>
    <cellStyle name="Normal 41 9 6 3 4 2 2" xfId="50082" xr:uid="{00000000-0005-0000-0000-0000D77B0000}"/>
    <cellStyle name="Normal 41 9 6 3 4 3" xfId="22509" xr:uid="{00000000-0005-0000-0000-0000D87B0000}"/>
    <cellStyle name="Normal 41 9 6 3 4 3 2" xfId="44146" xr:uid="{00000000-0005-0000-0000-0000D97B0000}"/>
    <cellStyle name="Normal 41 9 6 3 4 4" xfId="38161" xr:uid="{00000000-0005-0000-0000-0000DA7B0000}"/>
    <cellStyle name="Normal 41 9 6 3 5" xfId="25494" xr:uid="{00000000-0005-0000-0000-0000DB7B0000}"/>
    <cellStyle name="Normal 41 9 6 3 5 2" xfId="47111" xr:uid="{00000000-0005-0000-0000-0000DC7B0000}"/>
    <cellStyle name="Normal 41 9 6 3 6" xfId="19527" xr:uid="{00000000-0005-0000-0000-0000DD7B0000}"/>
    <cellStyle name="Normal 41 9 6 3 6 2" xfId="41169" xr:uid="{00000000-0005-0000-0000-0000DE7B0000}"/>
    <cellStyle name="Normal 41 9 6 3 7" xfId="35155" xr:uid="{00000000-0005-0000-0000-0000DF7B0000}"/>
    <cellStyle name="Normal 41 9 6 4" xfId="13758" xr:uid="{00000000-0005-0000-0000-0000E07B0000}"/>
    <cellStyle name="Normal 41 9 6 4 2" xfId="16844" xr:uid="{00000000-0005-0000-0000-0000E17B0000}"/>
    <cellStyle name="Normal 41 9 6 4 2 2" xfId="28812" xr:uid="{00000000-0005-0000-0000-0000E27B0000}"/>
    <cellStyle name="Normal 41 9 6 4 2 2 2" xfId="50418" xr:uid="{00000000-0005-0000-0000-0000E37B0000}"/>
    <cellStyle name="Normal 41 9 6 4 2 3" xfId="22845" xr:uid="{00000000-0005-0000-0000-0000E47B0000}"/>
    <cellStyle name="Normal 41 9 6 4 2 3 2" xfId="44482" xr:uid="{00000000-0005-0000-0000-0000E57B0000}"/>
    <cellStyle name="Normal 41 9 6 4 2 4" xfId="38498" xr:uid="{00000000-0005-0000-0000-0000E67B0000}"/>
    <cellStyle name="Normal 41 9 6 4 3" xfId="25830" xr:uid="{00000000-0005-0000-0000-0000E77B0000}"/>
    <cellStyle name="Normal 41 9 6 4 3 2" xfId="47444" xr:uid="{00000000-0005-0000-0000-0000E87B0000}"/>
    <cellStyle name="Normal 41 9 6 4 4" xfId="19863" xr:uid="{00000000-0005-0000-0000-0000E97B0000}"/>
    <cellStyle name="Normal 41 9 6 4 4 2" xfId="41505" xr:uid="{00000000-0005-0000-0000-0000EA7B0000}"/>
    <cellStyle name="Normal 41 9 6 4 5" xfId="35494" xr:uid="{00000000-0005-0000-0000-0000EB7B0000}"/>
    <cellStyle name="Normal 41 9 6 5" xfId="14732" xr:uid="{00000000-0005-0000-0000-0000EC7B0000}"/>
    <cellStyle name="Normal 41 9 6 5 2" xfId="17817" xr:uid="{00000000-0005-0000-0000-0000ED7B0000}"/>
    <cellStyle name="Normal 41 9 6 5 2 2" xfId="29784" xr:uid="{00000000-0005-0000-0000-0000EE7B0000}"/>
    <cellStyle name="Normal 41 9 6 5 2 2 2" xfId="51390" xr:uid="{00000000-0005-0000-0000-0000EF7B0000}"/>
    <cellStyle name="Normal 41 9 6 5 2 3" xfId="23817" xr:uid="{00000000-0005-0000-0000-0000F07B0000}"/>
    <cellStyle name="Normal 41 9 6 5 2 3 2" xfId="45454" xr:uid="{00000000-0005-0000-0000-0000F17B0000}"/>
    <cellStyle name="Normal 41 9 6 5 2 4" xfId="39471" xr:uid="{00000000-0005-0000-0000-0000F27B0000}"/>
    <cellStyle name="Normal 41 9 6 5 3" xfId="26802" xr:uid="{00000000-0005-0000-0000-0000F37B0000}"/>
    <cellStyle name="Normal 41 9 6 5 3 2" xfId="48416" xr:uid="{00000000-0005-0000-0000-0000F47B0000}"/>
    <cellStyle name="Normal 41 9 6 5 4" xfId="20835" xr:uid="{00000000-0005-0000-0000-0000F57B0000}"/>
    <cellStyle name="Normal 41 9 6 5 4 2" xfId="42477" xr:uid="{00000000-0005-0000-0000-0000F67B0000}"/>
    <cellStyle name="Normal 41 9 6 5 5" xfId="36468" xr:uid="{00000000-0005-0000-0000-0000F77B0000}"/>
    <cellStyle name="Normal 41 9 6 6" xfId="15845" xr:uid="{00000000-0005-0000-0000-0000F87B0000}"/>
    <cellStyle name="Normal 41 9 6 6 2" xfId="27816" xr:uid="{00000000-0005-0000-0000-0000F97B0000}"/>
    <cellStyle name="Normal 41 9 6 6 2 2" xfId="49422" xr:uid="{00000000-0005-0000-0000-0000FA7B0000}"/>
    <cellStyle name="Normal 41 9 6 6 3" xfId="21849" xr:uid="{00000000-0005-0000-0000-0000FB7B0000}"/>
    <cellStyle name="Normal 41 9 6 6 3 2" xfId="43486" xr:uid="{00000000-0005-0000-0000-0000FC7B0000}"/>
    <cellStyle name="Normal 41 9 6 6 4" xfId="37499" xr:uid="{00000000-0005-0000-0000-0000FD7B0000}"/>
    <cellStyle name="Normal 41 9 6 7" xfId="24831" xr:uid="{00000000-0005-0000-0000-0000FE7B0000}"/>
    <cellStyle name="Normal 41 9 6 7 2" xfId="46451" xr:uid="{00000000-0005-0000-0000-0000FF7B0000}"/>
    <cellStyle name="Normal 41 9 6 8" xfId="18864" xr:uid="{00000000-0005-0000-0000-0000007C0000}"/>
    <cellStyle name="Normal 41 9 6 8 2" xfId="40506" xr:uid="{00000000-0005-0000-0000-0000017C0000}"/>
    <cellStyle name="Normal 41 9 6 9" xfId="31821"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6" xr:uid="{00000000-0005-0000-0000-0000077C0000}"/>
    <cellStyle name="Normal 41 9 7 2 2 2 2 2" xfId="50822" xr:uid="{00000000-0005-0000-0000-0000087C0000}"/>
    <cellStyle name="Normal 41 9 7 2 2 2 3" xfId="23249" xr:uid="{00000000-0005-0000-0000-0000097C0000}"/>
    <cellStyle name="Normal 41 9 7 2 2 2 3 2" xfId="44886" xr:uid="{00000000-0005-0000-0000-00000A7C0000}"/>
    <cellStyle name="Normal 41 9 7 2 2 2 4" xfId="38902" xr:uid="{00000000-0005-0000-0000-00000B7C0000}"/>
    <cellStyle name="Normal 41 9 7 2 2 3" xfId="26234" xr:uid="{00000000-0005-0000-0000-00000C7C0000}"/>
    <cellStyle name="Normal 41 9 7 2 2 3 2" xfId="47848" xr:uid="{00000000-0005-0000-0000-00000D7C0000}"/>
    <cellStyle name="Normal 41 9 7 2 2 4" xfId="20267" xr:uid="{00000000-0005-0000-0000-00000E7C0000}"/>
    <cellStyle name="Normal 41 9 7 2 2 4 2" xfId="41909" xr:uid="{00000000-0005-0000-0000-00000F7C0000}"/>
    <cellStyle name="Normal 41 9 7 2 2 5" xfId="35899" xr:uid="{00000000-0005-0000-0000-0000107C0000}"/>
    <cellStyle name="Normal 41 9 7 2 3" xfId="15137" xr:uid="{00000000-0005-0000-0000-0000117C0000}"/>
    <cellStyle name="Normal 41 9 7 2 3 2" xfId="18222" xr:uid="{00000000-0005-0000-0000-0000127C0000}"/>
    <cellStyle name="Normal 41 9 7 2 3 2 2" xfId="30188" xr:uid="{00000000-0005-0000-0000-0000137C0000}"/>
    <cellStyle name="Normal 41 9 7 2 3 2 2 2" xfId="51794" xr:uid="{00000000-0005-0000-0000-0000147C0000}"/>
    <cellStyle name="Normal 41 9 7 2 3 2 3" xfId="24221" xr:uid="{00000000-0005-0000-0000-0000157C0000}"/>
    <cellStyle name="Normal 41 9 7 2 3 2 3 2" xfId="45858" xr:uid="{00000000-0005-0000-0000-0000167C0000}"/>
    <cellStyle name="Normal 41 9 7 2 3 2 4" xfId="39876" xr:uid="{00000000-0005-0000-0000-0000177C0000}"/>
    <cellStyle name="Normal 41 9 7 2 3 3" xfId="27206" xr:uid="{00000000-0005-0000-0000-0000187C0000}"/>
    <cellStyle name="Normal 41 9 7 2 3 3 2" xfId="48820" xr:uid="{00000000-0005-0000-0000-0000197C0000}"/>
    <cellStyle name="Normal 41 9 7 2 3 4" xfId="21239" xr:uid="{00000000-0005-0000-0000-00001A7C0000}"/>
    <cellStyle name="Normal 41 9 7 2 3 4 2" xfId="42881" xr:uid="{00000000-0005-0000-0000-00001B7C0000}"/>
    <cellStyle name="Normal 41 9 7 2 3 5" xfId="36873" xr:uid="{00000000-0005-0000-0000-00001C7C0000}"/>
    <cellStyle name="Normal 41 9 7 2 4" xfId="16271" xr:uid="{00000000-0005-0000-0000-00001D7C0000}"/>
    <cellStyle name="Normal 41 9 7 2 4 2" xfId="28240" xr:uid="{00000000-0005-0000-0000-00001E7C0000}"/>
    <cellStyle name="Normal 41 9 7 2 4 2 2" xfId="49846" xr:uid="{00000000-0005-0000-0000-00001F7C0000}"/>
    <cellStyle name="Normal 41 9 7 2 4 3" xfId="22273" xr:uid="{00000000-0005-0000-0000-0000207C0000}"/>
    <cellStyle name="Normal 41 9 7 2 4 3 2" xfId="43910" xr:uid="{00000000-0005-0000-0000-0000217C0000}"/>
    <cellStyle name="Normal 41 9 7 2 4 4" xfId="37925" xr:uid="{00000000-0005-0000-0000-0000227C0000}"/>
    <cellStyle name="Normal 41 9 7 2 5" xfId="25258" xr:uid="{00000000-0005-0000-0000-0000237C0000}"/>
    <cellStyle name="Normal 41 9 7 2 5 2" xfId="46875" xr:uid="{00000000-0005-0000-0000-0000247C0000}"/>
    <cellStyle name="Normal 41 9 7 2 6" xfId="19291" xr:uid="{00000000-0005-0000-0000-0000257C0000}"/>
    <cellStyle name="Normal 41 9 7 2 6 2" xfId="40933" xr:uid="{00000000-0005-0000-0000-0000267C0000}"/>
    <cellStyle name="Normal 41 9 7 2 7" xfId="34919"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6" xr:uid="{00000000-0005-0000-0000-00002B7C0000}"/>
    <cellStyle name="Normal 41 9 7 3 2 2 2 2" xfId="51142" xr:uid="{00000000-0005-0000-0000-00002C7C0000}"/>
    <cellStyle name="Normal 41 9 7 3 2 2 3" xfId="23569" xr:uid="{00000000-0005-0000-0000-00002D7C0000}"/>
    <cellStyle name="Normal 41 9 7 3 2 2 3 2" xfId="45206" xr:uid="{00000000-0005-0000-0000-00002E7C0000}"/>
    <cellStyle name="Normal 41 9 7 3 2 2 4" xfId="39222" xr:uid="{00000000-0005-0000-0000-00002F7C0000}"/>
    <cellStyle name="Normal 41 9 7 3 2 3" xfId="26554" xr:uid="{00000000-0005-0000-0000-0000307C0000}"/>
    <cellStyle name="Normal 41 9 7 3 2 3 2" xfId="48168" xr:uid="{00000000-0005-0000-0000-0000317C0000}"/>
    <cellStyle name="Normal 41 9 7 3 2 4" xfId="20587" xr:uid="{00000000-0005-0000-0000-0000327C0000}"/>
    <cellStyle name="Normal 41 9 7 3 2 4 2" xfId="42229" xr:uid="{00000000-0005-0000-0000-0000337C0000}"/>
    <cellStyle name="Normal 41 9 7 3 2 5" xfId="36219" xr:uid="{00000000-0005-0000-0000-0000347C0000}"/>
    <cellStyle name="Normal 41 9 7 3 3" xfId="15457" xr:uid="{00000000-0005-0000-0000-0000357C0000}"/>
    <cellStyle name="Normal 41 9 7 3 3 2" xfId="18542" xr:uid="{00000000-0005-0000-0000-0000367C0000}"/>
    <cellStyle name="Normal 41 9 7 3 3 2 2" xfId="30508" xr:uid="{00000000-0005-0000-0000-0000377C0000}"/>
    <cellStyle name="Normal 41 9 7 3 3 2 2 2" xfId="52114" xr:uid="{00000000-0005-0000-0000-0000387C0000}"/>
    <cellStyle name="Normal 41 9 7 3 3 2 3" xfId="24541" xr:uid="{00000000-0005-0000-0000-0000397C0000}"/>
    <cellStyle name="Normal 41 9 7 3 3 2 3 2" xfId="46178" xr:uid="{00000000-0005-0000-0000-00003A7C0000}"/>
    <cellStyle name="Normal 41 9 7 3 3 2 4" xfId="40196" xr:uid="{00000000-0005-0000-0000-00003B7C0000}"/>
    <cellStyle name="Normal 41 9 7 3 3 3" xfId="27526" xr:uid="{00000000-0005-0000-0000-00003C7C0000}"/>
    <cellStyle name="Normal 41 9 7 3 3 3 2" xfId="49140" xr:uid="{00000000-0005-0000-0000-00003D7C0000}"/>
    <cellStyle name="Normal 41 9 7 3 3 4" xfId="21559" xr:uid="{00000000-0005-0000-0000-00003E7C0000}"/>
    <cellStyle name="Normal 41 9 7 3 3 4 2" xfId="43201" xr:uid="{00000000-0005-0000-0000-00003F7C0000}"/>
    <cellStyle name="Normal 41 9 7 3 3 5" xfId="37193" xr:uid="{00000000-0005-0000-0000-0000407C0000}"/>
    <cellStyle name="Normal 41 9 7 3 4" xfId="16591" xr:uid="{00000000-0005-0000-0000-0000417C0000}"/>
    <cellStyle name="Normal 41 9 7 3 4 2" xfId="28560" xr:uid="{00000000-0005-0000-0000-0000427C0000}"/>
    <cellStyle name="Normal 41 9 7 3 4 2 2" xfId="50166" xr:uid="{00000000-0005-0000-0000-0000437C0000}"/>
    <cellStyle name="Normal 41 9 7 3 4 3" xfId="22593" xr:uid="{00000000-0005-0000-0000-0000447C0000}"/>
    <cellStyle name="Normal 41 9 7 3 4 3 2" xfId="44230" xr:uid="{00000000-0005-0000-0000-0000457C0000}"/>
    <cellStyle name="Normal 41 9 7 3 4 4" xfId="38245" xr:uid="{00000000-0005-0000-0000-0000467C0000}"/>
    <cellStyle name="Normal 41 9 7 3 5" xfId="25578" xr:uid="{00000000-0005-0000-0000-0000477C0000}"/>
    <cellStyle name="Normal 41 9 7 3 5 2" xfId="47195" xr:uid="{00000000-0005-0000-0000-0000487C0000}"/>
    <cellStyle name="Normal 41 9 7 3 6" xfId="19611" xr:uid="{00000000-0005-0000-0000-0000497C0000}"/>
    <cellStyle name="Normal 41 9 7 3 6 2" xfId="41253" xr:uid="{00000000-0005-0000-0000-00004A7C0000}"/>
    <cellStyle name="Normal 41 9 7 3 7" xfId="35239" xr:uid="{00000000-0005-0000-0000-00004B7C0000}"/>
    <cellStyle name="Normal 41 9 7 4" xfId="13842" xr:uid="{00000000-0005-0000-0000-00004C7C0000}"/>
    <cellStyle name="Normal 41 9 7 4 2" xfId="16928" xr:uid="{00000000-0005-0000-0000-00004D7C0000}"/>
    <cellStyle name="Normal 41 9 7 4 2 2" xfId="28896" xr:uid="{00000000-0005-0000-0000-00004E7C0000}"/>
    <cellStyle name="Normal 41 9 7 4 2 2 2" xfId="50502" xr:uid="{00000000-0005-0000-0000-00004F7C0000}"/>
    <cellStyle name="Normal 41 9 7 4 2 3" xfId="22929" xr:uid="{00000000-0005-0000-0000-0000507C0000}"/>
    <cellStyle name="Normal 41 9 7 4 2 3 2" xfId="44566" xr:uid="{00000000-0005-0000-0000-0000517C0000}"/>
    <cellStyle name="Normal 41 9 7 4 2 4" xfId="38582" xr:uid="{00000000-0005-0000-0000-0000527C0000}"/>
    <cellStyle name="Normal 41 9 7 4 3" xfId="25914" xr:uid="{00000000-0005-0000-0000-0000537C0000}"/>
    <cellStyle name="Normal 41 9 7 4 3 2" xfId="47528" xr:uid="{00000000-0005-0000-0000-0000547C0000}"/>
    <cellStyle name="Normal 41 9 7 4 4" xfId="19947" xr:uid="{00000000-0005-0000-0000-0000557C0000}"/>
    <cellStyle name="Normal 41 9 7 4 4 2" xfId="41589" xr:uid="{00000000-0005-0000-0000-0000567C0000}"/>
    <cellStyle name="Normal 41 9 7 4 5" xfId="35578" xr:uid="{00000000-0005-0000-0000-0000577C0000}"/>
    <cellStyle name="Normal 41 9 7 5" xfId="14816" xr:uid="{00000000-0005-0000-0000-0000587C0000}"/>
    <cellStyle name="Normal 41 9 7 5 2" xfId="17901" xr:uid="{00000000-0005-0000-0000-0000597C0000}"/>
    <cellStyle name="Normal 41 9 7 5 2 2" xfId="29868" xr:uid="{00000000-0005-0000-0000-00005A7C0000}"/>
    <cellStyle name="Normal 41 9 7 5 2 2 2" xfId="51474" xr:uid="{00000000-0005-0000-0000-00005B7C0000}"/>
    <cellStyle name="Normal 41 9 7 5 2 3" xfId="23901" xr:uid="{00000000-0005-0000-0000-00005C7C0000}"/>
    <cellStyle name="Normal 41 9 7 5 2 3 2" xfId="45538" xr:uid="{00000000-0005-0000-0000-00005D7C0000}"/>
    <cellStyle name="Normal 41 9 7 5 2 4" xfId="39555" xr:uid="{00000000-0005-0000-0000-00005E7C0000}"/>
    <cellStyle name="Normal 41 9 7 5 3" xfId="26886" xr:uid="{00000000-0005-0000-0000-00005F7C0000}"/>
    <cellStyle name="Normal 41 9 7 5 3 2" xfId="48500" xr:uid="{00000000-0005-0000-0000-0000607C0000}"/>
    <cellStyle name="Normal 41 9 7 5 4" xfId="20919" xr:uid="{00000000-0005-0000-0000-0000617C0000}"/>
    <cellStyle name="Normal 41 9 7 5 4 2" xfId="42561" xr:uid="{00000000-0005-0000-0000-0000627C0000}"/>
    <cellStyle name="Normal 41 9 7 5 5" xfId="36552" xr:uid="{00000000-0005-0000-0000-0000637C0000}"/>
    <cellStyle name="Normal 41 9 7 6" xfId="15929" xr:uid="{00000000-0005-0000-0000-0000647C0000}"/>
    <cellStyle name="Normal 41 9 7 6 2" xfId="27900" xr:uid="{00000000-0005-0000-0000-0000657C0000}"/>
    <cellStyle name="Normal 41 9 7 6 2 2" xfId="49506" xr:uid="{00000000-0005-0000-0000-0000667C0000}"/>
    <cellStyle name="Normal 41 9 7 6 3" xfId="21933" xr:uid="{00000000-0005-0000-0000-0000677C0000}"/>
    <cellStyle name="Normal 41 9 7 6 3 2" xfId="43570" xr:uid="{00000000-0005-0000-0000-0000687C0000}"/>
    <cellStyle name="Normal 41 9 7 6 4" xfId="37583" xr:uid="{00000000-0005-0000-0000-0000697C0000}"/>
    <cellStyle name="Normal 41 9 7 7" xfId="24915" xr:uid="{00000000-0005-0000-0000-00006A7C0000}"/>
    <cellStyle name="Normal 41 9 7 7 2" xfId="46535" xr:uid="{00000000-0005-0000-0000-00006B7C0000}"/>
    <cellStyle name="Normal 41 9 7 8" xfId="18948" xr:uid="{00000000-0005-0000-0000-00006C7C0000}"/>
    <cellStyle name="Normal 41 9 7 8 2" xfId="40590" xr:uid="{00000000-0005-0000-0000-00006D7C0000}"/>
    <cellStyle name="Normal 41 9 7 9" xfId="31989"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8" xr:uid="{00000000-0005-0000-0000-0000727C0000}"/>
    <cellStyle name="Normal 41 9 8 2 2 2 2" xfId="50564" xr:uid="{00000000-0005-0000-0000-0000737C0000}"/>
    <cellStyle name="Normal 41 9 8 2 2 3" xfId="22991" xr:uid="{00000000-0005-0000-0000-0000747C0000}"/>
    <cellStyle name="Normal 41 9 8 2 2 3 2" xfId="44628" xr:uid="{00000000-0005-0000-0000-0000757C0000}"/>
    <cellStyle name="Normal 41 9 8 2 2 4" xfId="38644" xr:uid="{00000000-0005-0000-0000-0000767C0000}"/>
    <cellStyle name="Normal 41 9 8 2 3" xfId="25976" xr:uid="{00000000-0005-0000-0000-0000777C0000}"/>
    <cellStyle name="Normal 41 9 8 2 3 2" xfId="47590" xr:uid="{00000000-0005-0000-0000-0000787C0000}"/>
    <cellStyle name="Normal 41 9 8 2 4" xfId="20009" xr:uid="{00000000-0005-0000-0000-0000797C0000}"/>
    <cellStyle name="Normal 41 9 8 2 4 2" xfId="41651" xr:uid="{00000000-0005-0000-0000-00007A7C0000}"/>
    <cellStyle name="Normal 41 9 8 2 5" xfId="35641" xr:uid="{00000000-0005-0000-0000-00007B7C0000}"/>
    <cellStyle name="Normal 41 9 8 3" xfId="14879" xr:uid="{00000000-0005-0000-0000-00007C7C0000}"/>
    <cellStyle name="Normal 41 9 8 3 2" xfId="17964" xr:uid="{00000000-0005-0000-0000-00007D7C0000}"/>
    <cellStyle name="Normal 41 9 8 3 2 2" xfId="29930" xr:uid="{00000000-0005-0000-0000-00007E7C0000}"/>
    <cellStyle name="Normal 41 9 8 3 2 2 2" xfId="51536" xr:uid="{00000000-0005-0000-0000-00007F7C0000}"/>
    <cellStyle name="Normal 41 9 8 3 2 3" xfId="23963" xr:uid="{00000000-0005-0000-0000-0000807C0000}"/>
    <cellStyle name="Normal 41 9 8 3 2 3 2" xfId="45600" xr:uid="{00000000-0005-0000-0000-0000817C0000}"/>
    <cellStyle name="Normal 41 9 8 3 2 4" xfId="39618" xr:uid="{00000000-0005-0000-0000-0000827C0000}"/>
    <cellStyle name="Normal 41 9 8 3 3" xfId="26948" xr:uid="{00000000-0005-0000-0000-0000837C0000}"/>
    <cellStyle name="Normal 41 9 8 3 3 2" xfId="48562" xr:uid="{00000000-0005-0000-0000-0000847C0000}"/>
    <cellStyle name="Normal 41 9 8 3 4" xfId="20981" xr:uid="{00000000-0005-0000-0000-0000857C0000}"/>
    <cellStyle name="Normal 41 9 8 3 4 2" xfId="42623" xr:uid="{00000000-0005-0000-0000-0000867C0000}"/>
    <cellStyle name="Normal 41 9 8 3 5" xfId="36615" xr:uid="{00000000-0005-0000-0000-0000877C0000}"/>
    <cellStyle name="Normal 41 9 8 4" xfId="16013" xr:uid="{00000000-0005-0000-0000-0000887C0000}"/>
    <cellStyle name="Normal 41 9 8 4 2" xfId="27982" xr:uid="{00000000-0005-0000-0000-0000897C0000}"/>
    <cellStyle name="Normal 41 9 8 4 2 2" xfId="49588" xr:uid="{00000000-0005-0000-0000-00008A7C0000}"/>
    <cellStyle name="Normal 41 9 8 4 3" xfId="22015" xr:uid="{00000000-0005-0000-0000-00008B7C0000}"/>
    <cellStyle name="Normal 41 9 8 4 3 2" xfId="43652" xr:uid="{00000000-0005-0000-0000-00008C7C0000}"/>
    <cellStyle name="Normal 41 9 8 4 4" xfId="37667" xr:uid="{00000000-0005-0000-0000-00008D7C0000}"/>
    <cellStyle name="Normal 41 9 8 5" xfId="25000" xr:uid="{00000000-0005-0000-0000-00008E7C0000}"/>
    <cellStyle name="Normal 41 9 8 5 2" xfId="46617" xr:uid="{00000000-0005-0000-0000-00008F7C0000}"/>
    <cellStyle name="Normal 41 9 8 6" xfId="19033" xr:uid="{00000000-0005-0000-0000-0000907C0000}"/>
    <cellStyle name="Normal 41 9 8 6 2" xfId="40675" xr:uid="{00000000-0005-0000-0000-0000917C0000}"/>
    <cellStyle name="Normal 41 9 8 7" xfId="34661"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8" xr:uid="{00000000-0005-0000-0000-0000967C0000}"/>
    <cellStyle name="Normal 41 9 9 2 2 2 2" xfId="50884" xr:uid="{00000000-0005-0000-0000-0000977C0000}"/>
    <cellStyle name="Normal 41 9 9 2 2 3" xfId="23311" xr:uid="{00000000-0005-0000-0000-0000987C0000}"/>
    <cellStyle name="Normal 41 9 9 2 2 3 2" xfId="44948" xr:uid="{00000000-0005-0000-0000-0000997C0000}"/>
    <cellStyle name="Normal 41 9 9 2 2 4" xfId="38964" xr:uid="{00000000-0005-0000-0000-00009A7C0000}"/>
    <cellStyle name="Normal 41 9 9 2 3" xfId="26296" xr:uid="{00000000-0005-0000-0000-00009B7C0000}"/>
    <cellStyle name="Normal 41 9 9 2 3 2" xfId="47910" xr:uid="{00000000-0005-0000-0000-00009C7C0000}"/>
    <cellStyle name="Normal 41 9 9 2 4" xfId="20329" xr:uid="{00000000-0005-0000-0000-00009D7C0000}"/>
    <cellStyle name="Normal 41 9 9 2 4 2" xfId="41971" xr:uid="{00000000-0005-0000-0000-00009E7C0000}"/>
    <cellStyle name="Normal 41 9 9 2 5" xfId="35961" xr:uid="{00000000-0005-0000-0000-00009F7C0000}"/>
    <cellStyle name="Normal 41 9 9 3" xfId="15199" xr:uid="{00000000-0005-0000-0000-0000A07C0000}"/>
    <cellStyle name="Normal 41 9 9 3 2" xfId="18284" xr:uid="{00000000-0005-0000-0000-0000A17C0000}"/>
    <cellStyle name="Normal 41 9 9 3 2 2" xfId="30250" xr:uid="{00000000-0005-0000-0000-0000A27C0000}"/>
    <cellStyle name="Normal 41 9 9 3 2 2 2" xfId="51856" xr:uid="{00000000-0005-0000-0000-0000A37C0000}"/>
    <cellStyle name="Normal 41 9 9 3 2 3" xfId="24283" xr:uid="{00000000-0005-0000-0000-0000A47C0000}"/>
    <cellStyle name="Normal 41 9 9 3 2 3 2" xfId="45920" xr:uid="{00000000-0005-0000-0000-0000A57C0000}"/>
    <cellStyle name="Normal 41 9 9 3 2 4" xfId="39938" xr:uid="{00000000-0005-0000-0000-0000A67C0000}"/>
    <cellStyle name="Normal 41 9 9 3 3" xfId="27268" xr:uid="{00000000-0005-0000-0000-0000A77C0000}"/>
    <cellStyle name="Normal 41 9 9 3 3 2" xfId="48882" xr:uid="{00000000-0005-0000-0000-0000A87C0000}"/>
    <cellStyle name="Normal 41 9 9 3 4" xfId="21301" xr:uid="{00000000-0005-0000-0000-0000A97C0000}"/>
    <cellStyle name="Normal 41 9 9 3 4 2" xfId="42943" xr:uid="{00000000-0005-0000-0000-0000AA7C0000}"/>
    <cellStyle name="Normal 41 9 9 3 5" xfId="36935" xr:uid="{00000000-0005-0000-0000-0000AB7C0000}"/>
    <cellStyle name="Normal 41 9 9 4" xfId="16333" xr:uid="{00000000-0005-0000-0000-0000AC7C0000}"/>
    <cellStyle name="Normal 41 9 9 4 2" xfId="28302" xr:uid="{00000000-0005-0000-0000-0000AD7C0000}"/>
    <cellStyle name="Normal 41 9 9 4 2 2" xfId="49908" xr:uid="{00000000-0005-0000-0000-0000AE7C0000}"/>
    <cellStyle name="Normal 41 9 9 4 3" xfId="22335" xr:uid="{00000000-0005-0000-0000-0000AF7C0000}"/>
    <cellStyle name="Normal 41 9 9 4 3 2" xfId="43972" xr:uid="{00000000-0005-0000-0000-0000B07C0000}"/>
    <cellStyle name="Normal 41 9 9 4 4" xfId="37987" xr:uid="{00000000-0005-0000-0000-0000B17C0000}"/>
    <cellStyle name="Normal 41 9 9 5" xfId="25320" xr:uid="{00000000-0005-0000-0000-0000B27C0000}"/>
    <cellStyle name="Normal 41 9 9 5 2" xfId="46937" xr:uid="{00000000-0005-0000-0000-0000B37C0000}"/>
    <cellStyle name="Normal 41 9 9 6" xfId="19353" xr:uid="{00000000-0005-0000-0000-0000B47C0000}"/>
    <cellStyle name="Normal 41 9 9 6 2" xfId="40995" xr:uid="{00000000-0005-0000-0000-0000B57C0000}"/>
    <cellStyle name="Normal 41 9 9 7" xfId="34981"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39" xr:uid="{00000000-0005-0000-0000-0000327D0000}"/>
    <cellStyle name="Normal 47 10 10 2 2 2" xfId="50245" xr:uid="{00000000-0005-0000-0000-0000337D0000}"/>
    <cellStyle name="Normal 47 10 10 2 3" xfId="22672" xr:uid="{00000000-0005-0000-0000-0000347D0000}"/>
    <cellStyle name="Normal 47 10 10 2 3 2" xfId="44309" xr:uid="{00000000-0005-0000-0000-0000357D0000}"/>
    <cellStyle name="Normal 47 10 10 2 4" xfId="38324" xr:uid="{00000000-0005-0000-0000-0000367D0000}"/>
    <cellStyle name="Normal 47 10 10 3" xfId="25657" xr:uid="{00000000-0005-0000-0000-0000377D0000}"/>
    <cellStyle name="Normal 47 10 10 3 2" xfId="47271" xr:uid="{00000000-0005-0000-0000-0000387D0000}"/>
    <cellStyle name="Normal 47 10 10 4" xfId="19690" xr:uid="{00000000-0005-0000-0000-0000397D0000}"/>
    <cellStyle name="Normal 47 10 10 4 2" xfId="41332" xr:uid="{00000000-0005-0000-0000-00003A7D0000}"/>
    <cellStyle name="Normal 47 10 10 5" xfId="35320" xr:uid="{00000000-0005-0000-0000-00003B7D0000}"/>
    <cellStyle name="Normal 47 10 11" xfId="14559" xr:uid="{00000000-0005-0000-0000-00003C7D0000}"/>
    <cellStyle name="Normal 47 10 11 2" xfId="17644" xr:uid="{00000000-0005-0000-0000-00003D7D0000}"/>
    <cellStyle name="Normal 47 10 11 2 2" xfId="29611" xr:uid="{00000000-0005-0000-0000-00003E7D0000}"/>
    <cellStyle name="Normal 47 10 11 2 2 2" xfId="51217" xr:uid="{00000000-0005-0000-0000-00003F7D0000}"/>
    <cellStyle name="Normal 47 10 11 2 3" xfId="23644" xr:uid="{00000000-0005-0000-0000-0000407D0000}"/>
    <cellStyle name="Normal 47 10 11 2 3 2" xfId="45281" xr:uid="{00000000-0005-0000-0000-0000417D0000}"/>
    <cellStyle name="Normal 47 10 11 2 4" xfId="39298" xr:uid="{00000000-0005-0000-0000-0000427D0000}"/>
    <cellStyle name="Normal 47 10 11 3" xfId="26629" xr:uid="{00000000-0005-0000-0000-0000437D0000}"/>
    <cellStyle name="Normal 47 10 11 3 2" xfId="48243" xr:uid="{00000000-0005-0000-0000-0000447D0000}"/>
    <cellStyle name="Normal 47 10 11 4" xfId="20662" xr:uid="{00000000-0005-0000-0000-0000457D0000}"/>
    <cellStyle name="Normal 47 10 11 4 2" xfId="42304" xr:uid="{00000000-0005-0000-0000-0000467D0000}"/>
    <cellStyle name="Normal 47 10 11 5" xfId="36295" xr:uid="{00000000-0005-0000-0000-0000477D0000}"/>
    <cellStyle name="Normal 47 10 12" xfId="15672" xr:uid="{00000000-0005-0000-0000-0000487D0000}"/>
    <cellStyle name="Normal 47 10 12 2" xfId="27643" xr:uid="{00000000-0005-0000-0000-0000497D0000}"/>
    <cellStyle name="Normal 47 10 12 2 2" xfId="49249" xr:uid="{00000000-0005-0000-0000-00004A7D0000}"/>
    <cellStyle name="Normal 47 10 12 3" xfId="21676" xr:uid="{00000000-0005-0000-0000-00004B7D0000}"/>
    <cellStyle name="Normal 47 10 12 3 2" xfId="43313" xr:uid="{00000000-0005-0000-0000-00004C7D0000}"/>
    <cellStyle name="Normal 47 10 12 4" xfId="37326" xr:uid="{00000000-0005-0000-0000-00004D7D0000}"/>
    <cellStyle name="Normal 47 10 13" xfId="24658" xr:uid="{00000000-0005-0000-0000-00004E7D0000}"/>
    <cellStyle name="Normal 47 10 13 2" xfId="46278" xr:uid="{00000000-0005-0000-0000-00004F7D0000}"/>
    <cellStyle name="Normal 47 10 14" xfId="18691" xr:uid="{00000000-0005-0000-0000-0000507D0000}"/>
    <cellStyle name="Normal 47 10 14 2" xfId="40333" xr:uid="{00000000-0005-0000-0000-0000517D0000}"/>
    <cellStyle name="Normal 47 10 15" xfId="31256"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8" xr:uid="{00000000-0005-0000-0000-0000577D0000}"/>
    <cellStyle name="Normal 47 10 2 2 2 2 2 2" xfId="50654" xr:uid="{00000000-0005-0000-0000-0000587D0000}"/>
    <cellStyle name="Normal 47 10 2 2 2 2 3" xfId="23081" xr:uid="{00000000-0005-0000-0000-0000597D0000}"/>
    <cellStyle name="Normal 47 10 2 2 2 2 3 2" xfId="44718" xr:uid="{00000000-0005-0000-0000-00005A7D0000}"/>
    <cellStyle name="Normal 47 10 2 2 2 2 4" xfId="38734" xr:uid="{00000000-0005-0000-0000-00005B7D0000}"/>
    <cellStyle name="Normal 47 10 2 2 2 3" xfId="26066" xr:uid="{00000000-0005-0000-0000-00005C7D0000}"/>
    <cellStyle name="Normal 47 10 2 2 2 3 2" xfId="47680" xr:uid="{00000000-0005-0000-0000-00005D7D0000}"/>
    <cellStyle name="Normal 47 10 2 2 2 4" xfId="20099" xr:uid="{00000000-0005-0000-0000-00005E7D0000}"/>
    <cellStyle name="Normal 47 10 2 2 2 4 2" xfId="41741" xr:uid="{00000000-0005-0000-0000-00005F7D0000}"/>
    <cellStyle name="Normal 47 10 2 2 2 5" xfId="35731" xr:uid="{00000000-0005-0000-0000-0000607D0000}"/>
    <cellStyle name="Normal 47 10 2 2 3" xfId="14969" xr:uid="{00000000-0005-0000-0000-0000617D0000}"/>
    <cellStyle name="Normal 47 10 2 2 3 2" xfId="18054" xr:uid="{00000000-0005-0000-0000-0000627D0000}"/>
    <cellStyle name="Normal 47 10 2 2 3 2 2" xfId="30020" xr:uid="{00000000-0005-0000-0000-0000637D0000}"/>
    <cellStyle name="Normal 47 10 2 2 3 2 2 2" xfId="51626" xr:uid="{00000000-0005-0000-0000-0000647D0000}"/>
    <cellStyle name="Normal 47 10 2 2 3 2 3" xfId="24053" xr:uid="{00000000-0005-0000-0000-0000657D0000}"/>
    <cellStyle name="Normal 47 10 2 2 3 2 3 2" xfId="45690" xr:uid="{00000000-0005-0000-0000-0000667D0000}"/>
    <cellStyle name="Normal 47 10 2 2 3 2 4" xfId="39708" xr:uid="{00000000-0005-0000-0000-0000677D0000}"/>
    <cellStyle name="Normal 47 10 2 2 3 3" xfId="27038" xr:uid="{00000000-0005-0000-0000-0000687D0000}"/>
    <cellStyle name="Normal 47 10 2 2 3 3 2" xfId="48652" xr:uid="{00000000-0005-0000-0000-0000697D0000}"/>
    <cellStyle name="Normal 47 10 2 2 3 4" xfId="21071" xr:uid="{00000000-0005-0000-0000-00006A7D0000}"/>
    <cellStyle name="Normal 47 10 2 2 3 4 2" xfId="42713" xr:uid="{00000000-0005-0000-0000-00006B7D0000}"/>
    <cellStyle name="Normal 47 10 2 2 3 5" xfId="36705" xr:uid="{00000000-0005-0000-0000-00006C7D0000}"/>
    <cellStyle name="Normal 47 10 2 2 4" xfId="16103" xr:uid="{00000000-0005-0000-0000-00006D7D0000}"/>
    <cellStyle name="Normal 47 10 2 2 4 2" xfId="28072" xr:uid="{00000000-0005-0000-0000-00006E7D0000}"/>
    <cellStyle name="Normal 47 10 2 2 4 2 2" xfId="49678" xr:uid="{00000000-0005-0000-0000-00006F7D0000}"/>
    <cellStyle name="Normal 47 10 2 2 4 3" xfId="22105" xr:uid="{00000000-0005-0000-0000-0000707D0000}"/>
    <cellStyle name="Normal 47 10 2 2 4 3 2" xfId="43742" xr:uid="{00000000-0005-0000-0000-0000717D0000}"/>
    <cellStyle name="Normal 47 10 2 2 4 4" xfId="37757" xr:uid="{00000000-0005-0000-0000-0000727D0000}"/>
    <cellStyle name="Normal 47 10 2 2 5" xfId="25090" xr:uid="{00000000-0005-0000-0000-0000737D0000}"/>
    <cellStyle name="Normal 47 10 2 2 5 2" xfId="46707" xr:uid="{00000000-0005-0000-0000-0000747D0000}"/>
    <cellStyle name="Normal 47 10 2 2 6" xfId="19123" xr:uid="{00000000-0005-0000-0000-0000757D0000}"/>
    <cellStyle name="Normal 47 10 2 2 6 2" xfId="40765" xr:uid="{00000000-0005-0000-0000-0000767D0000}"/>
    <cellStyle name="Normal 47 10 2 2 7" xfId="34751"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8" xr:uid="{00000000-0005-0000-0000-00007B7D0000}"/>
    <cellStyle name="Normal 47 10 2 3 2 2 2 2" xfId="50974" xr:uid="{00000000-0005-0000-0000-00007C7D0000}"/>
    <cellStyle name="Normal 47 10 2 3 2 2 3" xfId="23401" xr:uid="{00000000-0005-0000-0000-00007D7D0000}"/>
    <cellStyle name="Normal 47 10 2 3 2 2 3 2" xfId="45038" xr:uid="{00000000-0005-0000-0000-00007E7D0000}"/>
    <cellStyle name="Normal 47 10 2 3 2 2 4" xfId="39054" xr:uid="{00000000-0005-0000-0000-00007F7D0000}"/>
    <cellStyle name="Normal 47 10 2 3 2 3" xfId="26386" xr:uid="{00000000-0005-0000-0000-0000807D0000}"/>
    <cellStyle name="Normal 47 10 2 3 2 3 2" xfId="48000" xr:uid="{00000000-0005-0000-0000-0000817D0000}"/>
    <cellStyle name="Normal 47 10 2 3 2 4" xfId="20419" xr:uid="{00000000-0005-0000-0000-0000827D0000}"/>
    <cellStyle name="Normal 47 10 2 3 2 4 2" xfId="42061" xr:uid="{00000000-0005-0000-0000-0000837D0000}"/>
    <cellStyle name="Normal 47 10 2 3 2 5" xfId="36051" xr:uid="{00000000-0005-0000-0000-0000847D0000}"/>
    <cellStyle name="Normal 47 10 2 3 3" xfId="15289" xr:uid="{00000000-0005-0000-0000-0000857D0000}"/>
    <cellStyle name="Normal 47 10 2 3 3 2" xfId="18374" xr:uid="{00000000-0005-0000-0000-0000867D0000}"/>
    <cellStyle name="Normal 47 10 2 3 3 2 2" xfId="30340" xr:uid="{00000000-0005-0000-0000-0000877D0000}"/>
    <cellStyle name="Normal 47 10 2 3 3 2 2 2" xfId="51946" xr:uid="{00000000-0005-0000-0000-0000887D0000}"/>
    <cellStyle name="Normal 47 10 2 3 3 2 3" xfId="24373" xr:uid="{00000000-0005-0000-0000-0000897D0000}"/>
    <cellStyle name="Normal 47 10 2 3 3 2 3 2" xfId="46010" xr:uid="{00000000-0005-0000-0000-00008A7D0000}"/>
    <cellStyle name="Normal 47 10 2 3 3 2 4" xfId="40028" xr:uid="{00000000-0005-0000-0000-00008B7D0000}"/>
    <cellStyle name="Normal 47 10 2 3 3 3" xfId="27358" xr:uid="{00000000-0005-0000-0000-00008C7D0000}"/>
    <cellStyle name="Normal 47 10 2 3 3 3 2" xfId="48972" xr:uid="{00000000-0005-0000-0000-00008D7D0000}"/>
    <cellStyle name="Normal 47 10 2 3 3 4" xfId="21391" xr:uid="{00000000-0005-0000-0000-00008E7D0000}"/>
    <cellStyle name="Normal 47 10 2 3 3 4 2" xfId="43033" xr:uid="{00000000-0005-0000-0000-00008F7D0000}"/>
    <cellStyle name="Normal 47 10 2 3 3 5" xfId="37025" xr:uid="{00000000-0005-0000-0000-0000907D0000}"/>
    <cellStyle name="Normal 47 10 2 3 4" xfId="16423" xr:uid="{00000000-0005-0000-0000-0000917D0000}"/>
    <cellStyle name="Normal 47 10 2 3 4 2" xfId="28392" xr:uid="{00000000-0005-0000-0000-0000927D0000}"/>
    <cellStyle name="Normal 47 10 2 3 4 2 2" xfId="49998" xr:uid="{00000000-0005-0000-0000-0000937D0000}"/>
    <cellStyle name="Normal 47 10 2 3 4 3" xfId="22425" xr:uid="{00000000-0005-0000-0000-0000947D0000}"/>
    <cellStyle name="Normal 47 10 2 3 4 3 2" xfId="44062" xr:uid="{00000000-0005-0000-0000-0000957D0000}"/>
    <cellStyle name="Normal 47 10 2 3 4 4" xfId="38077" xr:uid="{00000000-0005-0000-0000-0000967D0000}"/>
    <cellStyle name="Normal 47 10 2 3 5" xfId="25410" xr:uid="{00000000-0005-0000-0000-0000977D0000}"/>
    <cellStyle name="Normal 47 10 2 3 5 2" xfId="47027" xr:uid="{00000000-0005-0000-0000-0000987D0000}"/>
    <cellStyle name="Normal 47 10 2 3 6" xfId="19443" xr:uid="{00000000-0005-0000-0000-0000997D0000}"/>
    <cellStyle name="Normal 47 10 2 3 6 2" xfId="41085" xr:uid="{00000000-0005-0000-0000-00009A7D0000}"/>
    <cellStyle name="Normal 47 10 2 3 7" xfId="35071" xr:uid="{00000000-0005-0000-0000-00009B7D0000}"/>
    <cellStyle name="Normal 47 10 2 4" xfId="13674" xr:uid="{00000000-0005-0000-0000-00009C7D0000}"/>
    <cellStyle name="Normal 47 10 2 4 2" xfId="16760" xr:uid="{00000000-0005-0000-0000-00009D7D0000}"/>
    <cellStyle name="Normal 47 10 2 4 2 2" xfId="28728" xr:uid="{00000000-0005-0000-0000-00009E7D0000}"/>
    <cellStyle name="Normal 47 10 2 4 2 2 2" xfId="50334" xr:uid="{00000000-0005-0000-0000-00009F7D0000}"/>
    <cellStyle name="Normal 47 10 2 4 2 3" xfId="22761" xr:uid="{00000000-0005-0000-0000-0000A07D0000}"/>
    <cellStyle name="Normal 47 10 2 4 2 3 2" xfId="44398" xr:uid="{00000000-0005-0000-0000-0000A17D0000}"/>
    <cellStyle name="Normal 47 10 2 4 2 4" xfId="38414" xr:uid="{00000000-0005-0000-0000-0000A27D0000}"/>
    <cellStyle name="Normal 47 10 2 4 3" xfId="25746" xr:uid="{00000000-0005-0000-0000-0000A37D0000}"/>
    <cellStyle name="Normal 47 10 2 4 3 2" xfId="47360" xr:uid="{00000000-0005-0000-0000-0000A47D0000}"/>
    <cellStyle name="Normal 47 10 2 4 4" xfId="19779" xr:uid="{00000000-0005-0000-0000-0000A57D0000}"/>
    <cellStyle name="Normal 47 10 2 4 4 2" xfId="41421" xr:uid="{00000000-0005-0000-0000-0000A67D0000}"/>
    <cellStyle name="Normal 47 10 2 4 5" xfId="35410" xr:uid="{00000000-0005-0000-0000-0000A77D0000}"/>
    <cellStyle name="Normal 47 10 2 5" xfId="14648" xr:uid="{00000000-0005-0000-0000-0000A87D0000}"/>
    <cellStyle name="Normal 47 10 2 5 2" xfId="17733" xr:uid="{00000000-0005-0000-0000-0000A97D0000}"/>
    <cellStyle name="Normal 47 10 2 5 2 2" xfId="29700" xr:uid="{00000000-0005-0000-0000-0000AA7D0000}"/>
    <cellStyle name="Normal 47 10 2 5 2 2 2" xfId="51306" xr:uid="{00000000-0005-0000-0000-0000AB7D0000}"/>
    <cellStyle name="Normal 47 10 2 5 2 3" xfId="23733" xr:uid="{00000000-0005-0000-0000-0000AC7D0000}"/>
    <cellStyle name="Normal 47 10 2 5 2 3 2" xfId="45370" xr:uid="{00000000-0005-0000-0000-0000AD7D0000}"/>
    <cellStyle name="Normal 47 10 2 5 2 4" xfId="39387" xr:uid="{00000000-0005-0000-0000-0000AE7D0000}"/>
    <cellStyle name="Normal 47 10 2 5 3" xfId="26718" xr:uid="{00000000-0005-0000-0000-0000AF7D0000}"/>
    <cellStyle name="Normal 47 10 2 5 3 2" xfId="48332" xr:uid="{00000000-0005-0000-0000-0000B07D0000}"/>
    <cellStyle name="Normal 47 10 2 5 4" xfId="20751" xr:uid="{00000000-0005-0000-0000-0000B17D0000}"/>
    <cellStyle name="Normal 47 10 2 5 4 2" xfId="42393" xr:uid="{00000000-0005-0000-0000-0000B27D0000}"/>
    <cellStyle name="Normal 47 10 2 5 5" xfId="36384" xr:uid="{00000000-0005-0000-0000-0000B37D0000}"/>
    <cellStyle name="Normal 47 10 2 6" xfId="15761" xr:uid="{00000000-0005-0000-0000-0000B47D0000}"/>
    <cellStyle name="Normal 47 10 2 6 2" xfId="27732" xr:uid="{00000000-0005-0000-0000-0000B57D0000}"/>
    <cellStyle name="Normal 47 10 2 6 2 2" xfId="49338" xr:uid="{00000000-0005-0000-0000-0000B67D0000}"/>
    <cellStyle name="Normal 47 10 2 6 3" xfId="21765" xr:uid="{00000000-0005-0000-0000-0000B77D0000}"/>
    <cellStyle name="Normal 47 10 2 6 3 2" xfId="43402" xr:uid="{00000000-0005-0000-0000-0000B87D0000}"/>
    <cellStyle name="Normal 47 10 2 6 4" xfId="37415" xr:uid="{00000000-0005-0000-0000-0000B97D0000}"/>
    <cellStyle name="Normal 47 10 2 7" xfId="24747" xr:uid="{00000000-0005-0000-0000-0000BA7D0000}"/>
    <cellStyle name="Normal 47 10 2 7 2" xfId="46367" xr:uid="{00000000-0005-0000-0000-0000BB7D0000}"/>
    <cellStyle name="Normal 47 10 2 8" xfId="18780" xr:uid="{00000000-0005-0000-0000-0000BC7D0000}"/>
    <cellStyle name="Normal 47 10 2 8 2" xfId="40422" xr:uid="{00000000-0005-0000-0000-0000BD7D0000}"/>
    <cellStyle name="Normal 47 10 2 9" xfId="31593"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4" xr:uid="{00000000-0005-0000-0000-0000C37D0000}"/>
    <cellStyle name="Normal 47 10 3 2 2 2 2 2" xfId="50610" xr:uid="{00000000-0005-0000-0000-0000C47D0000}"/>
    <cellStyle name="Normal 47 10 3 2 2 2 3" xfId="23037" xr:uid="{00000000-0005-0000-0000-0000C57D0000}"/>
    <cellStyle name="Normal 47 10 3 2 2 2 3 2" xfId="44674" xr:uid="{00000000-0005-0000-0000-0000C67D0000}"/>
    <cellStyle name="Normal 47 10 3 2 2 2 4" xfId="38690" xr:uid="{00000000-0005-0000-0000-0000C77D0000}"/>
    <cellStyle name="Normal 47 10 3 2 2 3" xfId="26022" xr:uid="{00000000-0005-0000-0000-0000C87D0000}"/>
    <cellStyle name="Normal 47 10 3 2 2 3 2" xfId="47636" xr:uid="{00000000-0005-0000-0000-0000C97D0000}"/>
    <cellStyle name="Normal 47 10 3 2 2 4" xfId="20055" xr:uid="{00000000-0005-0000-0000-0000CA7D0000}"/>
    <cellStyle name="Normal 47 10 3 2 2 4 2" xfId="41697" xr:uid="{00000000-0005-0000-0000-0000CB7D0000}"/>
    <cellStyle name="Normal 47 10 3 2 2 5" xfId="35687" xr:uid="{00000000-0005-0000-0000-0000CC7D0000}"/>
    <cellStyle name="Normal 47 10 3 2 3" xfId="14925" xr:uid="{00000000-0005-0000-0000-0000CD7D0000}"/>
    <cellStyle name="Normal 47 10 3 2 3 2" xfId="18010" xr:uid="{00000000-0005-0000-0000-0000CE7D0000}"/>
    <cellStyle name="Normal 47 10 3 2 3 2 2" xfId="29976" xr:uid="{00000000-0005-0000-0000-0000CF7D0000}"/>
    <cellStyle name="Normal 47 10 3 2 3 2 2 2" xfId="51582" xr:uid="{00000000-0005-0000-0000-0000D07D0000}"/>
    <cellStyle name="Normal 47 10 3 2 3 2 3" xfId="24009" xr:uid="{00000000-0005-0000-0000-0000D17D0000}"/>
    <cellStyle name="Normal 47 10 3 2 3 2 3 2" xfId="45646" xr:uid="{00000000-0005-0000-0000-0000D27D0000}"/>
    <cellStyle name="Normal 47 10 3 2 3 2 4" xfId="39664" xr:uid="{00000000-0005-0000-0000-0000D37D0000}"/>
    <cellStyle name="Normal 47 10 3 2 3 3" xfId="26994" xr:uid="{00000000-0005-0000-0000-0000D47D0000}"/>
    <cellStyle name="Normal 47 10 3 2 3 3 2" xfId="48608" xr:uid="{00000000-0005-0000-0000-0000D57D0000}"/>
    <cellStyle name="Normal 47 10 3 2 3 4" xfId="21027" xr:uid="{00000000-0005-0000-0000-0000D67D0000}"/>
    <cellStyle name="Normal 47 10 3 2 3 4 2" xfId="42669" xr:uid="{00000000-0005-0000-0000-0000D77D0000}"/>
    <cellStyle name="Normal 47 10 3 2 3 5" xfId="36661" xr:uid="{00000000-0005-0000-0000-0000D87D0000}"/>
    <cellStyle name="Normal 47 10 3 2 4" xfId="16059" xr:uid="{00000000-0005-0000-0000-0000D97D0000}"/>
    <cellStyle name="Normal 47 10 3 2 4 2" xfId="28028" xr:uid="{00000000-0005-0000-0000-0000DA7D0000}"/>
    <cellStyle name="Normal 47 10 3 2 4 2 2" xfId="49634" xr:uid="{00000000-0005-0000-0000-0000DB7D0000}"/>
    <cellStyle name="Normal 47 10 3 2 4 3" xfId="22061" xr:uid="{00000000-0005-0000-0000-0000DC7D0000}"/>
    <cellStyle name="Normal 47 10 3 2 4 3 2" xfId="43698" xr:uid="{00000000-0005-0000-0000-0000DD7D0000}"/>
    <cellStyle name="Normal 47 10 3 2 4 4" xfId="37713" xr:uid="{00000000-0005-0000-0000-0000DE7D0000}"/>
    <cellStyle name="Normal 47 10 3 2 5" xfId="25046" xr:uid="{00000000-0005-0000-0000-0000DF7D0000}"/>
    <cellStyle name="Normal 47 10 3 2 5 2" xfId="46663" xr:uid="{00000000-0005-0000-0000-0000E07D0000}"/>
    <cellStyle name="Normal 47 10 3 2 6" xfId="19079" xr:uid="{00000000-0005-0000-0000-0000E17D0000}"/>
    <cellStyle name="Normal 47 10 3 2 6 2" xfId="40721" xr:uid="{00000000-0005-0000-0000-0000E27D0000}"/>
    <cellStyle name="Normal 47 10 3 2 7" xfId="34707"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4" xr:uid="{00000000-0005-0000-0000-0000E77D0000}"/>
    <cellStyle name="Normal 47 10 3 3 2 2 2 2" xfId="50930" xr:uid="{00000000-0005-0000-0000-0000E87D0000}"/>
    <cellStyle name="Normal 47 10 3 3 2 2 3" xfId="23357" xr:uid="{00000000-0005-0000-0000-0000E97D0000}"/>
    <cellStyle name="Normal 47 10 3 3 2 2 3 2" xfId="44994" xr:uid="{00000000-0005-0000-0000-0000EA7D0000}"/>
    <cellStyle name="Normal 47 10 3 3 2 2 4" xfId="39010" xr:uid="{00000000-0005-0000-0000-0000EB7D0000}"/>
    <cellStyle name="Normal 47 10 3 3 2 3" xfId="26342" xr:uid="{00000000-0005-0000-0000-0000EC7D0000}"/>
    <cellStyle name="Normal 47 10 3 3 2 3 2" xfId="47956" xr:uid="{00000000-0005-0000-0000-0000ED7D0000}"/>
    <cellStyle name="Normal 47 10 3 3 2 4" xfId="20375" xr:uid="{00000000-0005-0000-0000-0000EE7D0000}"/>
    <cellStyle name="Normal 47 10 3 3 2 4 2" xfId="42017" xr:uid="{00000000-0005-0000-0000-0000EF7D0000}"/>
    <cellStyle name="Normal 47 10 3 3 2 5" xfId="36007" xr:uid="{00000000-0005-0000-0000-0000F07D0000}"/>
    <cellStyle name="Normal 47 10 3 3 3" xfId="15245" xr:uid="{00000000-0005-0000-0000-0000F17D0000}"/>
    <cellStyle name="Normal 47 10 3 3 3 2" xfId="18330" xr:uid="{00000000-0005-0000-0000-0000F27D0000}"/>
    <cellStyle name="Normal 47 10 3 3 3 2 2" xfId="30296" xr:uid="{00000000-0005-0000-0000-0000F37D0000}"/>
    <cellStyle name="Normal 47 10 3 3 3 2 2 2" xfId="51902" xr:uid="{00000000-0005-0000-0000-0000F47D0000}"/>
    <cellStyle name="Normal 47 10 3 3 3 2 3" xfId="24329" xr:uid="{00000000-0005-0000-0000-0000F57D0000}"/>
    <cellStyle name="Normal 47 10 3 3 3 2 3 2" xfId="45966" xr:uid="{00000000-0005-0000-0000-0000F67D0000}"/>
    <cellStyle name="Normal 47 10 3 3 3 2 4" xfId="39984" xr:uid="{00000000-0005-0000-0000-0000F77D0000}"/>
    <cellStyle name="Normal 47 10 3 3 3 3" xfId="27314" xr:uid="{00000000-0005-0000-0000-0000F87D0000}"/>
    <cellStyle name="Normal 47 10 3 3 3 3 2" xfId="48928" xr:uid="{00000000-0005-0000-0000-0000F97D0000}"/>
    <cellStyle name="Normal 47 10 3 3 3 4" xfId="21347" xr:uid="{00000000-0005-0000-0000-0000FA7D0000}"/>
    <cellStyle name="Normal 47 10 3 3 3 4 2" xfId="42989" xr:uid="{00000000-0005-0000-0000-0000FB7D0000}"/>
    <cellStyle name="Normal 47 10 3 3 3 5" xfId="36981" xr:uid="{00000000-0005-0000-0000-0000FC7D0000}"/>
    <cellStyle name="Normal 47 10 3 3 4" xfId="16379" xr:uid="{00000000-0005-0000-0000-0000FD7D0000}"/>
    <cellStyle name="Normal 47 10 3 3 4 2" xfId="28348" xr:uid="{00000000-0005-0000-0000-0000FE7D0000}"/>
    <cellStyle name="Normal 47 10 3 3 4 2 2" xfId="49954" xr:uid="{00000000-0005-0000-0000-0000FF7D0000}"/>
    <cellStyle name="Normal 47 10 3 3 4 3" xfId="22381" xr:uid="{00000000-0005-0000-0000-0000007E0000}"/>
    <cellStyle name="Normal 47 10 3 3 4 3 2" xfId="44018" xr:uid="{00000000-0005-0000-0000-0000017E0000}"/>
    <cellStyle name="Normal 47 10 3 3 4 4" xfId="38033" xr:uid="{00000000-0005-0000-0000-0000027E0000}"/>
    <cellStyle name="Normal 47 10 3 3 5" xfId="25366" xr:uid="{00000000-0005-0000-0000-0000037E0000}"/>
    <cellStyle name="Normal 47 10 3 3 5 2" xfId="46983" xr:uid="{00000000-0005-0000-0000-0000047E0000}"/>
    <cellStyle name="Normal 47 10 3 3 6" xfId="19399" xr:uid="{00000000-0005-0000-0000-0000057E0000}"/>
    <cellStyle name="Normal 47 10 3 3 6 2" xfId="41041" xr:uid="{00000000-0005-0000-0000-0000067E0000}"/>
    <cellStyle name="Normal 47 10 3 3 7" xfId="35027" xr:uid="{00000000-0005-0000-0000-0000077E0000}"/>
    <cellStyle name="Normal 47 10 3 4" xfId="13630" xr:uid="{00000000-0005-0000-0000-0000087E0000}"/>
    <cellStyle name="Normal 47 10 3 4 2" xfId="16716" xr:uid="{00000000-0005-0000-0000-0000097E0000}"/>
    <cellStyle name="Normal 47 10 3 4 2 2" xfId="28684" xr:uid="{00000000-0005-0000-0000-00000A7E0000}"/>
    <cellStyle name="Normal 47 10 3 4 2 2 2" xfId="50290" xr:uid="{00000000-0005-0000-0000-00000B7E0000}"/>
    <cellStyle name="Normal 47 10 3 4 2 3" xfId="22717" xr:uid="{00000000-0005-0000-0000-00000C7E0000}"/>
    <cellStyle name="Normal 47 10 3 4 2 3 2" xfId="44354" xr:uid="{00000000-0005-0000-0000-00000D7E0000}"/>
    <cellStyle name="Normal 47 10 3 4 2 4" xfId="38370" xr:uid="{00000000-0005-0000-0000-00000E7E0000}"/>
    <cellStyle name="Normal 47 10 3 4 3" xfId="25702" xr:uid="{00000000-0005-0000-0000-00000F7E0000}"/>
    <cellStyle name="Normal 47 10 3 4 3 2" xfId="47316" xr:uid="{00000000-0005-0000-0000-0000107E0000}"/>
    <cellStyle name="Normal 47 10 3 4 4" xfId="19735" xr:uid="{00000000-0005-0000-0000-0000117E0000}"/>
    <cellStyle name="Normal 47 10 3 4 4 2" xfId="41377" xr:uid="{00000000-0005-0000-0000-0000127E0000}"/>
    <cellStyle name="Normal 47 10 3 4 5" xfId="35366" xr:uid="{00000000-0005-0000-0000-0000137E0000}"/>
    <cellStyle name="Normal 47 10 3 5" xfId="14604" xr:uid="{00000000-0005-0000-0000-0000147E0000}"/>
    <cellStyle name="Normal 47 10 3 5 2" xfId="17689" xr:uid="{00000000-0005-0000-0000-0000157E0000}"/>
    <cellStyle name="Normal 47 10 3 5 2 2" xfId="29656" xr:uid="{00000000-0005-0000-0000-0000167E0000}"/>
    <cellStyle name="Normal 47 10 3 5 2 2 2" xfId="51262" xr:uid="{00000000-0005-0000-0000-0000177E0000}"/>
    <cellStyle name="Normal 47 10 3 5 2 3" xfId="23689" xr:uid="{00000000-0005-0000-0000-0000187E0000}"/>
    <cellStyle name="Normal 47 10 3 5 2 3 2" xfId="45326" xr:uid="{00000000-0005-0000-0000-0000197E0000}"/>
    <cellStyle name="Normal 47 10 3 5 2 4" xfId="39343" xr:uid="{00000000-0005-0000-0000-00001A7E0000}"/>
    <cellStyle name="Normal 47 10 3 5 3" xfId="26674" xr:uid="{00000000-0005-0000-0000-00001B7E0000}"/>
    <cellStyle name="Normal 47 10 3 5 3 2" xfId="48288" xr:uid="{00000000-0005-0000-0000-00001C7E0000}"/>
    <cellStyle name="Normal 47 10 3 5 4" xfId="20707" xr:uid="{00000000-0005-0000-0000-00001D7E0000}"/>
    <cellStyle name="Normal 47 10 3 5 4 2" xfId="42349" xr:uid="{00000000-0005-0000-0000-00001E7E0000}"/>
    <cellStyle name="Normal 47 10 3 5 5" xfId="36340" xr:uid="{00000000-0005-0000-0000-00001F7E0000}"/>
    <cellStyle name="Normal 47 10 3 6" xfId="15717" xr:uid="{00000000-0005-0000-0000-0000207E0000}"/>
    <cellStyle name="Normal 47 10 3 6 2" xfId="27688" xr:uid="{00000000-0005-0000-0000-0000217E0000}"/>
    <cellStyle name="Normal 47 10 3 6 2 2" xfId="49294" xr:uid="{00000000-0005-0000-0000-0000227E0000}"/>
    <cellStyle name="Normal 47 10 3 6 3" xfId="21721" xr:uid="{00000000-0005-0000-0000-0000237E0000}"/>
    <cellStyle name="Normal 47 10 3 6 3 2" xfId="43358" xr:uid="{00000000-0005-0000-0000-0000247E0000}"/>
    <cellStyle name="Normal 47 10 3 6 4" xfId="37371" xr:uid="{00000000-0005-0000-0000-0000257E0000}"/>
    <cellStyle name="Normal 47 10 3 7" xfId="24703" xr:uid="{00000000-0005-0000-0000-0000267E0000}"/>
    <cellStyle name="Normal 47 10 3 7 2" xfId="46323" xr:uid="{00000000-0005-0000-0000-0000277E0000}"/>
    <cellStyle name="Normal 47 10 3 8" xfId="18736" xr:uid="{00000000-0005-0000-0000-0000287E0000}"/>
    <cellStyle name="Normal 47 10 3 8 2" xfId="40378" xr:uid="{00000000-0005-0000-0000-0000297E0000}"/>
    <cellStyle name="Normal 47 10 3 9" xfId="31436"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0" xr:uid="{00000000-0005-0000-0000-00002F7E0000}"/>
    <cellStyle name="Normal 47 10 4 2 2 2 2 2" xfId="50696" xr:uid="{00000000-0005-0000-0000-0000307E0000}"/>
    <cellStyle name="Normal 47 10 4 2 2 2 3" xfId="23123" xr:uid="{00000000-0005-0000-0000-0000317E0000}"/>
    <cellStyle name="Normal 47 10 4 2 2 2 3 2" xfId="44760" xr:uid="{00000000-0005-0000-0000-0000327E0000}"/>
    <cellStyle name="Normal 47 10 4 2 2 2 4" xfId="38776" xr:uid="{00000000-0005-0000-0000-0000337E0000}"/>
    <cellStyle name="Normal 47 10 4 2 2 3" xfId="26108" xr:uid="{00000000-0005-0000-0000-0000347E0000}"/>
    <cellStyle name="Normal 47 10 4 2 2 3 2" xfId="47722" xr:uid="{00000000-0005-0000-0000-0000357E0000}"/>
    <cellStyle name="Normal 47 10 4 2 2 4" xfId="20141" xr:uid="{00000000-0005-0000-0000-0000367E0000}"/>
    <cellStyle name="Normal 47 10 4 2 2 4 2" xfId="41783" xr:uid="{00000000-0005-0000-0000-0000377E0000}"/>
    <cellStyle name="Normal 47 10 4 2 2 5" xfId="35773" xr:uid="{00000000-0005-0000-0000-0000387E0000}"/>
    <cellStyle name="Normal 47 10 4 2 3" xfId="15011" xr:uid="{00000000-0005-0000-0000-0000397E0000}"/>
    <cellStyle name="Normal 47 10 4 2 3 2" xfId="18096" xr:uid="{00000000-0005-0000-0000-00003A7E0000}"/>
    <cellStyle name="Normal 47 10 4 2 3 2 2" xfId="30062" xr:uid="{00000000-0005-0000-0000-00003B7E0000}"/>
    <cellStyle name="Normal 47 10 4 2 3 2 2 2" xfId="51668" xr:uid="{00000000-0005-0000-0000-00003C7E0000}"/>
    <cellStyle name="Normal 47 10 4 2 3 2 3" xfId="24095" xr:uid="{00000000-0005-0000-0000-00003D7E0000}"/>
    <cellStyle name="Normal 47 10 4 2 3 2 3 2" xfId="45732" xr:uid="{00000000-0005-0000-0000-00003E7E0000}"/>
    <cellStyle name="Normal 47 10 4 2 3 2 4" xfId="39750" xr:uid="{00000000-0005-0000-0000-00003F7E0000}"/>
    <cellStyle name="Normal 47 10 4 2 3 3" xfId="27080" xr:uid="{00000000-0005-0000-0000-0000407E0000}"/>
    <cellStyle name="Normal 47 10 4 2 3 3 2" xfId="48694" xr:uid="{00000000-0005-0000-0000-0000417E0000}"/>
    <cellStyle name="Normal 47 10 4 2 3 4" xfId="21113" xr:uid="{00000000-0005-0000-0000-0000427E0000}"/>
    <cellStyle name="Normal 47 10 4 2 3 4 2" xfId="42755" xr:uid="{00000000-0005-0000-0000-0000437E0000}"/>
    <cellStyle name="Normal 47 10 4 2 3 5" xfId="36747" xr:uid="{00000000-0005-0000-0000-0000447E0000}"/>
    <cellStyle name="Normal 47 10 4 2 4" xfId="16145" xr:uid="{00000000-0005-0000-0000-0000457E0000}"/>
    <cellStyle name="Normal 47 10 4 2 4 2" xfId="28114" xr:uid="{00000000-0005-0000-0000-0000467E0000}"/>
    <cellStyle name="Normal 47 10 4 2 4 2 2" xfId="49720" xr:uid="{00000000-0005-0000-0000-0000477E0000}"/>
    <cellStyle name="Normal 47 10 4 2 4 3" xfId="22147" xr:uid="{00000000-0005-0000-0000-0000487E0000}"/>
    <cellStyle name="Normal 47 10 4 2 4 3 2" xfId="43784" xr:uid="{00000000-0005-0000-0000-0000497E0000}"/>
    <cellStyle name="Normal 47 10 4 2 4 4" xfId="37799" xr:uid="{00000000-0005-0000-0000-00004A7E0000}"/>
    <cellStyle name="Normal 47 10 4 2 5" xfId="25132" xr:uid="{00000000-0005-0000-0000-00004B7E0000}"/>
    <cellStyle name="Normal 47 10 4 2 5 2" xfId="46749" xr:uid="{00000000-0005-0000-0000-00004C7E0000}"/>
    <cellStyle name="Normal 47 10 4 2 6" xfId="19165" xr:uid="{00000000-0005-0000-0000-00004D7E0000}"/>
    <cellStyle name="Normal 47 10 4 2 6 2" xfId="40807" xr:uid="{00000000-0005-0000-0000-00004E7E0000}"/>
    <cellStyle name="Normal 47 10 4 2 7" xfId="34793"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0" xr:uid="{00000000-0005-0000-0000-0000537E0000}"/>
    <cellStyle name="Normal 47 10 4 3 2 2 2 2" xfId="51016" xr:uid="{00000000-0005-0000-0000-0000547E0000}"/>
    <cellStyle name="Normal 47 10 4 3 2 2 3" xfId="23443" xr:uid="{00000000-0005-0000-0000-0000557E0000}"/>
    <cellStyle name="Normal 47 10 4 3 2 2 3 2" xfId="45080" xr:uid="{00000000-0005-0000-0000-0000567E0000}"/>
    <cellStyle name="Normal 47 10 4 3 2 2 4" xfId="39096" xr:uid="{00000000-0005-0000-0000-0000577E0000}"/>
    <cellStyle name="Normal 47 10 4 3 2 3" xfId="26428" xr:uid="{00000000-0005-0000-0000-0000587E0000}"/>
    <cellStyle name="Normal 47 10 4 3 2 3 2" xfId="48042" xr:uid="{00000000-0005-0000-0000-0000597E0000}"/>
    <cellStyle name="Normal 47 10 4 3 2 4" xfId="20461" xr:uid="{00000000-0005-0000-0000-00005A7E0000}"/>
    <cellStyle name="Normal 47 10 4 3 2 4 2" xfId="42103" xr:uid="{00000000-0005-0000-0000-00005B7E0000}"/>
    <cellStyle name="Normal 47 10 4 3 2 5" xfId="36093" xr:uid="{00000000-0005-0000-0000-00005C7E0000}"/>
    <cellStyle name="Normal 47 10 4 3 3" xfId="15331" xr:uid="{00000000-0005-0000-0000-00005D7E0000}"/>
    <cellStyle name="Normal 47 10 4 3 3 2" xfId="18416" xr:uid="{00000000-0005-0000-0000-00005E7E0000}"/>
    <cellStyle name="Normal 47 10 4 3 3 2 2" xfId="30382" xr:uid="{00000000-0005-0000-0000-00005F7E0000}"/>
    <cellStyle name="Normal 47 10 4 3 3 2 2 2" xfId="51988" xr:uid="{00000000-0005-0000-0000-0000607E0000}"/>
    <cellStyle name="Normal 47 10 4 3 3 2 3" xfId="24415" xr:uid="{00000000-0005-0000-0000-0000617E0000}"/>
    <cellStyle name="Normal 47 10 4 3 3 2 3 2" xfId="46052" xr:uid="{00000000-0005-0000-0000-0000627E0000}"/>
    <cellStyle name="Normal 47 10 4 3 3 2 4" xfId="40070" xr:uid="{00000000-0005-0000-0000-0000637E0000}"/>
    <cellStyle name="Normal 47 10 4 3 3 3" xfId="27400" xr:uid="{00000000-0005-0000-0000-0000647E0000}"/>
    <cellStyle name="Normal 47 10 4 3 3 3 2" xfId="49014" xr:uid="{00000000-0005-0000-0000-0000657E0000}"/>
    <cellStyle name="Normal 47 10 4 3 3 4" xfId="21433" xr:uid="{00000000-0005-0000-0000-0000667E0000}"/>
    <cellStyle name="Normal 47 10 4 3 3 4 2" xfId="43075" xr:uid="{00000000-0005-0000-0000-0000677E0000}"/>
    <cellStyle name="Normal 47 10 4 3 3 5" xfId="37067" xr:uid="{00000000-0005-0000-0000-0000687E0000}"/>
    <cellStyle name="Normal 47 10 4 3 4" xfId="16465" xr:uid="{00000000-0005-0000-0000-0000697E0000}"/>
    <cellStyle name="Normal 47 10 4 3 4 2" xfId="28434" xr:uid="{00000000-0005-0000-0000-00006A7E0000}"/>
    <cellStyle name="Normal 47 10 4 3 4 2 2" xfId="50040" xr:uid="{00000000-0005-0000-0000-00006B7E0000}"/>
    <cellStyle name="Normal 47 10 4 3 4 3" xfId="22467" xr:uid="{00000000-0005-0000-0000-00006C7E0000}"/>
    <cellStyle name="Normal 47 10 4 3 4 3 2" xfId="44104" xr:uid="{00000000-0005-0000-0000-00006D7E0000}"/>
    <cellStyle name="Normal 47 10 4 3 4 4" xfId="38119" xr:uid="{00000000-0005-0000-0000-00006E7E0000}"/>
    <cellStyle name="Normal 47 10 4 3 5" xfId="25452" xr:uid="{00000000-0005-0000-0000-00006F7E0000}"/>
    <cellStyle name="Normal 47 10 4 3 5 2" xfId="47069" xr:uid="{00000000-0005-0000-0000-0000707E0000}"/>
    <cellStyle name="Normal 47 10 4 3 6" xfId="19485" xr:uid="{00000000-0005-0000-0000-0000717E0000}"/>
    <cellStyle name="Normal 47 10 4 3 6 2" xfId="41127" xr:uid="{00000000-0005-0000-0000-0000727E0000}"/>
    <cellStyle name="Normal 47 10 4 3 7" xfId="35113" xr:uid="{00000000-0005-0000-0000-0000737E0000}"/>
    <cellStyle name="Normal 47 10 4 4" xfId="13716" xr:uid="{00000000-0005-0000-0000-0000747E0000}"/>
    <cellStyle name="Normal 47 10 4 4 2" xfId="16802" xr:uid="{00000000-0005-0000-0000-0000757E0000}"/>
    <cellStyle name="Normal 47 10 4 4 2 2" xfId="28770" xr:uid="{00000000-0005-0000-0000-0000767E0000}"/>
    <cellStyle name="Normal 47 10 4 4 2 2 2" xfId="50376" xr:uid="{00000000-0005-0000-0000-0000777E0000}"/>
    <cellStyle name="Normal 47 10 4 4 2 3" xfId="22803" xr:uid="{00000000-0005-0000-0000-0000787E0000}"/>
    <cellStyle name="Normal 47 10 4 4 2 3 2" xfId="44440" xr:uid="{00000000-0005-0000-0000-0000797E0000}"/>
    <cellStyle name="Normal 47 10 4 4 2 4" xfId="38456" xr:uid="{00000000-0005-0000-0000-00007A7E0000}"/>
    <cellStyle name="Normal 47 10 4 4 3" xfId="25788" xr:uid="{00000000-0005-0000-0000-00007B7E0000}"/>
    <cellStyle name="Normal 47 10 4 4 3 2" xfId="47402" xr:uid="{00000000-0005-0000-0000-00007C7E0000}"/>
    <cellStyle name="Normal 47 10 4 4 4" xfId="19821" xr:uid="{00000000-0005-0000-0000-00007D7E0000}"/>
    <cellStyle name="Normal 47 10 4 4 4 2" xfId="41463" xr:uid="{00000000-0005-0000-0000-00007E7E0000}"/>
    <cellStyle name="Normal 47 10 4 4 5" xfId="35452" xr:uid="{00000000-0005-0000-0000-00007F7E0000}"/>
    <cellStyle name="Normal 47 10 4 5" xfId="14690" xr:uid="{00000000-0005-0000-0000-0000807E0000}"/>
    <cellStyle name="Normal 47 10 4 5 2" xfId="17775" xr:uid="{00000000-0005-0000-0000-0000817E0000}"/>
    <cellStyle name="Normal 47 10 4 5 2 2" xfId="29742" xr:uid="{00000000-0005-0000-0000-0000827E0000}"/>
    <cellStyle name="Normal 47 10 4 5 2 2 2" xfId="51348" xr:uid="{00000000-0005-0000-0000-0000837E0000}"/>
    <cellStyle name="Normal 47 10 4 5 2 3" xfId="23775" xr:uid="{00000000-0005-0000-0000-0000847E0000}"/>
    <cellStyle name="Normal 47 10 4 5 2 3 2" xfId="45412" xr:uid="{00000000-0005-0000-0000-0000857E0000}"/>
    <cellStyle name="Normal 47 10 4 5 2 4" xfId="39429" xr:uid="{00000000-0005-0000-0000-0000867E0000}"/>
    <cellStyle name="Normal 47 10 4 5 3" xfId="26760" xr:uid="{00000000-0005-0000-0000-0000877E0000}"/>
    <cellStyle name="Normal 47 10 4 5 3 2" xfId="48374" xr:uid="{00000000-0005-0000-0000-0000887E0000}"/>
    <cellStyle name="Normal 47 10 4 5 4" xfId="20793" xr:uid="{00000000-0005-0000-0000-0000897E0000}"/>
    <cellStyle name="Normal 47 10 4 5 4 2" xfId="42435" xr:uid="{00000000-0005-0000-0000-00008A7E0000}"/>
    <cellStyle name="Normal 47 10 4 5 5" xfId="36426" xr:uid="{00000000-0005-0000-0000-00008B7E0000}"/>
    <cellStyle name="Normal 47 10 4 6" xfId="15803" xr:uid="{00000000-0005-0000-0000-00008C7E0000}"/>
    <cellStyle name="Normal 47 10 4 6 2" xfId="27774" xr:uid="{00000000-0005-0000-0000-00008D7E0000}"/>
    <cellStyle name="Normal 47 10 4 6 2 2" xfId="49380" xr:uid="{00000000-0005-0000-0000-00008E7E0000}"/>
    <cellStyle name="Normal 47 10 4 6 3" xfId="21807" xr:uid="{00000000-0005-0000-0000-00008F7E0000}"/>
    <cellStyle name="Normal 47 10 4 6 3 2" xfId="43444" xr:uid="{00000000-0005-0000-0000-0000907E0000}"/>
    <cellStyle name="Normal 47 10 4 6 4" xfId="37457" xr:uid="{00000000-0005-0000-0000-0000917E0000}"/>
    <cellStyle name="Normal 47 10 4 7" xfId="24789" xr:uid="{00000000-0005-0000-0000-0000927E0000}"/>
    <cellStyle name="Normal 47 10 4 7 2" xfId="46409" xr:uid="{00000000-0005-0000-0000-0000937E0000}"/>
    <cellStyle name="Normal 47 10 4 8" xfId="18822" xr:uid="{00000000-0005-0000-0000-0000947E0000}"/>
    <cellStyle name="Normal 47 10 4 8 2" xfId="40464" xr:uid="{00000000-0005-0000-0000-0000957E0000}"/>
    <cellStyle name="Normal 47 10 4 9" xfId="31704"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4" xr:uid="{00000000-0005-0000-0000-00009B7E0000}"/>
    <cellStyle name="Normal 47 10 5 2 2 2 2 2" xfId="50780" xr:uid="{00000000-0005-0000-0000-00009C7E0000}"/>
    <cellStyle name="Normal 47 10 5 2 2 2 3" xfId="23207" xr:uid="{00000000-0005-0000-0000-00009D7E0000}"/>
    <cellStyle name="Normal 47 10 5 2 2 2 3 2" xfId="44844" xr:uid="{00000000-0005-0000-0000-00009E7E0000}"/>
    <cellStyle name="Normal 47 10 5 2 2 2 4" xfId="38860" xr:uid="{00000000-0005-0000-0000-00009F7E0000}"/>
    <cellStyle name="Normal 47 10 5 2 2 3" xfId="26192" xr:uid="{00000000-0005-0000-0000-0000A07E0000}"/>
    <cellStyle name="Normal 47 10 5 2 2 3 2" xfId="47806" xr:uid="{00000000-0005-0000-0000-0000A17E0000}"/>
    <cellStyle name="Normal 47 10 5 2 2 4" xfId="20225" xr:uid="{00000000-0005-0000-0000-0000A27E0000}"/>
    <cellStyle name="Normal 47 10 5 2 2 4 2" xfId="41867" xr:uid="{00000000-0005-0000-0000-0000A37E0000}"/>
    <cellStyle name="Normal 47 10 5 2 2 5" xfId="35857" xr:uid="{00000000-0005-0000-0000-0000A47E0000}"/>
    <cellStyle name="Normal 47 10 5 2 3" xfId="15095" xr:uid="{00000000-0005-0000-0000-0000A57E0000}"/>
    <cellStyle name="Normal 47 10 5 2 3 2" xfId="18180" xr:uid="{00000000-0005-0000-0000-0000A67E0000}"/>
    <cellStyle name="Normal 47 10 5 2 3 2 2" xfId="30146" xr:uid="{00000000-0005-0000-0000-0000A77E0000}"/>
    <cellStyle name="Normal 47 10 5 2 3 2 2 2" xfId="51752" xr:uid="{00000000-0005-0000-0000-0000A87E0000}"/>
    <cellStyle name="Normal 47 10 5 2 3 2 3" xfId="24179" xr:uid="{00000000-0005-0000-0000-0000A97E0000}"/>
    <cellStyle name="Normal 47 10 5 2 3 2 3 2" xfId="45816" xr:uid="{00000000-0005-0000-0000-0000AA7E0000}"/>
    <cellStyle name="Normal 47 10 5 2 3 2 4" xfId="39834" xr:uid="{00000000-0005-0000-0000-0000AB7E0000}"/>
    <cellStyle name="Normal 47 10 5 2 3 3" xfId="27164" xr:uid="{00000000-0005-0000-0000-0000AC7E0000}"/>
    <cellStyle name="Normal 47 10 5 2 3 3 2" xfId="48778" xr:uid="{00000000-0005-0000-0000-0000AD7E0000}"/>
    <cellStyle name="Normal 47 10 5 2 3 4" xfId="21197" xr:uid="{00000000-0005-0000-0000-0000AE7E0000}"/>
    <cellStyle name="Normal 47 10 5 2 3 4 2" xfId="42839" xr:uid="{00000000-0005-0000-0000-0000AF7E0000}"/>
    <cellStyle name="Normal 47 10 5 2 3 5" xfId="36831" xr:uid="{00000000-0005-0000-0000-0000B07E0000}"/>
    <cellStyle name="Normal 47 10 5 2 4" xfId="16229" xr:uid="{00000000-0005-0000-0000-0000B17E0000}"/>
    <cellStyle name="Normal 47 10 5 2 4 2" xfId="28198" xr:uid="{00000000-0005-0000-0000-0000B27E0000}"/>
    <cellStyle name="Normal 47 10 5 2 4 2 2" xfId="49804" xr:uid="{00000000-0005-0000-0000-0000B37E0000}"/>
    <cellStyle name="Normal 47 10 5 2 4 3" xfId="22231" xr:uid="{00000000-0005-0000-0000-0000B47E0000}"/>
    <cellStyle name="Normal 47 10 5 2 4 3 2" xfId="43868" xr:uid="{00000000-0005-0000-0000-0000B57E0000}"/>
    <cellStyle name="Normal 47 10 5 2 4 4" xfId="37883" xr:uid="{00000000-0005-0000-0000-0000B67E0000}"/>
    <cellStyle name="Normal 47 10 5 2 5" xfId="25216" xr:uid="{00000000-0005-0000-0000-0000B77E0000}"/>
    <cellStyle name="Normal 47 10 5 2 5 2" xfId="46833" xr:uid="{00000000-0005-0000-0000-0000B87E0000}"/>
    <cellStyle name="Normal 47 10 5 2 6" xfId="19249" xr:uid="{00000000-0005-0000-0000-0000B97E0000}"/>
    <cellStyle name="Normal 47 10 5 2 6 2" xfId="40891" xr:uid="{00000000-0005-0000-0000-0000BA7E0000}"/>
    <cellStyle name="Normal 47 10 5 2 7" xfId="34877"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4" xr:uid="{00000000-0005-0000-0000-0000BF7E0000}"/>
    <cellStyle name="Normal 47 10 5 3 2 2 2 2" xfId="51100" xr:uid="{00000000-0005-0000-0000-0000C07E0000}"/>
    <cellStyle name="Normal 47 10 5 3 2 2 3" xfId="23527" xr:uid="{00000000-0005-0000-0000-0000C17E0000}"/>
    <cellStyle name="Normal 47 10 5 3 2 2 3 2" xfId="45164" xr:uid="{00000000-0005-0000-0000-0000C27E0000}"/>
    <cellStyle name="Normal 47 10 5 3 2 2 4" xfId="39180" xr:uid="{00000000-0005-0000-0000-0000C37E0000}"/>
    <cellStyle name="Normal 47 10 5 3 2 3" xfId="26512" xr:uid="{00000000-0005-0000-0000-0000C47E0000}"/>
    <cellStyle name="Normal 47 10 5 3 2 3 2" xfId="48126" xr:uid="{00000000-0005-0000-0000-0000C57E0000}"/>
    <cellStyle name="Normal 47 10 5 3 2 4" xfId="20545" xr:uid="{00000000-0005-0000-0000-0000C67E0000}"/>
    <cellStyle name="Normal 47 10 5 3 2 4 2" xfId="42187" xr:uid="{00000000-0005-0000-0000-0000C77E0000}"/>
    <cellStyle name="Normal 47 10 5 3 2 5" xfId="36177" xr:uid="{00000000-0005-0000-0000-0000C87E0000}"/>
    <cellStyle name="Normal 47 10 5 3 3" xfId="15415" xr:uid="{00000000-0005-0000-0000-0000C97E0000}"/>
    <cellStyle name="Normal 47 10 5 3 3 2" xfId="18500" xr:uid="{00000000-0005-0000-0000-0000CA7E0000}"/>
    <cellStyle name="Normal 47 10 5 3 3 2 2" xfId="30466" xr:uid="{00000000-0005-0000-0000-0000CB7E0000}"/>
    <cellStyle name="Normal 47 10 5 3 3 2 2 2" xfId="52072" xr:uid="{00000000-0005-0000-0000-0000CC7E0000}"/>
    <cellStyle name="Normal 47 10 5 3 3 2 3" xfId="24499" xr:uid="{00000000-0005-0000-0000-0000CD7E0000}"/>
    <cellStyle name="Normal 47 10 5 3 3 2 3 2" xfId="46136" xr:uid="{00000000-0005-0000-0000-0000CE7E0000}"/>
    <cellStyle name="Normal 47 10 5 3 3 2 4" xfId="40154" xr:uid="{00000000-0005-0000-0000-0000CF7E0000}"/>
    <cellStyle name="Normal 47 10 5 3 3 3" xfId="27484" xr:uid="{00000000-0005-0000-0000-0000D07E0000}"/>
    <cellStyle name="Normal 47 10 5 3 3 3 2" xfId="49098" xr:uid="{00000000-0005-0000-0000-0000D17E0000}"/>
    <cellStyle name="Normal 47 10 5 3 3 4" xfId="21517" xr:uid="{00000000-0005-0000-0000-0000D27E0000}"/>
    <cellStyle name="Normal 47 10 5 3 3 4 2" xfId="43159" xr:uid="{00000000-0005-0000-0000-0000D37E0000}"/>
    <cellStyle name="Normal 47 10 5 3 3 5" xfId="37151" xr:uid="{00000000-0005-0000-0000-0000D47E0000}"/>
    <cellStyle name="Normal 47 10 5 3 4" xfId="16549" xr:uid="{00000000-0005-0000-0000-0000D57E0000}"/>
    <cellStyle name="Normal 47 10 5 3 4 2" xfId="28518" xr:uid="{00000000-0005-0000-0000-0000D67E0000}"/>
    <cellStyle name="Normal 47 10 5 3 4 2 2" xfId="50124" xr:uid="{00000000-0005-0000-0000-0000D77E0000}"/>
    <cellStyle name="Normal 47 10 5 3 4 3" xfId="22551" xr:uid="{00000000-0005-0000-0000-0000D87E0000}"/>
    <cellStyle name="Normal 47 10 5 3 4 3 2" xfId="44188" xr:uid="{00000000-0005-0000-0000-0000D97E0000}"/>
    <cellStyle name="Normal 47 10 5 3 4 4" xfId="38203" xr:uid="{00000000-0005-0000-0000-0000DA7E0000}"/>
    <cellStyle name="Normal 47 10 5 3 5" xfId="25536" xr:uid="{00000000-0005-0000-0000-0000DB7E0000}"/>
    <cellStyle name="Normal 47 10 5 3 5 2" xfId="47153" xr:uid="{00000000-0005-0000-0000-0000DC7E0000}"/>
    <cellStyle name="Normal 47 10 5 3 6" xfId="19569" xr:uid="{00000000-0005-0000-0000-0000DD7E0000}"/>
    <cellStyle name="Normal 47 10 5 3 6 2" xfId="41211" xr:uid="{00000000-0005-0000-0000-0000DE7E0000}"/>
    <cellStyle name="Normal 47 10 5 3 7" xfId="35197" xr:uid="{00000000-0005-0000-0000-0000DF7E0000}"/>
    <cellStyle name="Normal 47 10 5 4" xfId="13800" xr:uid="{00000000-0005-0000-0000-0000E07E0000}"/>
    <cellStyle name="Normal 47 10 5 4 2" xfId="16886" xr:uid="{00000000-0005-0000-0000-0000E17E0000}"/>
    <cellStyle name="Normal 47 10 5 4 2 2" xfId="28854" xr:uid="{00000000-0005-0000-0000-0000E27E0000}"/>
    <cellStyle name="Normal 47 10 5 4 2 2 2" xfId="50460" xr:uid="{00000000-0005-0000-0000-0000E37E0000}"/>
    <cellStyle name="Normal 47 10 5 4 2 3" xfId="22887" xr:uid="{00000000-0005-0000-0000-0000E47E0000}"/>
    <cellStyle name="Normal 47 10 5 4 2 3 2" xfId="44524" xr:uid="{00000000-0005-0000-0000-0000E57E0000}"/>
    <cellStyle name="Normal 47 10 5 4 2 4" xfId="38540" xr:uid="{00000000-0005-0000-0000-0000E67E0000}"/>
    <cellStyle name="Normal 47 10 5 4 3" xfId="25872" xr:uid="{00000000-0005-0000-0000-0000E77E0000}"/>
    <cellStyle name="Normal 47 10 5 4 3 2" xfId="47486" xr:uid="{00000000-0005-0000-0000-0000E87E0000}"/>
    <cellStyle name="Normal 47 10 5 4 4" xfId="19905" xr:uid="{00000000-0005-0000-0000-0000E97E0000}"/>
    <cellStyle name="Normal 47 10 5 4 4 2" xfId="41547" xr:uid="{00000000-0005-0000-0000-0000EA7E0000}"/>
    <cellStyle name="Normal 47 10 5 4 5" xfId="35536" xr:uid="{00000000-0005-0000-0000-0000EB7E0000}"/>
    <cellStyle name="Normal 47 10 5 5" xfId="14774" xr:uid="{00000000-0005-0000-0000-0000EC7E0000}"/>
    <cellStyle name="Normal 47 10 5 5 2" xfId="17859" xr:uid="{00000000-0005-0000-0000-0000ED7E0000}"/>
    <cellStyle name="Normal 47 10 5 5 2 2" xfId="29826" xr:uid="{00000000-0005-0000-0000-0000EE7E0000}"/>
    <cellStyle name="Normal 47 10 5 5 2 2 2" xfId="51432" xr:uid="{00000000-0005-0000-0000-0000EF7E0000}"/>
    <cellStyle name="Normal 47 10 5 5 2 3" xfId="23859" xr:uid="{00000000-0005-0000-0000-0000F07E0000}"/>
    <cellStyle name="Normal 47 10 5 5 2 3 2" xfId="45496" xr:uid="{00000000-0005-0000-0000-0000F17E0000}"/>
    <cellStyle name="Normal 47 10 5 5 2 4" xfId="39513" xr:uid="{00000000-0005-0000-0000-0000F27E0000}"/>
    <cellStyle name="Normal 47 10 5 5 3" xfId="26844" xr:uid="{00000000-0005-0000-0000-0000F37E0000}"/>
    <cellStyle name="Normal 47 10 5 5 3 2" xfId="48458" xr:uid="{00000000-0005-0000-0000-0000F47E0000}"/>
    <cellStyle name="Normal 47 10 5 5 4" xfId="20877" xr:uid="{00000000-0005-0000-0000-0000F57E0000}"/>
    <cellStyle name="Normal 47 10 5 5 4 2" xfId="42519" xr:uid="{00000000-0005-0000-0000-0000F67E0000}"/>
    <cellStyle name="Normal 47 10 5 5 5" xfId="36510" xr:uid="{00000000-0005-0000-0000-0000F77E0000}"/>
    <cellStyle name="Normal 47 10 5 6" xfId="15887" xr:uid="{00000000-0005-0000-0000-0000F87E0000}"/>
    <cellStyle name="Normal 47 10 5 6 2" xfId="27858" xr:uid="{00000000-0005-0000-0000-0000F97E0000}"/>
    <cellStyle name="Normal 47 10 5 6 2 2" xfId="49464" xr:uid="{00000000-0005-0000-0000-0000FA7E0000}"/>
    <cellStyle name="Normal 47 10 5 6 3" xfId="21891" xr:uid="{00000000-0005-0000-0000-0000FB7E0000}"/>
    <cellStyle name="Normal 47 10 5 6 3 2" xfId="43528" xr:uid="{00000000-0005-0000-0000-0000FC7E0000}"/>
    <cellStyle name="Normal 47 10 5 6 4" xfId="37541" xr:uid="{00000000-0005-0000-0000-0000FD7E0000}"/>
    <cellStyle name="Normal 47 10 5 7" xfId="24873" xr:uid="{00000000-0005-0000-0000-0000FE7E0000}"/>
    <cellStyle name="Normal 47 10 5 7 2" xfId="46493" xr:uid="{00000000-0005-0000-0000-0000FF7E0000}"/>
    <cellStyle name="Normal 47 10 5 8" xfId="18906" xr:uid="{00000000-0005-0000-0000-0000007F0000}"/>
    <cellStyle name="Normal 47 10 5 8 2" xfId="40548" xr:uid="{00000000-0005-0000-0000-0000017F0000}"/>
    <cellStyle name="Normal 47 10 5 9" xfId="31876"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1" xr:uid="{00000000-0005-0000-0000-0000077F0000}"/>
    <cellStyle name="Normal 47 10 6 2 2 2 2 2" xfId="50737" xr:uid="{00000000-0005-0000-0000-0000087F0000}"/>
    <cellStyle name="Normal 47 10 6 2 2 2 3" xfId="23164" xr:uid="{00000000-0005-0000-0000-0000097F0000}"/>
    <cellStyle name="Normal 47 10 6 2 2 2 3 2" xfId="44801" xr:uid="{00000000-0005-0000-0000-00000A7F0000}"/>
    <cellStyle name="Normal 47 10 6 2 2 2 4" xfId="38817" xr:uid="{00000000-0005-0000-0000-00000B7F0000}"/>
    <cellStyle name="Normal 47 10 6 2 2 3" xfId="26149" xr:uid="{00000000-0005-0000-0000-00000C7F0000}"/>
    <cellStyle name="Normal 47 10 6 2 2 3 2" xfId="47763" xr:uid="{00000000-0005-0000-0000-00000D7F0000}"/>
    <cellStyle name="Normal 47 10 6 2 2 4" xfId="20182" xr:uid="{00000000-0005-0000-0000-00000E7F0000}"/>
    <cellStyle name="Normal 47 10 6 2 2 4 2" xfId="41824" xr:uid="{00000000-0005-0000-0000-00000F7F0000}"/>
    <cellStyle name="Normal 47 10 6 2 2 5" xfId="35814" xr:uid="{00000000-0005-0000-0000-0000107F0000}"/>
    <cellStyle name="Normal 47 10 6 2 3" xfId="15052" xr:uid="{00000000-0005-0000-0000-0000117F0000}"/>
    <cellStyle name="Normal 47 10 6 2 3 2" xfId="18137" xr:uid="{00000000-0005-0000-0000-0000127F0000}"/>
    <cellStyle name="Normal 47 10 6 2 3 2 2" xfId="30103" xr:uid="{00000000-0005-0000-0000-0000137F0000}"/>
    <cellStyle name="Normal 47 10 6 2 3 2 2 2" xfId="51709" xr:uid="{00000000-0005-0000-0000-0000147F0000}"/>
    <cellStyle name="Normal 47 10 6 2 3 2 3" xfId="24136" xr:uid="{00000000-0005-0000-0000-0000157F0000}"/>
    <cellStyle name="Normal 47 10 6 2 3 2 3 2" xfId="45773" xr:uid="{00000000-0005-0000-0000-0000167F0000}"/>
    <cellStyle name="Normal 47 10 6 2 3 2 4" xfId="39791" xr:uid="{00000000-0005-0000-0000-0000177F0000}"/>
    <cellStyle name="Normal 47 10 6 2 3 3" xfId="27121" xr:uid="{00000000-0005-0000-0000-0000187F0000}"/>
    <cellStyle name="Normal 47 10 6 2 3 3 2" xfId="48735" xr:uid="{00000000-0005-0000-0000-0000197F0000}"/>
    <cellStyle name="Normal 47 10 6 2 3 4" xfId="21154" xr:uid="{00000000-0005-0000-0000-00001A7F0000}"/>
    <cellStyle name="Normal 47 10 6 2 3 4 2" xfId="42796" xr:uid="{00000000-0005-0000-0000-00001B7F0000}"/>
    <cellStyle name="Normal 47 10 6 2 3 5" xfId="36788" xr:uid="{00000000-0005-0000-0000-00001C7F0000}"/>
    <cellStyle name="Normal 47 10 6 2 4" xfId="16186" xr:uid="{00000000-0005-0000-0000-00001D7F0000}"/>
    <cellStyle name="Normal 47 10 6 2 4 2" xfId="28155" xr:uid="{00000000-0005-0000-0000-00001E7F0000}"/>
    <cellStyle name="Normal 47 10 6 2 4 2 2" xfId="49761" xr:uid="{00000000-0005-0000-0000-00001F7F0000}"/>
    <cellStyle name="Normal 47 10 6 2 4 3" xfId="22188" xr:uid="{00000000-0005-0000-0000-0000207F0000}"/>
    <cellStyle name="Normal 47 10 6 2 4 3 2" xfId="43825" xr:uid="{00000000-0005-0000-0000-0000217F0000}"/>
    <cellStyle name="Normal 47 10 6 2 4 4" xfId="37840" xr:uid="{00000000-0005-0000-0000-0000227F0000}"/>
    <cellStyle name="Normal 47 10 6 2 5" xfId="25173" xr:uid="{00000000-0005-0000-0000-0000237F0000}"/>
    <cellStyle name="Normal 47 10 6 2 5 2" xfId="46790" xr:uid="{00000000-0005-0000-0000-0000247F0000}"/>
    <cellStyle name="Normal 47 10 6 2 6" xfId="19206" xr:uid="{00000000-0005-0000-0000-0000257F0000}"/>
    <cellStyle name="Normal 47 10 6 2 6 2" xfId="40848" xr:uid="{00000000-0005-0000-0000-0000267F0000}"/>
    <cellStyle name="Normal 47 10 6 2 7" xfId="34834"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1" xr:uid="{00000000-0005-0000-0000-00002B7F0000}"/>
    <cellStyle name="Normal 47 10 6 3 2 2 2 2" xfId="51057" xr:uid="{00000000-0005-0000-0000-00002C7F0000}"/>
    <cellStyle name="Normal 47 10 6 3 2 2 3" xfId="23484" xr:uid="{00000000-0005-0000-0000-00002D7F0000}"/>
    <cellStyle name="Normal 47 10 6 3 2 2 3 2" xfId="45121" xr:uid="{00000000-0005-0000-0000-00002E7F0000}"/>
    <cellStyle name="Normal 47 10 6 3 2 2 4" xfId="39137" xr:uid="{00000000-0005-0000-0000-00002F7F0000}"/>
    <cellStyle name="Normal 47 10 6 3 2 3" xfId="26469" xr:uid="{00000000-0005-0000-0000-0000307F0000}"/>
    <cellStyle name="Normal 47 10 6 3 2 3 2" xfId="48083" xr:uid="{00000000-0005-0000-0000-0000317F0000}"/>
    <cellStyle name="Normal 47 10 6 3 2 4" xfId="20502" xr:uid="{00000000-0005-0000-0000-0000327F0000}"/>
    <cellStyle name="Normal 47 10 6 3 2 4 2" xfId="42144" xr:uid="{00000000-0005-0000-0000-0000337F0000}"/>
    <cellStyle name="Normal 47 10 6 3 2 5" xfId="36134" xr:uid="{00000000-0005-0000-0000-0000347F0000}"/>
    <cellStyle name="Normal 47 10 6 3 3" xfId="15372" xr:uid="{00000000-0005-0000-0000-0000357F0000}"/>
    <cellStyle name="Normal 47 10 6 3 3 2" xfId="18457" xr:uid="{00000000-0005-0000-0000-0000367F0000}"/>
    <cellStyle name="Normal 47 10 6 3 3 2 2" xfId="30423" xr:uid="{00000000-0005-0000-0000-0000377F0000}"/>
    <cellStyle name="Normal 47 10 6 3 3 2 2 2" xfId="52029" xr:uid="{00000000-0005-0000-0000-0000387F0000}"/>
    <cellStyle name="Normal 47 10 6 3 3 2 3" xfId="24456" xr:uid="{00000000-0005-0000-0000-0000397F0000}"/>
    <cellStyle name="Normal 47 10 6 3 3 2 3 2" xfId="46093" xr:uid="{00000000-0005-0000-0000-00003A7F0000}"/>
    <cellStyle name="Normal 47 10 6 3 3 2 4" xfId="40111" xr:uid="{00000000-0005-0000-0000-00003B7F0000}"/>
    <cellStyle name="Normal 47 10 6 3 3 3" xfId="27441" xr:uid="{00000000-0005-0000-0000-00003C7F0000}"/>
    <cellStyle name="Normal 47 10 6 3 3 3 2" xfId="49055" xr:uid="{00000000-0005-0000-0000-00003D7F0000}"/>
    <cellStyle name="Normal 47 10 6 3 3 4" xfId="21474" xr:uid="{00000000-0005-0000-0000-00003E7F0000}"/>
    <cellStyle name="Normal 47 10 6 3 3 4 2" xfId="43116" xr:uid="{00000000-0005-0000-0000-00003F7F0000}"/>
    <cellStyle name="Normal 47 10 6 3 3 5" xfId="37108" xr:uid="{00000000-0005-0000-0000-0000407F0000}"/>
    <cellStyle name="Normal 47 10 6 3 4" xfId="16506" xr:uid="{00000000-0005-0000-0000-0000417F0000}"/>
    <cellStyle name="Normal 47 10 6 3 4 2" xfId="28475" xr:uid="{00000000-0005-0000-0000-0000427F0000}"/>
    <cellStyle name="Normal 47 10 6 3 4 2 2" xfId="50081" xr:uid="{00000000-0005-0000-0000-0000437F0000}"/>
    <cellStyle name="Normal 47 10 6 3 4 3" xfId="22508" xr:uid="{00000000-0005-0000-0000-0000447F0000}"/>
    <cellStyle name="Normal 47 10 6 3 4 3 2" xfId="44145" xr:uid="{00000000-0005-0000-0000-0000457F0000}"/>
    <cellStyle name="Normal 47 10 6 3 4 4" xfId="38160" xr:uid="{00000000-0005-0000-0000-0000467F0000}"/>
    <cellStyle name="Normal 47 10 6 3 5" xfId="25493" xr:uid="{00000000-0005-0000-0000-0000477F0000}"/>
    <cellStyle name="Normal 47 10 6 3 5 2" xfId="47110" xr:uid="{00000000-0005-0000-0000-0000487F0000}"/>
    <cellStyle name="Normal 47 10 6 3 6" xfId="19526" xr:uid="{00000000-0005-0000-0000-0000497F0000}"/>
    <cellStyle name="Normal 47 10 6 3 6 2" xfId="41168" xr:uid="{00000000-0005-0000-0000-00004A7F0000}"/>
    <cellStyle name="Normal 47 10 6 3 7" xfId="35154" xr:uid="{00000000-0005-0000-0000-00004B7F0000}"/>
    <cellStyle name="Normal 47 10 6 4" xfId="13757" xr:uid="{00000000-0005-0000-0000-00004C7F0000}"/>
    <cellStyle name="Normal 47 10 6 4 2" xfId="16843" xr:uid="{00000000-0005-0000-0000-00004D7F0000}"/>
    <cellStyle name="Normal 47 10 6 4 2 2" xfId="28811" xr:uid="{00000000-0005-0000-0000-00004E7F0000}"/>
    <cellStyle name="Normal 47 10 6 4 2 2 2" xfId="50417" xr:uid="{00000000-0005-0000-0000-00004F7F0000}"/>
    <cellStyle name="Normal 47 10 6 4 2 3" xfId="22844" xr:uid="{00000000-0005-0000-0000-0000507F0000}"/>
    <cellStyle name="Normal 47 10 6 4 2 3 2" xfId="44481" xr:uid="{00000000-0005-0000-0000-0000517F0000}"/>
    <cellStyle name="Normal 47 10 6 4 2 4" xfId="38497" xr:uid="{00000000-0005-0000-0000-0000527F0000}"/>
    <cellStyle name="Normal 47 10 6 4 3" xfId="25829" xr:uid="{00000000-0005-0000-0000-0000537F0000}"/>
    <cellStyle name="Normal 47 10 6 4 3 2" xfId="47443" xr:uid="{00000000-0005-0000-0000-0000547F0000}"/>
    <cellStyle name="Normal 47 10 6 4 4" xfId="19862" xr:uid="{00000000-0005-0000-0000-0000557F0000}"/>
    <cellStyle name="Normal 47 10 6 4 4 2" xfId="41504" xr:uid="{00000000-0005-0000-0000-0000567F0000}"/>
    <cellStyle name="Normal 47 10 6 4 5" xfId="35493" xr:uid="{00000000-0005-0000-0000-0000577F0000}"/>
    <cellStyle name="Normal 47 10 6 5" xfId="14731" xr:uid="{00000000-0005-0000-0000-0000587F0000}"/>
    <cellStyle name="Normal 47 10 6 5 2" xfId="17816" xr:uid="{00000000-0005-0000-0000-0000597F0000}"/>
    <cellStyle name="Normal 47 10 6 5 2 2" xfId="29783" xr:uid="{00000000-0005-0000-0000-00005A7F0000}"/>
    <cellStyle name="Normal 47 10 6 5 2 2 2" xfId="51389" xr:uid="{00000000-0005-0000-0000-00005B7F0000}"/>
    <cellStyle name="Normal 47 10 6 5 2 3" xfId="23816" xr:uid="{00000000-0005-0000-0000-00005C7F0000}"/>
    <cellStyle name="Normal 47 10 6 5 2 3 2" xfId="45453" xr:uid="{00000000-0005-0000-0000-00005D7F0000}"/>
    <cellStyle name="Normal 47 10 6 5 2 4" xfId="39470" xr:uid="{00000000-0005-0000-0000-00005E7F0000}"/>
    <cellStyle name="Normal 47 10 6 5 3" xfId="26801" xr:uid="{00000000-0005-0000-0000-00005F7F0000}"/>
    <cellStyle name="Normal 47 10 6 5 3 2" xfId="48415" xr:uid="{00000000-0005-0000-0000-0000607F0000}"/>
    <cellStyle name="Normal 47 10 6 5 4" xfId="20834" xr:uid="{00000000-0005-0000-0000-0000617F0000}"/>
    <cellStyle name="Normal 47 10 6 5 4 2" xfId="42476" xr:uid="{00000000-0005-0000-0000-0000627F0000}"/>
    <cellStyle name="Normal 47 10 6 5 5" xfId="36467" xr:uid="{00000000-0005-0000-0000-0000637F0000}"/>
    <cellStyle name="Normal 47 10 6 6" xfId="15844" xr:uid="{00000000-0005-0000-0000-0000647F0000}"/>
    <cellStyle name="Normal 47 10 6 6 2" xfId="27815" xr:uid="{00000000-0005-0000-0000-0000657F0000}"/>
    <cellStyle name="Normal 47 10 6 6 2 2" xfId="49421" xr:uid="{00000000-0005-0000-0000-0000667F0000}"/>
    <cellStyle name="Normal 47 10 6 6 3" xfId="21848" xr:uid="{00000000-0005-0000-0000-0000677F0000}"/>
    <cellStyle name="Normal 47 10 6 6 3 2" xfId="43485" xr:uid="{00000000-0005-0000-0000-0000687F0000}"/>
    <cellStyle name="Normal 47 10 6 6 4" xfId="37498" xr:uid="{00000000-0005-0000-0000-0000697F0000}"/>
    <cellStyle name="Normal 47 10 6 7" xfId="24830" xr:uid="{00000000-0005-0000-0000-00006A7F0000}"/>
    <cellStyle name="Normal 47 10 6 7 2" xfId="46450" xr:uid="{00000000-0005-0000-0000-00006B7F0000}"/>
    <cellStyle name="Normal 47 10 6 8" xfId="18863" xr:uid="{00000000-0005-0000-0000-00006C7F0000}"/>
    <cellStyle name="Normal 47 10 6 8 2" xfId="40505" xr:uid="{00000000-0005-0000-0000-00006D7F0000}"/>
    <cellStyle name="Normal 47 10 6 9" xfId="31794"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7" xr:uid="{00000000-0005-0000-0000-0000737F0000}"/>
    <cellStyle name="Normal 47 10 7 2 2 2 2 2" xfId="50823" xr:uid="{00000000-0005-0000-0000-0000747F0000}"/>
    <cellStyle name="Normal 47 10 7 2 2 2 3" xfId="23250" xr:uid="{00000000-0005-0000-0000-0000757F0000}"/>
    <cellStyle name="Normal 47 10 7 2 2 2 3 2" xfId="44887" xr:uid="{00000000-0005-0000-0000-0000767F0000}"/>
    <cellStyle name="Normal 47 10 7 2 2 2 4" xfId="38903" xr:uid="{00000000-0005-0000-0000-0000777F0000}"/>
    <cellStyle name="Normal 47 10 7 2 2 3" xfId="26235" xr:uid="{00000000-0005-0000-0000-0000787F0000}"/>
    <cellStyle name="Normal 47 10 7 2 2 3 2" xfId="47849" xr:uid="{00000000-0005-0000-0000-0000797F0000}"/>
    <cellStyle name="Normal 47 10 7 2 2 4" xfId="20268" xr:uid="{00000000-0005-0000-0000-00007A7F0000}"/>
    <cellStyle name="Normal 47 10 7 2 2 4 2" xfId="41910" xr:uid="{00000000-0005-0000-0000-00007B7F0000}"/>
    <cellStyle name="Normal 47 10 7 2 2 5" xfId="35900" xr:uid="{00000000-0005-0000-0000-00007C7F0000}"/>
    <cellStyle name="Normal 47 10 7 2 3" xfId="15138" xr:uid="{00000000-0005-0000-0000-00007D7F0000}"/>
    <cellStyle name="Normal 47 10 7 2 3 2" xfId="18223" xr:uid="{00000000-0005-0000-0000-00007E7F0000}"/>
    <cellStyle name="Normal 47 10 7 2 3 2 2" xfId="30189" xr:uid="{00000000-0005-0000-0000-00007F7F0000}"/>
    <cellStyle name="Normal 47 10 7 2 3 2 2 2" xfId="51795" xr:uid="{00000000-0005-0000-0000-0000807F0000}"/>
    <cellStyle name="Normal 47 10 7 2 3 2 3" xfId="24222" xr:uid="{00000000-0005-0000-0000-0000817F0000}"/>
    <cellStyle name="Normal 47 10 7 2 3 2 3 2" xfId="45859" xr:uid="{00000000-0005-0000-0000-0000827F0000}"/>
    <cellStyle name="Normal 47 10 7 2 3 2 4" xfId="39877" xr:uid="{00000000-0005-0000-0000-0000837F0000}"/>
    <cellStyle name="Normal 47 10 7 2 3 3" xfId="27207" xr:uid="{00000000-0005-0000-0000-0000847F0000}"/>
    <cellStyle name="Normal 47 10 7 2 3 3 2" xfId="48821" xr:uid="{00000000-0005-0000-0000-0000857F0000}"/>
    <cellStyle name="Normal 47 10 7 2 3 4" xfId="21240" xr:uid="{00000000-0005-0000-0000-0000867F0000}"/>
    <cellStyle name="Normal 47 10 7 2 3 4 2" xfId="42882" xr:uid="{00000000-0005-0000-0000-0000877F0000}"/>
    <cellStyle name="Normal 47 10 7 2 3 5" xfId="36874" xr:uid="{00000000-0005-0000-0000-0000887F0000}"/>
    <cellStyle name="Normal 47 10 7 2 4" xfId="16272" xr:uid="{00000000-0005-0000-0000-0000897F0000}"/>
    <cellStyle name="Normal 47 10 7 2 4 2" xfId="28241" xr:uid="{00000000-0005-0000-0000-00008A7F0000}"/>
    <cellStyle name="Normal 47 10 7 2 4 2 2" xfId="49847" xr:uid="{00000000-0005-0000-0000-00008B7F0000}"/>
    <cellStyle name="Normal 47 10 7 2 4 3" xfId="22274" xr:uid="{00000000-0005-0000-0000-00008C7F0000}"/>
    <cellStyle name="Normal 47 10 7 2 4 3 2" xfId="43911" xr:uid="{00000000-0005-0000-0000-00008D7F0000}"/>
    <cellStyle name="Normal 47 10 7 2 4 4" xfId="37926" xr:uid="{00000000-0005-0000-0000-00008E7F0000}"/>
    <cellStyle name="Normal 47 10 7 2 5" xfId="25259" xr:uid="{00000000-0005-0000-0000-00008F7F0000}"/>
    <cellStyle name="Normal 47 10 7 2 5 2" xfId="46876" xr:uid="{00000000-0005-0000-0000-0000907F0000}"/>
    <cellStyle name="Normal 47 10 7 2 6" xfId="19292" xr:uid="{00000000-0005-0000-0000-0000917F0000}"/>
    <cellStyle name="Normal 47 10 7 2 6 2" xfId="40934" xr:uid="{00000000-0005-0000-0000-0000927F0000}"/>
    <cellStyle name="Normal 47 10 7 2 7" xfId="34920"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7" xr:uid="{00000000-0005-0000-0000-0000977F0000}"/>
    <cellStyle name="Normal 47 10 7 3 2 2 2 2" xfId="51143" xr:uid="{00000000-0005-0000-0000-0000987F0000}"/>
    <cellStyle name="Normal 47 10 7 3 2 2 3" xfId="23570" xr:uid="{00000000-0005-0000-0000-0000997F0000}"/>
    <cellStyle name="Normal 47 10 7 3 2 2 3 2" xfId="45207" xr:uid="{00000000-0005-0000-0000-00009A7F0000}"/>
    <cellStyle name="Normal 47 10 7 3 2 2 4" xfId="39223" xr:uid="{00000000-0005-0000-0000-00009B7F0000}"/>
    <cellStyle name="Normal 47 10 7 3 2 3" xfId="26555" xr:uid="{00000000-0005-0000-0000-00009C7F0000}"/>
    <cellStyle name="Normal 47 10 7 3 2 3 2" xfId="48169" xr:uid="{00000000-0005-0000-0000-00009D7F0000}"/>
    <cellStyle name="Normal 47 10 7 3 2 4" xfId="20588" xr:uid="{00000000-0005-0000-0000-00009E7F0000}"/>
    <cellStyle name="Normal 47 10 7 3 2 4 2" xfId="42230" xr:uid="{00000000-0005-0000-0000-00009F7F0000}"/>
    <cellStyle name="Normal 47 10 7 3 2 5" xfId="36220" xr:uid="{00000000-0005-0000-0000-0000A07F0000}"/>
    <cellStyle name="Normal 47 10 7 3 3" xfId="15458" xr:uid="{00000000-0005-0000-0000-0000A17F0000}"/>
    <cellStyle name="Normal 47 10 7 3 3 2" xfId="18543" xr:uid="{00000000-0005-0000-0000-0000A27F0000}"/>
    <cellStyle name="Normal 47 10 7 3 3 2 2" xfId="30509" xr:uid="{00000000-0005-0000-0000-0000A37F0000}"/>
    <cellStyle name="Normal 47 10 7 3 3 2 2 2" xfId="52115" xr:uid="{00000000-0005-0000-0000-0000A47F0000}"/>
    <cellStyle name="Normal 47 10 7 3 3 2 3" xfId="24542" xr:uid="{00000000-0005-0000-0000-0000A57F0000}"/>
    <cellStyle name="Normal 47 10 7 3 3 2 3 2" xfId="46179" xr:uid="{00000000-0005-0000-0000-0000A67F0000}"/>
    <cellStyle name="Normal 47 10 7 3 3 2 4" xfId="40197" xr:uid="{00000000-0005-0000-0000-0000A77F0000}"/>
    <cellStyle name="Normal 47 10 7 3 3 3" xfId="27527" xr:uid="{00000000-0005-0000-0000-0000A87F0000}"/>
    <cellStyle name="Normal 47 10 7 3 3 3 2" xfId="49141" xr:uid="{00000000-0005-0000-0000-0000A97F0000}"/>
    <cellStyle name="Normal 47 10 7 3 3 4" xfId="21560" xr:uid="{00000000-0005-0000-0000-0000AA7F0000}"/>
    <cellStyle name="Normal 47 10 7 3 3 4 2" xfId="43202" xr:uid="{00000000-0005-0000-0000-0000AB7F0000}"/>
    <cellStyle name="Normal 47 10 7 3 3 5" xfId="37194" xr:uid="{00000000-0005-0000-0000-0000AC7F0000}"/>
    <cellStyle name="Normal 47 10 7 3 4" xfId="16592" xr:uid="{00000000-0005-0000-0000-0000AD7F0000}"/>
    <cellStyle name="Normal 47 10 7 3 4 2" xfId="28561" xr:uid="{00000000-0005-0000-0000-0000AE7F0000}"/>
    <cellStyle name="Normal 47 10 7 3 4 2 2" xfId="50167" xr:uid="{00000000-0005-0000-0000-0000AF7F0000}"/>
    <cellStyle name="Normal 47 10 7 3 4 3" xfId="22594" xr:uid="{00000000-0005-0000-0000-0000B07F0000}"/>
    <cellStyle name="Normal 47 10 7 3 4 3 2" xfId="44231" xr:uid="{00000000-0005-0000-0000-0000B17F0000}"/>
    <cellStyle name="Normal 47 10 7 3 4 4" xfId="38246" xr:uid="{00000000-0005-0000-0000-0000B27F0000}"/>
    <cellStyle name="Normal 47 10 7 3 5" xfId="25579" xr:uid="{00000000-0005-0000-0000-0000B37F0000}"/>
    <cellStyle name="Normal 47 10 7 3 5 2" xfId="47196" xr:uid="{00000000-0005-0000-0000-0000B47F0000}"/>
    <cellStyle name="Normal 47 10 7 3 6" xfId="19612" xr:uid="{00000000-0005-0000-0000-0000B57F0000}"/>
    <cellStyle name="Normal 47 10 7 3 6 2" xfId="41254" xr:uid="{00000000-0005-0000-0000-0000B67F0000}"/>
    <cellStyle name="Normal 47 10 7 3 7" xfId="35240" xr:uid="{00000000-0005-0000-0000-0000B77F0000}"/>
    <cellStyle name="Normal 47 10 7 4" xfId="13843" xr:uid="{00000000-0005-0000-0000-0000B87F0000}"/>
    <cellStyle name="Normal 47 10 7 4 2" xfId="16929" xr:uid="{00000000-0005-0000-0000-0000B97F0000}"/>
    <cellStyle name="Normal 47 10 7 4 2 2" xfId="28897" xr:uid="{00000000-0005-0000-0000-0000BA7F0000}"/>
    <cellStyle name="Normal 47 10 7 4 2 2 2" xfId="50503" xr:uid="{00000000-0005-0000-0000-0000BB7F0000}"/>
    <cellStyle name="Normal 47 10 7 4 2 3" xfId="22930" xr:uid="{00000000-0005-0000-0000-0000BC7F0000}"/>
    <cellStyle name="Normal 47 10 7 4 2 3 2" xfId="44567" xr:uid="{00000000-0005-0000-0000-0000BD7F0000}"/>
    <cellStyle name="Normal 47 10 7 4 2 4" xfId="38583" xr:uid="{00000000-0005-0000-0000-0000BE7F0000}"/>
    <cellStyle name="Normal 47 10 7 4 3" xfId="25915" xr:uid="{00000000-0005-0000-0000-0000BF7F0000}"/>
    <cellStyle name="Normal 47 10 7 4 3 2" xfId="47529" xr:uid="{00000000-0005-0000-0000-0000C07F0000}"/>
    <cellStyle name="Normal 47 10 7 4 4" xfId="19948" xr:uid="{00000000-0005-0000-0000-0000C17F0000}"/>
    <cellStyle name="Normal 47 10 7 4 4 2" xfId="41590" xr:uid="{00000000-0005-0000-0000-0000C27F0000}"/>
    <cellStyle name="Normal 47 10 7 4 5" xfId="35579" xr:uid="{00000000-0005-0000-0000-0000C37F0000}"/>
    <cellStyle name="Normal 47 10 7 5" xfId="14817" xr:uid="{00000000-0005-0000-0000-0000C47F0000}"/>
    <cellStyle name="Normal 47 10 7 5 2" xfId="17902" xr:uid="{00000000-0005-0000-0000-0000C57F0000}"/>
    <cellStyle name="Normal 47 10 7 5 2 2" xfId="29869" xr:uid="{00000000-0005-0000-0000-0000C67F0000}"/>
    <cellStyle name="Normal 47 10 7 5 2 2 2" xfId="51475" xr:uid="{00000000-0005-0000-0000-0000C77F0000}"/>
    <cellStyle name="Normal 47 10 7 5 2 3" xfId="23902" xr:uid="{00000000-0005-0000-0000-0000C87F0000}"/>
    <cellStyle name="Normal 47 10 7 5 2 3 2" xfId="45539" xr:uid="{00000000-0005-0000-0000-0000C97F0000}"/>
    <cellStyle name="Normal 47 10 7 5 2 4" xfId="39556" xr:uid="{00000000-0005-0000-0000-0000CA7F0000}"/>
    <cellStyle name="Normal 47 10 7 5 3" xfId="26887" xr:uid="{00000000-0005-0000-0000-0000CB7F0000}"/>
    <cellStyle name="Normal 47 10 7 5 3 2" xfId="48501" xr:uid="{00000000-0005-0000-0000-0000CC7F0000}"/>
    <cellStyle name="Normal 47 10 7 5 4" xfId="20920" xr:uid="{00000000-0005-0000-0000-0000CD7F0000}"/>
    <cellStyle name="Normal 47 10 7 5 4 2" xfId="42562" xr:uid="{00000000-0005-0000-0000-0000CE7F0000}"/>
    <cellStyle name="Normal 47 10 7 5 5" xfId="36553" xr:uid="{00000000-0005-0000-0000-0000CF7F0000}"/>
    <cellStyle name="Normal 47 10 7 6" xfId="15930" xr:uid="{00000000-0005-0000-0000-0000D07F0000}"/>
    <cellStyle name="Normal 47 10 7 6 2" xfId="27901" xr:uid="{00000000-0005-0000-0000-0000D17F0000}"/>
    <cellStyle name="Normal 47 10 7 6 2 2" xfId="49507" xr:uid="{00000000-0005-0000-0000-0000D27F0000}"/>
    <cellStyle name="Normal 47 10 7 6 3" xfId="21934" xr:uid="{00000000-0005-0000-0000-0000D37F0000}"/>
    <cellStyle name="Normal 47 10 7 6 3 2" xfId="43571" xr:uid="{00000000-0005-0000-0000-0000D47F0000}"/>
    <cellStyle name="Normal 47 10 7 6 4" xfId="37584" xr:uid="{00000000-0005-0000-0000-0000D57F0000}"/>
    <cellStyle name="Normal 47 10 7 7" xfId="24916" xr:uid="{00000000-0005-0000-0000-0000D67F0000}"/>
    <cellStyle name="Normal 47 10 7 7 2" xfId="46536" xr:uid="{00000000-0005-0000-0000-0000D77F0000}"/>
    <cellStyle name="Normal 47 10 7 8" xfId="18949" xr:uid="{00000000-0005-0000-0000-0000D87F0000}"/>
    <cellStyle name="Normal 47 10 7 8 2" xfId="40591" xr:uid="{00000000-0005-0000-0000-0000D97F0000}"/>
    <cellStyle name="Normal 47 10 7 9" xfId="31990"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59" xr:uid="{00000000-0005-0000-0000-0000DE7F0000}"/>
    <cellStyle name="Normal 47 10 8 2 2 2 2" xfId="50565" xr:uid="{00000000-0005-0000-0000-0000DF7F0000}"/>
    <cellStyle name="Normal 47 10 8 2 2 3" xfId="22992" xr:uid="{00000000-0005-0000-0000-0000E07F0000}"/>
    <cellStyle name="Normal 47 10 8 2 2 3 2" xfId="44629" xr:uid="{00000000-0005-0000-0000-0000E17F0000}"/>
    <cellStyle name="Normal 47 10 8 2 2 4" xfId="38645" xr:uid="{00000000-0005-0000-0000-0000E27F0000}"/>
    <cellStyle name="Normal 47 10 8 2 3" xfId="25977" xr:uid="{00000000-0005-0000-0000-0000E37F0000}"/>
    <cellStyle name="Normal 47 10 8 2 3 2" xfId="47591" xr:uid="{00000000-0005-0000-0000-0000E47F0000}"/>
    <cellStyle name="Normal 47 10 8 2 4" xfId="20010" xr:uid="{00000000-0005-0000-0000-0000E57F0000}"/>
    <cellStyle name="Normal 47 10 8 2 4 2" xfId="41652" xr:uid="{00000000-0005-0000-0000-0000E67F0000}"/>
    <cellStyle name="Normal 47 10 8 2 5" xfId="35642" xr:uid="{00000000-0005-0000-0000-0000E77F0000}"/>
    <cellStyle name="Normal 47 10 8 3" xfId="14880" xr:uid="{00000000-0005-0000-0000-0000E87F0000}"/>
    <cellStyle name="Normal 47 10 8 3 2" xfId="17965" xr:uid="{00000000-0005-0000-0000-0000E97F0000}"/>
    <cellStyle name="Normal 47 10 8 3 2 2" xfId="29931" xr:uid="{00000000-0005-0000-0000-0000EA7F0000}"/>
    <cellStyle name="Normal 47 10 8 3 2 2 2" xfId="51537" xr:uid="{00000000-0005-0000-0000-0000EB7F0000}"/>
    <cellStyle name="Normal 47 10 8 3 2 3" xfId="23964" xr:uid="{00000000-0005-0000-0000-0000EC7F0000}"/>
    <cellStyle name="Normal 47 10 8 3 2 3 2" xfId="45601" xr:uid="{00000000-0005-0000-0000-0000ED7F0000}"/>
    <cellStyle name="Normal 47 10 8 3 2 4" xfId="39619" xr:uid="{00000000-0005-0000-0000-0000EE7F0000}"/>
    <cellStyle name="Normal 47 10 8 3 3" xfId="26949" xr:uid="{00000000-0005-0000-0000-0000EF7F0000}"/>
    <cellStyle name="Normal 47 10 8 3 3 2" xfId="48563" xr:uid="{00000000-0005-0000-0000-0000F07F0000}"/>
    <cellStyle name="Normal 47 10 8 3 4" xfId="20982" xr:uid="{00000000-0005-0000-0000-0000F17F0000}"/>
    <cellStyle name="Normal 47 10 8 3 4 2" xfId="42624" xr:uid="{00000000-0005-0000-0000-0000F27F0000}"/>
    <cellStyle name="Normal 47 10 8 3 5" xfId="36616" xr:uid="{00000000-0005-0000-0000-0000F37F0000}"/>
    <cellStyle name="Normal 47 10 8 4" xfId="16014" xr:uid="{00000000-0005-0000-0000-0000F47F0000}"/>
    <cellStyle name="Normal 47 10 8 4 2" xfId="27983" xr:uid="{00000000-0005-0000-0000-0000F57F0000}"/>
    <cellStyle name="Normal 47 10 8 4 2 2" xfId="49589" xr:uid="{00000000-0005-0000-0000-0000F67F0000}"/>
    <cellStyle name="Normal 47 10 8 4 3" xfId="22016" xr:uid="{00000000-0005-0000-0000-0000F77F0000}"/>
    <cellStyle name="Normal 47 10 8 4 3 2" xfId="43653" xr:uid="{00000000-0005-0000-0000-0000F87F0000}"/>
    <cellStyle name="Normal 47 10 8 4 4" xfId="37668" xr:uid="{00000000-0005-0000-0000-0000F97F0000}"/>
    <cellStyle name="Normal 47 10 8 5" xfId="25001" xr:uid="{00000000-0005-0000-0000-0000FA7F0000}"/>
    <cellStyle name="Normal 47 10 8 5 2" xfId="46618" xr:uid="{00000000-0005-0000-0000-0000FB7F0000}"/>
    <cellStyle name="Normal 47 10 8 6" xfId="19034" xr:uid="{00000000-0005-0000-0000-0000FC7F0000}"/>
    <cellStyle name="Normal 47 10 8 6 2" xfId="40676" xr:uid="{00000000-0005-0000-0000-0000FD7F0000}"/>
    <cellStyle name="Normal 47 10 8 7" xfId="34662"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79" xr:uid="{00000000-0005-0000-0000-000002800000}"/>
    <cellStyle name="Normal 47 10 9 2 2 2 2" xfId="50885" xr:uid="{00000000-0005-0000-0000-000003800000}"/>
    <cellStyle name="Normal 47 10 9 2 2 3" xfId="23312" xr:uid="{00000000-0005-0000-0000-000004800000}"/>
    <cellStyle name="Normal 47 10 9 2 2 3 2" xfId="44949" xr:uid="{00000000-0005-0000-0000-000005800000}"/>
    <cellStyle name="Normal 47 10 9 2 2 4" xfId="38965" xr:uid="{00000000-0005-0000-0000-000006800000}"/>
    <cellStyle name="Normal 47 10 9 2 3" xfId="26297" xr:uid="{00000000-0005-0000-0000-000007800000}"/>
    <cellStyle name="Normal 47 10 9 2 3 2" xfId="47911" xr:uid="{00000000-0005-0000-0000-000008800000}"/>
    <cellStyle name="Normal 47 10 9 2 4" xfId="20330" xr:uid="{00000000-0005-0000-0000-000009800000}"/>
    <cellStyle name="Normal 47 10 9 2 4 2" xfId="41972" xr:uid="{00000000-0005-0000-0000-00000A800000}"/>
    <cellStyle name="Normal 47 10 9 2 5" xfId="35962" xr:uid="{00000000-0005-0000-0000-00000B800000}"/>
    <cellStyle name="Normal 47 10 9 3" xfId="15200" xr:uid="{00000000-0005-0000-0000-00000C800000}"/>
    <cellStyle name="Normal 47 10 9 3 2" xfId="18285" xr:uid="{00000000-0005-0000-0000-00000D800000}"/>
    <cellStyle name="Normal 47 10 9 3 2 2" xfId="30251" xr:uid="{00000000-0005-0000-0000-00000E800000}"/>
    <cellStyle name="Normal 47 10 9 3 2 2 2" xfId="51857" xr:uid="{00000000-0005-0000-0000-00000F800000}"/>
    <cellStyle name="Normal 47 10 9 3 2 3" xfId="24284" xr:uid="{00000000-0005-0000-0000-000010800000}"/>
    <cellStyle name="Normal 47 10 9 3 2 3 2" xfId="45921" xr:uid="{00000000-0005-0000-0000-000011800000}"/>
    <cellStyle name="Normal 47 10 9 3 2 4" xfId="39939" xr:uid="{00000000-0005-0000-0000-000012800000}"/>
    <cellStyle name="Normal 47 10 9 3 3" xfId="27269" xr:uid="{00000000-0005-0000-0000-000013800000}"/>
    <cellStyle name="Normal 47 10 9 3 3 2" xfId="48883" xr:uid="{00000000-0005-0000-0000-000014800000}"/>
    <cellStyle name="Normal 47 10 9 3 4" xfId="21302" xr:uid="{00000000-0005-0000-0000-000015800000}"/>
    <cellStyle name="Normal 47 10 9 3 4 2" xfId="42944" xr:uid="{00000000-0005-0000-0000-000016800000}"/>
    <cellStyle name="Normal 47 10 9 3 5" xfId="36936" xr:uid="{00000000-0005-0000-0000-000017800000}"/>
    <cellStyle name="Normal 47 10 9 4" xfId="16334" xr:uid="{00000000-0005-0000-0000-000018800000}"/>
    <cellStyle name="Normal 47 10 9 4 2" xfId="28303" xr:uid="{00000000-0005-0000-0000-000019800000}"/>
    <cellStyle name="Normal 47 10 9 4 2 2" xfId="49909" xr:uid="{00000000-0005-0000-0000-00001A800000}"/>
    <cellStyle name="Normal 47 10 9 4 3" xfId="22336" xr:uid="{00000000-0005-0000-0000-00001B800000}"/>
    <cellStyle name="Normal 47 10 9 4 3 2" xfId="43973" xr:uid="{00000000-0005-0000-0000-00001C800000}"/>
    <cellStyle name="Normal 47 10 9 4 4" xfId="37988" xr:uid="{00000000-0005-0000-0000-00001D800000}"/>
    <cellStyle name="Normal 47 10 9 5" xfId="25321" xr:uid="{00000000-0005-0000-0000-00001E800000}"/>
    <cellStyle name="Normal 47 10 9 5 2" xfId="46938" xr:uid="{00000000-0005-0000-0000-00001F800000}"/>
    <cellStyle name="Normal 47 10 9 6" xfId="19354" xr:uid="{00000000-0005-0000-0000-000020800000}"/>
    <cellStyle name="Normal 47 10 9 6 2" xfId="40996" xr:uid="{00000000-0005-0000-0000-000021800000}"/>
    <cellStyle name="Normal 47 10 9 7" xfId="34982"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0" xr:uid="{00000000-0005-0000-0000-000026800000}"/>
    <cellStyle name="Normal 47 11 10 2 2 2" xfId="50246" xr:uid="{00000000-0005-0000-0000-000027800000}"/>
    <cellStyle name="Normal 47 11 10 2 3" xfId="22673" xr:uid="{00000000-0005-0000-0000-000028800000}"/>
    <cellStyle name="Normal 47 11 10 2 3 2" xfId="44310" xr:uid="{00000000-0005-0000-0000-000029800000}"/>
    <cellStyle name="Normal 47 11 10 2 4" xfId="38325" xr:uid="{00000000-0005-0000-0000-00002A800000}"/>
    <cellStyle name="Normal 47 11 10 3" xfId="25658" xr:uid="{00000000-0005-0000-0000-00002B800000}"/>
    <cellStyle name="Normal 47 11 10 3 2" xfId="47272" xr:uid="{00000000-0005-0000-0000-00002C800000}"/>
    <cellStyle name="Normal 47 11 10 4" xfId="19691" xr:uid="{00000000-0005-0000-0000-00002D800000}"/>
    <cellStyle name="Normal 47 11 10 4 2" xfId="41333" xr:uid="{00000000-0005-0000-0000-00002E800000}"/>
    <cellStyle name="Normal 47 11 10 5" xfId="35321" xr:uid="{00000000-0005-0000-0000-00002F800000}"/>
    <cellStyle name="Normal 47 11 11" xfId="14560" xr:uid="{00000000-0005-0000-0000-000030800000}"/>
    <cellStyle name="Normal 47 11 11 2" xfId="17645" xr:uid="{00000000-0005-0000-0000-000031800000}"/>
    <cellStyle name="Normal 47 11 11 2 2" xfId="29612" xr:uid="{00000000-0005-0000-0000-000032800000}"/>
    <cellStyle name="Normal 47 11 11 2 2 2" xfId="51218" xr:uid="{00000000-0005-0000-0000-000033800000}"/>
    <cellStyle name="Normal 47 11 11 2 3" xfId="23645" xr:uid="{00000000-0005-0000-0000-000034800000}"/>
    <cellStyle name="Normal 47 11 11 2 3 2" xfId="45282" xr:uid="{00000000-0005-0000-0000-000035800000}"/>
    <cellStyle name="Normal 47 11 11 2 4" xfId="39299" xr:uid="{00000000-0005-0000-0000-000036800000}"/>
    <cellStyle name="Normal 47 11 11 3" xfId="26630" xr:uid="{00000000-0005-0000-0000-000037800000}"/>
    <cellStyle name="Normal 47 11 11 3 2" xfId="48244" xr:uid="{00000000-0005-0000-0000-000038800000}"/>
    <cellStyle name="Normal 47 11 11 4" xfId="20663" xr:uid="{00000000-0005-0000-0000-000039800000}"/>
    <cellStyle name="Normal 47 11 11 4 2" xfId="42305" xr:uid="{00000000-0005-0000-0000-00003A800000}"/>
    <cellStyle name="Normal 47 11 11 5" xfId="36296" xr:uid="{00000000-0005-0000-0000-00003B800000}"/>
    <cellStyle name="Normal 47 11 12" xfId="15673" xr:uid="{00000000-0005-0000-0000-00003C800000}"/>
    <cellStyle name="Normal 47 11 12 2" xfId="27644" xr:uid="{00000000-0005-0000-0000-00003D800000}"/>
    <cellStyle name="Normal 47 11 12 2 2" xfId="49250" xr:uid="{00000000-0005-0000-0000-00003E800000}"/>
    <cellStyle name="Normal 47 11 12 3" xfId="21677" xr:uid="{00000000-0005-0000-0000-00003F800000}"/>
    <cellStyle name="Normal 47 11 12 3 2" xfId="43314" xr:uid="{00000000-0005-0000-0000-000040800000}"/>
    <cellStyle name="Normal 47 11 12 4" xfId="37327" xr:uid="{00000000-0005-0000-0000-000041800000}"/>
    <cellStyle name="Normal 47 11 13" xfId="24659" xr:uid="{00000000-0005-0000-0000-000042800000}"/>
    <cellStyle name="Normal 47 11 13 2" xfId="46279" xr:uid="{00000000-0005-0000-0000-000043800000}"/>
    <cellStyle name="Normal 47 11 14" xfId="18692" xr:uid="{00000000-0005-0000-0000-000044800000}"/>
    <cellStyle name="Normal 47 11 14 2" xfId="40334" xr:uid="{00000000-0005-0000-0000-000045800000}"/>
    <cellStyle name="Normal 47 11 15" xfId="31257"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49" xr:uid="{00000000-0005-0000-0000-00004B800000}"/>
    <cellStyle name="Normal 47 11 2 2 2 2 2 2" xfId="50655" xr:uid="{00000000-0005-0000-0000-00004C800000}"/>
    <cellStyle name="Normal 47 11 2 2 2 2 3" xfId="23082" xr:uid="{00000000-0005-0000-0000-00004D800000}"/>
    <cellStyle name="Normal 47 11 2 2 2 2 3 2" xfId="44719" xr:uid="{00000000-0005-0000-0000-00004E800000}"/>
    <cellStyle name="Normal 47 11 2 2 2 2 4" xfId="38735" xr:uid="{00000000-0005-0000-0000-00004F800000}"/>
    <cellStyle name="Normal 47 11 2 2 2 3" xfId="26067" xr:uid="{00000000-0005-0000-0000-000050800000}"/>
    <cellStyle name="Normal 47 11 2 2 2 3 2" xfId="47681" xr:uid="{00000000-0005-0000-0000-000051800000}"/>
    <cellStyle name="Normal 47 11 2 2 2 4" xfId="20100" xr:uid="{00000000-0005-0000-0000-000052800000}"/>
    <cellStyle name="Normal 47 11 2 2 2 4 2" xfId="41742" xr:uid="{00000000-0005-0000-0000-000053800000}"/>
    <cellStyle name="Normal 47 11 2 2 2 5" xfId="35732" xr:uid="{00000000-0005-0000-0000-000054800000}"/>
    <cellStyle name="Normal 47 11 2 2 3" xfId="14970" xr:uid="{00000000-0005-0000-0000-000055800000}"/>
    <cellStyle name="Normal 47 11 2 2 3 2" xfId="18055" xr:uid="{00000000-0005-0000-0000-000056800000}"/>
    <cellStyle name="Normal 47 11 2 2 3 2 2" xfId="30021" xr:uid="{00000000-0005-0000-0000-000057800000}"/>
    <cellStyle name="Normal 47 11 2 2 3 2 2 2" xfId="51627" xr:uid="{00000000-0005-0000-0000-000058800000}"/>
    <cellStyle name="Normal 47 11 2 2 3 2 3" xfId="24054" xr:uid="{00000000-0005-0000-0000-000059800000}"/>
    <cellStyle name="Normal 47 11 2 2 3 2 3 2" xfId="45691" xr:uid="{00000000-0005-0000-0000-00005A800000}"/>
    <cellStyle name="Normal 47 11 2 2 3 2 4" xfId="39709" xr:uid="{00000000-0005-0000-0000-00005B800000}"/>
    <cellStyle name="Normal 47 11 2 2 3 3" xfId="27039" xr:uid="{00000000-0005-0000-0000-00005C800000}"/>
    <cellStyle name="Normal 47 11 2 2 3 3 2" xfId="48653" xr:uid="{00000000-0005-0000-0000-00005D800000}"/>
    <cellStyle name="Normal 47 11 2 2 3 4" xfId="21072" xr:uid="{00000000-0005-0000-0000-00005E800000}"/>
    <cellStyle name="Normal 47 11 2 2 3 4 2" xfId="42714" xr:uid="{00000000-0005-0000-0000-00005F800000}"/>
    <cellStyle name="Normal 47 11 2 2 3 5" xfId="36706" xr:uid="{00000000-0005-0000-0000-000060800000}"/>
    <cellStyle name="Normal 47 11 2 2 4" xfId="16104" xr:uid="{00000000-0005-0000-0000-000061800000}"/>
    <cellStyle name="Normal 47 11 2 2 4 2" xfId="28073" xr:uid="{00000000-0005-0000-0000-000062800000}"/>
    <cellStyle name="Normal 47 11 2 2 4 2 2" xfId="49679" xr:uid="{00000000-0005-0000-0000-000063800000}"/>
    <cellStyle name="Normal 47 11 2 2 4 3" xfId="22106" xr:uid="{00000000-0005-0000-0000-000064800000}"/>
    <cellStyle name="Normal 47 11 2 2 4 3 2" xfId="43743" xr:uid="{00000000-0005-0000-0000-000065800000}"/>
    <cellStyle name="Normal 47 11 2 2 4 4" xfId="37758" xr:uid="{00000000-0005-0000-0000-000066800000}"/>
    <cellStyle name="Normal 47 11 2 2 5" xfId="25091" xr:uid="{00000000-0005-0000-0000-000067800000}"/>
    <cellStyle name="Normal 47 11 2 2 5 2" xfId="46708" xr:uid="{00000000-0005-0000-0000-000068800000}"/>
    <cellStyle name="Normal 47 11 2 2 6" xfId="19124" xr:uid="{00000000-0005-0000-0000-000069800000}"/>
    <cellStyle name="Normal 47 11 2 2 6 2" xfId="40766" xr:uid="{00000000-0005-0000-0000-00006A800000}"/>
    <cellStyle name="Normal 47 11 2 2 7" xfId="34752"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69" xr:uid="{00000000-0005-0000-0000-00006F800000}"/>
    <cellStyle name="Normal 47 11 2 3 2 2 2 2" xfId="50975" xr:uid="{00000000-0005-0000-0000-000070800000}"/>
    <cellStyle name="Normal 47 11 2 3 2 2 3" xfId="23402" xr:uid="{00000000-0005-0000-0000-000071800000}"/>
    <cellStyle name="Normal 47 11 2 3 2 2 3 2" xfId="45039" xr:uid="{00000000-0005-0000-0000-000072800000}"/>
    <cellStyle name="Normal 47 11 2 3 2 2 4" xfId="39055" xr:uid="{00000000-0005-0000-0000-000073800000}"/>
    <cellStyle name="Normal 47 11 2 3 2 3" xfId="26387" xr:uid="{00000000-0005-0000-0000-000074800000}"/>
    <cellStyle name="Normal 47 11 2 3 2 3 2" xfId="48001" xr:uid="{00000000-0005-0000-0000-000075800000}"/>
    <cellStyle name="Normal 47 11 2 3 2 4" xfId="20420" xr:uid="{00000000-0005-0000-0000-000076800000}"/>
    <cellStyle name="Normal 47 11 2 3 2 4 2" xfId="42062" xr:uid="{00000000-0005-0000-0000-000077800000}"/>
    <cellStyle name="Normal 47 11 2 3 2 5" xfId="36052" xr:uid="{00000000-0005-0000-0000-000078800000}"/>
    <cellStyle name="Normal 47 11 2 3 3" xfId="15290" xr:uid="{00000000-0005-0000-0000-000079800000}"/>
    <cellStyle name="Normal 47 11 2 3 3 2" xfId="18375" xr:uid="{00000000-0005-0000-0000-00007A800000}"/>
    <cellStyle name="Normal 47 11 2 3 3 2 2" xfId="30341" xr:uid="{00000000-0005-0000-0000-00007B800000}"/>
    <cellStyle name="Normal 47 11 2 3 3 2 2 2" xfId="51947" xr:uid="{00000000-0005-0000-0000-00007C800000}"/>
    <cellStyle name="Normal 47 11 2 3 3 2 3" xfId="24374" xr:uid="{00000000-0005-0000-0000-00007D800000}"/>
    <cellStyle name="Normal 47 11 2 3 3 2 3 2" xfId="46011" xr:uid="{00000000-0005-0000-0000-00007E800000}"/>
    <cellStyle name="Normal 47 11 2 3 3 2 4" xfId="40029" xr:uid="{00000000-0005-0000-0000-00007F800000}"/>
    <cellStyle name="Normal 47 11 2 3 3 3" xfId="27359" xr:uid="{00000000-0005-0000-0000-000080800000}"/>
    <cellStyle name="Normal 47 11 2 3 3 3 2" xfId="48973" xr:uid="{00000000-0005-0000-0000-000081800000}"/>
    <cellStyle name="Normal 47 11 2 3 3 4" xfId="21392" xr:uid="{00000000-0005-0000-0000-000082800000}"/>
    <cellStyle name="Normal 47 11 2 3 3 4 2" xfId="43034" xr:uid="{00000000-0005-0000-0000-000083800000}"/>
    <cellStyle name="Normal 47 11 2 3 3 5" xfId="37026" xr:uid="{00000000-0005-0000-0000-000084800000}"/>
    <cellStyle name="Normal 47 11 2 3 4" xfId="16424" xr:uid="{00000000-0005-0000-0000-000085800000}"/>
    <cellStyle name="Normal 47 11 2 3 4 2" xfId="28393" xr:uid="{00000000-0005-0000-0000-000086800000}"/>
    <cellStyle name="Normal 47 11 2 3 4 2 2" xfId="49999" xr:uid="{00000000-0005-0000-0000-000087800000}"/>
    <cellStyle name="Normal 47 11 2 3 4 3" xfId="22426" xr:uid="{00000000-0005-0000-0000-000088800000}"/>
    <cellStyle name="Normal 47 11 2 3 4 3 2" xfId="44063" xr:uid="{00000000-0005-0000-0000-000089800000}"/>
    <cellStyle name="Normal 47 11 2 3 4 4" xfId="38078" xr:uid="{00000000-0005-0000-0000-00008A800000}"/>
    <cellStyle name="Normal 47 11 2 3 5" xfId="25411" xr:uid="{00000000-0005-0000-0000-00008B800000}"/>
    <cellStyle name="Normal 47 11 2 3 5 2" xfId="47028" xr:uid="{00000000-0005-0000-0000-00008C800000}"/>
    <cellStyle name="Normal 47 11 2 3 6" xfId="19444" xr:uid="{00000000-0005-0000-0000-00008D800000}"/>
    <cellStyle name="Normal 47 11 2 3 6 2" xfId="41086" xr:uid="{00000000-0005-0000-0000-00008E800000}"/>
    <cellStyle name="Normal 47 11 2 3 7" xfId="35072" xr:uid="{00000000-0005-0000-0000-00008F800000}"/>
    <cellStyle name="Normal 47 11 2 4" xfId="13675" xr:uid="{00000000-0005-0000-0000-000090800000}"/>
    <cellStyle name="Normal 47 11 2 4 2" xfId="16761" xr:uid="{00000000-0005-0000-0000-000091800000}"/>
    <cellStyle name="Normal 47 11 2 4 2 2" xfId="28729" xr:uid="{00000000-0005-0000-0000-000092800000}"/>
    <cellStyle name="Normal 47 11 2 4 2 2 2" xfId="50335" xr:uid="{00000000-0005-0000-0000-000093800000}"/>
    <cellStyle name="Normal 47 11 2 4 2 3" xfId="22762" xr:uid="{00000000-0005-0000-0000-000094800000}"/>
    <cellStyle name="Normal 47 11 2 4 2 3 2" xfId="44399" xr:uid="{00000000-0005-0000-0000-000095800000}"/>
    <cellStyle name="Normal 47 11 2 4 2 4" xfId="38415" xr:uid="{00000000-0005-0000-0000-000096800000}"/>
    <cellStyle name="Normal 47 11 2 4 3" xfId="25747" xr:uid="{00000000-0005-0000-0000-000097800000}"/>
    <cellStyle name="Normal 47 11 2 4 3 2" xfId="47361" xr:uid="{00000000-0005-0000-0000-000098800000}"/>
    <cellStyle name="Normal 47 11 2 4 4" xfId="19780" xr:uid="{00000000-0005-0000-0000-000099800000}"/>
    <cellStyle name="Normal 47 11 2 4 4 2" xfId="41422" xr:uid="{00000000-0005-0000-0000-00009A800000}"/>
    <cellStyle name="Normal 47 11 2 4 5" xfId="35411" xr:uid="{00000000-0005-0000-0000-00009B800000}"/>
    <cellStyle name="Normal 47 11 2 5" xfId="14649" xr:uid="{00000000-0005-0000-0000-00009C800000}"/>
    <cellStyle name="Normal 47 11 2 5 2" xfId="17734" xr:uid="{00000000-0005-0000-0000-00009D800000}"/>
    <cellStyle name="Normal 47 11 2 5 2 2" xfId="29701" xr:uid="{00000000-0005-0000-0000-00009E800000}"/>
    <cellStyle name="Normal 47 11 2 5 2 2 2" xfId="51307" xr:uid="{00000000-0005-0000-0000-00009F800000}"/>
    <cellStyle name="Normal 47 11 2 5 2 3" xfId="23734" xr:uid="{00000000-0005-0000-0000-0000A0800000}"/>
    <cellStyle name="Normal 47 11 2 5 2 3 2" xfId="45371" xr:uid="{00000000-0005-0000-0000-0000A1800000}"/>
    <cellStyle name="Normal 47 11 2 5 2 4" xfId="39388" xr:uid="{00000000-0005-0000-0000-0000A2800000}"/>
    <cellStyle name="Normal 47 11 2 5 3" xfId="26719" xr:uid="{00000000-0005-0000-0000-0000A3800000}"/>
    <cellStyle name="Normal 47 11 2 5 3 2" xfId="48333" xr:uid="{00000000-0005-0000-0000-0000A4800000}"/>
    <cellStyle name="Normal 47 11 2 5 4" xfId="20752" xr:uid="{00000000-0005-0000-0000-0000A5800000}"/>
    <cellStyle name="Normal 47 11 2 5 4 2" xfId="42394" xr:uid="{00000000-0005-0000-0000-0000A6800000}"/>
    <cellStyle name="Normal 47 11 2 5 5" xfId="36385" xr:uid="{00000000-0005-0000-0000-0000A7800000}"/>
    <cellStyle name="Normal 47 11 2 6" xfId="15762" xr:uid="{00000000-0005-0000-0000-0000A8800000}"/>
    <cellStyle name="Normal 47 11 2 6 2" xfId="27733" xr:uid="{00000000-0005-0000-0000-0000A9800000}"/>
    <cellStyle name="Normal 47 11 2 6 2 2" xfId="49339" xr:uid="{00000000-0005-0000-0000-0000AA800000}"/>
    <cellStyle name="Normal 47 11 2 6 3" xfId="21766" xr:uid="{00000000-0005-0000-0000-0000AB800000}"/>
    <cellStyle name="Normal 47 11 2 6 3 2" xfId="43403" xr:uid="{00000000-0005-0000-0000-0000AC800000}"/>
    <cellStyle name="Normal 47 11 2 6 4" xfId="37416" xr:uid="{00000000-0005-0000-0000-0000AD800000}"/>
    <cellStyle name="Normal 47 11 2 7" xfId="24748" xr:uid="{00000000-0005-0000-0000-0000AE800000}"/>
    <cellStyle name="Normal 47 11 2 7 2" xfId="46368" xr:uid="{00000000-0005-0000-0000-0000AF800000}"/>
    <cellStyle name="Normal 47 11 2 8" xfId="18781" xr:uid="{00000000-0005-0000-0000-0000B0800000}"/>
    <cellStyle name="Normal 47 11 2 8 2" xfId="40423" xr:uid="{00000000-0005-0000-0000-0000B1800000}"/>
    <cellStyle name="Normal 47 11 2 9" xfId="31594"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5" xr:uid="{00000000-0005-0000-0000-0000B7800000}"/>
    <cellStyle name="Normal 47 11 3 2 2 2 2 2" xfId="50611" xr:uid="{00000000-0005-0000-0000-0000B8800000}"/>
    <cellStyle name="Normal 47 11 3 2 2 2 3" xfId="23038" xr:uid="{00000000-0005-0000-0000-0000B9800000}"/>
    <cellStyle name="Normal 47 11 3 2 2 2 3 2" xfId="44675" xr:uid="{00000000-0005-0000-0000-0000BA800000}"/>
    <cellStyle name="Normal 47 11 3 2 2 2 4" xfId="38691" xr:uid="{00000000-0005-0000-0000-0000BB800000}"/>
    <cellStyle name="Normal 47 11 3 2 2 3" xfId="26023" xr:uid="{00000000-0005-0000-0000-0000BC800000}"/>
    <cellStyle name="Normal 47 11 3 2 2 3 2" xfId="47637" xr:uid="{00000000-0005-0000-0000-0000BD800000}"/>
    <cellStyle name="Normal 47 11 3 2 2 4" xfId="20056" xr:uid="{00000000-0005-0000-0000-0000BE800000}"/>
    <cellStyle name="Normal 47 11 3 2 2 4 2" xfId="41698" xr:uid="{00000000-0005-0000-0000-0000BF800000}"/>
    <cellStyle name="Normal 47 11 3 2 2 5" xfId="35688" xr:uid="{00000000-0005-0000-0000-0000C0800000}"/>
    <cellStyle name="Normal 47 11 3 2 3" xfId="14926" xr:uid="{00000000-0005-0000-0000-0000C1800000}"/>
    <cellStyle name="Normal 47 11 3 2 3 2" xfId="18011" xr:uid="{00000000-0005-0000-0000-0000C2800000}"/>
    <cellStyle name="Normal 47 11 3 2 3 2 2" xfId="29977" xr:uid="{00000000-0005-0000-0000-0000C3800000}"/>
    <cellStyle name="Normal 47 11 3 2 3 2 2 2" xfId="51583" xr:uid="{00000000-0005-0000-0000-0000C4800000}"/>
    <cellStyle name="Normal 47 11 3 2 3 2 3" xfId="24010" xr:uid="{00000000-0005-0000-0000-0000C5800000}"/>
    <cellStyle name="Normal 47 11 3 2 3 2 3 2" xfId="45647" xr:uid="{00000000-0005-0000-0000-0000C6800000}"/>
    <cellStyle name="Normal 47 11 3 2 3 2 4" xfId="39665" xr:uid="{00000000-0005-0000-0000-0000C7800000}"/>
    <cellStyle name="Normal 47 11 3 2 3 3" xfId="26995" xr:uid="{00000000-0005-0000-0000-0000C8800000}"/>
    <cellStyle name="Normal 47 11 3 2 3 3 2" xfId="48609" xr:uid="{00000000-0005-0000-0000-0000C9800000}"/>
    <cellStyle name="Normal 47 11 3 2 3 4" xfId="21028" xr:uid="{00000000-0005-0000-0000-0000CA800000}"/>
    <cellStyle name="Normal 47 11 3 2 3 4 2" xfId="42670" xr:uid="{00000000-0005-0000-0000-0000CB800000}"/>
    <cellStyle name="Normal 47 11 3 2 3 5" xfId="36662" xr:uid="{00000000-0005-0000-0000-0000CC800000}"/>
    <cellStyle name="Normal 47 11 3 2 4" xfId="16060" xr:uid="{00000000-0005-0000-0000-0000CD800000}"/>
    <cellStyle name="Normal 47 11 3 2 4 2" xfId="28029" xr:uid="{00000000-0005-0000-0000-0000CE800000}"/>
    <cellStyle name="Normal 47 11 3 2 4 2 2" xfId="49635" xr:uid="{00000000-0005-0000-0000-0000CF800000}"/>
    <cellStyle name="Normal 47 11 3 2 4 3" xfId="22062" xr:uid="{00000000-0005-0000-0000-0000D0800000}"/>
    <cellStyle name="Normal 47 11 3 2 4 3 2" xfId="43699" xr:uid="{00000000-0005-0000-0000-0000D1800000}"/>
    <cellStyle name="Normal 47 11 3 2 4 4" xfId="37714" xr:uid="{00000000-0005-0000-0000-0000D2800000}"/>
    <cellStyle name="Normal 47 11 3 2 5" xfId="25047" xr:uid="{00000000-0005-0000-0000-0000D3800000}"/>
    <cellStyle name="Normal 47 11 3 2 5 2" xfId="46664" xr:uid="{00000000-0005-0000-0000-0000D4800000}"/>
    <cellStyle name="Normal 47 11 3 2 6" xfId="19080" xr:uid="{00000000-0005-0000-0000-0000D5800000}"/>
    <cellStyle name="Normal 47 11 3 2 6 2" xfId="40722" xr:uid="{00000000-0005-0000-0000-0000D6800000}"/>
    <cellStyle name="Normal 47 11 3 2 7" xfId="34708"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5" xr:uid="{00000000-0005-0000-0000-0000DB800000}"/>
    <cellStyle name="Normal 47 11 3 3 2 2 2 2" xfId="50931" xr:uid="{00000000-0005-0000-0000-0000DC800000}"/>
    <cellStyle name="Normal 47 11 3 3 2 2 3" xfId="23358" xr:uid="{00000000-0005-0000-0000-0000DD800000}"/>
    <cellStyle name="Normal 47 11 3 3 2 2 3 2" xfId="44995" xr:uid="{00000000-0005-0000-0000-0000DE800000}"/>
    <cellStyle name="Normal 47 11 3 3 2 2 4" xfId="39011" xr:uid="{00000000-0005-0000-0000-0000DF800000}"/>
    <cellStyle name="Normal 47 11 3 3 2 3" xfId="26343" xr:uid="{00000000-0005-0000-0000-0000E0800000}"/>
    <cellStyle name="Normal 47 11 3 3 2 3 2" xfId="47957" xr:uid="{00000000-0005-0000-0000-0000E1800000}"/>
    <cellStyle name="Normal 47 11 3 3 2 4" xfId="20376" xr:uid="{00000000-0005-0000-0000-0000E2800000}"/>
    <cellStyle name="Normal 47 11 3 3 2 4 2" xfId="42018" xr:uid="{00000000-0005-0000-0000-0000E3800000}"/>
    <cellStyle name="Normal 47 11 3 3 2 5" xfId="36008" xr:uid="{00000000-0005-0000-0000-0000E4800000}"/>
    <cellStyle name="Normal 47 11 3 3 3" xfId="15246" xr:uid="{00000000-0005-0000-0000-0000E5800000}"/>
    <cellStyle name="Normal 47 11 3 3 3 2" xfId="18331" xr:uid="{00000000-0005-0000-0000-0000E6800000}"/>
    <cellStyle name="Normal 47 11 3 3 3 2 2" xfId="30297" xr:uid="{00000000-0005-0000-0000-0000E7800000}"/>
    <cellStyle name="Normal 47 11 3 3 3 2 2 2" xfId="51903" xr:uid="{00000000-0005-0000-0000-0000E8800000}"/>
    <cellStyle name="Normal 47 11 3 3 3 2 3" xfId="24330" xr:uid="{00000000-0005-0000-0000-0000E9800000}"/>
    <cellStyle name="Normal 47 11 3 3 3 2 3 2" xfId="45967" xr:uid="{00000000-0005-0000-0000-0000EA800000}"/>
    <cellStyle name="Normal 47 11 3 3 3 2 4" xfId="39985" xr:uid="{00000000-0005-0000-0000-0000EB800000}"/>
    <cellStyle name="Normal 47 11 3 3 3 3" xfId="27315" xr:uid="{00000000-0005-0000-0000-0000EC800000}"/>
    <cellStyle name="Normal 47 11 3 3 3 3 2" xfId="48929" xr:uid="{00000000-0005-0000-0000-0000ED800000}"/>
    <cellStyle name="Normal 47 11 3 3 3 4" xfId="21348" xr:uid="{00000000-0005-0000-0000-0000EE800000}"/>
    <cellStyle name="Normal 47 11 3 3 3 4 2" xfId="42990" xr:uid="{00000000-0005-0000-0000-0000EF800000}"/>
    <cellStyle name="Normal 47 11 3 3 3 5" xfId="36982" xr:uid="{00000000-0005-0000-0000-0000F0800000}"/>
    <cellStyle name="Normal 47 11 3 3 4" xfId="16380" xr:uid="{00000000-0005-0000-0000-0000F1800000}"/>
    <cellStyle name="Normal 47 11 3 3 4 2" xfId="28349" xr:uid="{00000000-0005-0000-0000-0000F2800000}"/>
    <cellStyle name="Normal 47 11 3 3 4 2 2" xfId="49955" xr:uid="{00000000-0005-0000-0000-0000F3800000}"/>
    <cellStyle name="Normal 47 11 3 3 4 3" xfId="22382" xr:uid="{00000000-0005-0000-0000-0000F4800000}"/>
    <cellStyle name="Normal 47 11 3 3 4 3 2" xfId="44019" xr:uid="{00000000-0005-0000-0000-0000F5800000}"/>
    <cellStyle name="Normal 47 11 3 3 4 4" xfId="38034" xr:uid="{00000000-0005-0000-0000-0000F6800000}"/>
    <cellStyle name="Normal 47 11 3 3 5" xfId="25367" xr:uid="{00000000-0005-0000-0000-0000F7800000}"/>
    <cellStyle name="Normal 47 11 3 3 5 2" xfId="46984" xr:uid="{00000000-0005-0000-0000-0000F8800000}"/>
    <cellStyle name="Normal 47 11 3 3 6" xfId="19400" xr:uid="{00000000-0005-0000-0000-0000F9800000}"/>
    <cellStyle name="Normal 47 11 3 3 6 2" xfId="41042" xr:uid="{00000000-0005-0000-0000-0000FA800000}"/>
    <cellStyle name="Normal 47 11 3 3 7" xfId="35028" xr:uid="{00000000-0005-0000-0000-0000FB800000}"/>
    <cellStyle name="Normal 47 11 3 4" xfId="13631" xr:uid="{00000000-0005-0000-0000-0000FC800000}"/>
    <cellStyle name="Normal 47 11 3 4 2" xfId="16717" xr:uid="{00000000-0005-0000-0000-0000FD800000}"/>
    <cellStyle name="Normal 47 11 3 4 2 2" xfId="28685" xr:uid="{00000000-0005-0000-0000-0000FE800000}"/>
    <cellStyle name="Normal 47 11 3 4 2 2 2" xfId="50291" xr:uid="{00000000-0005-0000-0000-0000FF800000}"/>
    <cellStyle name="Normal 47 11 3 4 2 3" xfId="22718" xr:uid="{00000000-0005-0000-0000-000000810000}"/>
    <cellStyle name="Normal 47 11 3 4 2 3 2" xfId="44355" xr:uid="{00000000-0005-0000-0000-000001810000}"/>
    <cellStyle name="Normal 47 11 3 4 2 4" xfId="38371" xr:uid="{00000000-0005-0000-0000-000002810000}"/>
    <cellStyle name="Normal 47 11 3 4 3" xfId="25703" xr:uid="{00000000-0005-0000-0000-000003810000}"/>
    <cellStyle name="Normal 47 11 3 4 3 2" xfId="47317" xr:uid="{00000000-0005-0000-0000-000004810000}"/>
    <cellStyle name="Normal 47 11 3 4 4" xfId="19736" xr:uid="{00000000-0005-0000-0000-000005810000}"/>
    <cellStyle name="Normal 47 11 3 4 4 2" xfId="41378" xr:uid="{00000000-0005-0000-0000-000006810000}"/>
    <cellStyle name="Normal 47 11 3 4 5" xfId="35367" xr:uid="{00000000-0005-0000-0000-000007810000}"/>
    <cellStyle name="Normal 47 11 3 5" xfId="14605" xr:uid="{00000000-0005-0000-0000-000008810000}"/>
    <cellStyle name="Normal 47 11 3 5 2" xfId="17690" xr:uid="{00000000-0005-0000-0000-000009810000}"/>
    <cellStyle name="Normal 47 11 3 5 2 2" xfId="29657" xr:uid="{00000000-0005-0000-0000-00000A810000}"/>
    <cellStyle name="Normal 47 11 3 5 2 2 2" xfId="51263" xr:uid="{00000000-0005-0000-0000-00000B810000}"/>
    <cellStyle name="Normal 47 11 3 5 2 3" xfId="23690" xr:uid="{00000000-0005-0000-0000-00000C810000}"/>
    <cellStyle name="Normal 47 11 3 5 2 3 2" xfId="45327" xr:uid="{00000000-0005-0000-0000-00000D810000}"/>
    <cellStyle name="Normal 47 11 3 5 2 4" xfId="39344" xr:uid="{00000000-0005-0000-0000-00000E810000}"/>
    <cellStyle name="Normal 47 11 3 5 3" xfId="26675" xr:uid="{00000000-0005-0000-0000-00000F810000}"/>
    <cellStyle name="Normal 47 11 3 5 3 2" xfId="48289" xr:uid="{00000000-0005-0000-0000-000010810000}"/>
    <cellStyle name="Normal 47 11 3 5 4" xfId="20708" xr:uid="{00000000-0005-0000-0000-000011810000}"/>
    <cellStyle name="Normal 47 11 3 5 4 2" xfId="42350" xr:uid="{00000000-0005-0000-0000-000012810000}"/>
    <cellStyle name="Normal 47 11 3 5 5" xfId="36341" xr:uid="{00000000-0005-0000-0000-000013810000}"/>
    <cellStyle name="Normal 47 11 3 6" xfId="15718" xr:uid="{00000000-0005-0000-0000-000014810000}"/>
    <cellStyle name="Normal 47 11 3 6 2" xfId="27689" xr:uid="{00000000-0005-0000-0000-000015810000}"/>
    <cellStyle name="Normal 47 11 3 6 2 2" xfId="49295" xr:uid="{00000000-0005-0000-0000-000016810000}"/>
    <cellStyle name="Normal 47 11 3 6 3" xfId="21722" xr:uid="{00000000-0005-0000-0000-000017810000}"/>
    <cellStyle name="Normal 47 11 3 6 3 2" xfId="43359" xr:uid="{00000000-0005-0000-0000-000018810000}"/>
    <cellStyle name="Normal 47 11 3 6 4" xfId="37372" xr:uid="{00000000-0005-0000-0000-000019810000}"/>
    <cellStyle name="Normal 47 11 3 7" xfId="24704" xr:uid="{00000000-0005-0000-0000-00001A810000}"/>
    <cellStyle name="Normal 47 11 3 7 2" xfId="46324" xr:uid="{00000000-0005-0000-0000-00001B810000}"/>
    <cellStyle name="Normal 47 11 3 8" xfId="18737" xr:uid="{00000000-0005-0000-0000-00001C810000}"/>
    <cellStyle name="Normal 47 11 3 8 2" xfId="40379" xr:uid="{00000000-0005-0000-0000-00001D810000}"/>
    <cellStyle name="Normal 47 11 3 9" xfId="31437"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1" xr:uid="{00000000-0005-0000-0000-000023810000}"/>
    <cellStyle name="Normal 47 11 4 2 2 2 2 2" xfId="50697" xr:uid="{00000000-0005-0000-0000-000024810000}"/>
    <cellStyle name="Normal 47 11 4 2 2 2 3" xfId="23124" xr:uid="{00000000-0005-0000-0000-000025810000}"/>
    <cellStyle name="Normal 47 11 4 2 2 2 3 2" xfId="44761" xr:uid="{00000000-0005-0000-0000-000026810000}"/>
    <cellStyle name="Normal 47 11 4 2 2 2 4" xfId="38777" xr:uid="{00000000-0005-0000-0000-000027810000}"/>
    <cellStyle name="Normal 47 11 4 2 2 3" xfId="26109" xr:uid="{00000000-0005-0000-0000-000028810000}"/>
    <cellStyle name="Normal 47 11 4 2 2 3 2" xfId="47723" xr:uid="{00000000-0005-0000-0000-000029810000}"/>
    <cellStyle name="Normal 47 11 4 2 2 4" xfId="20142" xr:uid="{00000000-0005-0000-0000-00002A810000}"/>
    <cellStyle name="Normal 47 11 4 2 2 4 2" xfId="41784" xr:uid="{00000000-0005-0000-0000-00002B810000}"/>
    <cellStyle name="Normal 47 11 4 2 2 5" xfId="35774" xr:uid="{00000000-0005-0000-0000-00002C810000}"/>
    <cellStyle name="Normal 47 11 4 2 3" xfId="15012" xr:uid="{00000000-0005-0000-0000-00002D810000}"/>
    <cellStyle name="Normal 47 11 4 2 3 2" xfId="18097" xr:uid="{00000000-0005-0000-0000-00002E810000}"/>
    <cellStyle name="Normal 47 11 4 2 3 2 2" xfId="30063" xr:uid="{00000000-0005-0000-0000-00002F810000}"/>
    <cellStyle name="Normal 47 11 4 2 3 2 2 2" xfId="51669" xr:uid="{00000000-0005-0000-0000-000030810000}"/>
    <cellStyle name="Normal 47 11 4 2 3 2 3" xfId="24096" xr:uid="{00000000-0005-0000-0000-000031810000}"/>
    <cellStyle name="Normal 47 11 4 2 3 2 3 2" xfId="45733" xr:uid="{00000000-0005-0000-0000-000032810000}"/>
    <cellStyle name="Normal 47 11 4 2 3 2 4" xfId="39751" xr:uid="{00000000-0005-0000-0000-000033810000}"/>
    <cellStyle name="Normal 47 11 4 2 3 3" xfId="27081" xr:uid="{00000000-0005-0000-0000-000034810000}"/>
    <cellStyle name="Normal 47 11 4 2 3 3 2" xfId="48695" xr:uid="{00000000-0005-0000-0000-000035810000}"/>
    <cellStyle name="Normal 47 11 4 2 3 4" xfId="21114" xr:uid="{00000000-0005-0000-0000-000036810000}"/>
    <cellStyle name="Normal 47 11 4 2 3 4 2" xfId="42756" xr:uid="{00000000-0005-0000-0000-000037810000}"/>
    <cellStyle name="Normal 47 11 4 2 3 5" xfId="36748" xr:uid="{00000000-0005-0000-0000-000038810000}"/>
    <cellStyle name="Normal 47 11 4 2 4" xfId="16146" xr:uid="{00000000-0005-0000-0000-000039810000}"/>
    <cellStyle name="Normal 47 11 4 2 4 2" xfId="28115" xr:uid="{00000000-0005-0000-0000-00003A810000}"/>
    <cellStyle name="Normal 47 11 4 2 4 2 2" xfId="49721" xr:uid="{00000000-0005-0000-0000-00003B810000}"/>
    <cellStyle name="Normal 47 11 4 2 4 3" xfId="22148" xr:uid="{00000000-0005-0000-0000-00003C810000}"/>
    <cellStyle name="Normal 47 11 4 2 4 3 2" xfId="43785" xr:uid="{00000000-0005-0000-0000-00003D810000}"/>
    <cellStyle name="Normal 47 11 4 2 4 4" xfId="37800" xr:uid="{00000000-0005-0000-0000-00003E810000}"/>
    <cellStyle name="Normal 47 11 4 2 5" xfId="25133" xr:uid="{00000000-0005-0000-0000-00003F810000}"/>
    <cellStyle name="Normal 47 11 4 2 5 2" xfId="46750" xr:uid="{00000000-0005-0000-0000-000040810000}"/>
    <cellStyle name="Normal 47 11 4 2 6" xfId="19166" xr:uid="{00000000-0005-0000-0000-000041810000}"/>
    <cellStyle name="Normal 47 11 4 2 6 2" xfId="40808" xr:uid="{00000000-0005-0000-0000-000042810000}"/>
    <cellStyle name="Normal 47 11 4 2 7" xfId="34794"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1" xr:uid="{00000000-0005-0000-0000-000047810000}"/>
    <cellStyle name="Normal 47 11 4 3 2 2 2 2" xfId="51017" xr:uid="{00000000-0005-0000-0000-000048810000}"/>
    <cellStyle name="Normal 47 11 4 3 2 2 3" xfId="23444" xr:uid="{00000000-0005-0000-0000-000049810000}"/>
    <cellStyle name="Normal 47 11 4 3 2 2 3 2" xfId="45081" xr:uid="{00000000-0005-0000-0000-00004A810000}"/>
    <cellStyle name="Normal 47 11 4 3 2 2 4" xfId="39097" xr:uid="{00000000-0005-0000-0000-00004B810000}"/>
    <cellStyle name="Normal 47 11 4 3 2 3" xfId="26429" xr:uid="{00000000-0005-0000-0000-00004C810000}"/>
    <cellStyle name="Normal 47 11 4 3 2 3 2" xfId="48043" xr:uid="{00000000-0005-0000-0000-00004D810000}"/>
    <cellStyle name="Normal 47 11 4 3 2 4" xfId="20462" xr:uid="{00000000-0005-0000-0000-00004E810000}"/>
    <cellStyle name="Normal 47 11 4 3 2 4 2" xfId="42104" xr:uid="{00000000-0005-0000-0000-00004F810000}"/>
    <cellStyle name="Normal 47 11 4 3 2 5" xfId="36094" xr:uid="{00000000-0005-0000-0000-000050810000}"/>
    <cellStyle name="Normal 47 11 4 3 3" xfId="15332" xr:uid="{00000000-0005-0000-0000-000051810000}"/>
    <cellStyle name="Normal 47 11 4 3 3 2" xfId="18417" xr:uid="{00000000-0005-0000-0000-000052810000}"/>
    <cellStyle name="Normal 47 11 4 3 3 2 2" xfId="30383" xr:uid="{00000000-0005-0000-0000-000053810000}"/>
    <cellStyle name="Normal 47 11 4 3 3 2 2 2" xfId="51989" xr:uid="{00000000-0005-0000-0000-000054810000}"/>
    <cellStyle name="Normal 47 11 4 3 3 2 3" xfId="24416" xr:uid="{00000000-0005-0000-0000-000055810000}"/>
    <cellStyle name="Normal 47 11 4 3 3 2 3 2" xfId="46053" xr:uid="{00000000-0005-0000-0000-000056810000}"/>
    <cellStyle name="Normal 47 11 4 3 3 2 4" xfId="40071" xr:uid="{00000000-0005-0000-0000-000057810000}"/>
    <cellStyle name="Normal 47 11 4 3 3 3" xfId="27401" xr:uid="{00000000-0005-0000-0000-000058810000}"/>
    <cellStyle name="Normal 47 11 4 3 3 3 2" xfId="49015" xr:uid="{00000000-0005-0000-0000-000059810000}"/>
    <cellStyle name="Normal 47 11 4 3 3 4" xfId="21434" xr:uid="{00000000-0005-0000-0000-00005A810000}"/>
    <cellStyle name="Normal 47 11 4 3 3 4 2" xfId="43076" xr:uid="{00000000-0005-0000-0000-00005B810000}"/>
    <cellStyle name="Normal 47 11 4 3 3 5" xfId="37068" xr:uid="{00000000-0005-0000-0000-00005C810000}"/>
    <cellStyle name="Normal 47 11 4 3 4" xfId="16466" xr:uid="{00000000-0005-0000-0000-00005D810000}"/>
    <cellStyle name="Normal 47 11 4 3 4 2" xfId="28435" xr:uid="{00000000-0005-0000-0000-00005E810000}"/>
    <cellStyle name="Normal 47 11 4 3 4 2 2" xfId="50041" xr:uid="{00000000-0005-0000-0000-00005F810000}"/>
    <cellStyle name="Normal 47 11 4 3 4 3" xfId="22468" xr:uid="{00000000-0005-0000-0000-000060810000}"/>
    <cellStyle name="Normal 47 11 4 3 4 3 2" xfId="44105" xr:uid="{00000000-0005-0000-0000-000061810000}"/>
    <cellStyle name="Normal 47 11 4 3 4 4" xfId="38120" xr:uid="{00000000-0005-0000-0000-000062810000}"/>
    <cellStyle name="Normal 47 11 4 3 5" xfId="25453" xr:uid="{00000000-0005-0000-0000-000063810000}"/>
    <cellStyle name="Normal 47 11 4 3 5 2" xfId="47070" xr:uid="{00000000-0005-0000-0000-000064810000}"/>
    <cellStyle name="Normal 47 11 4 3 6" xfId="19486" xr:uid="{00000000-0005-0000-0000-000065810000}"/>
    <cellStyle name="Normal 47 11 4 3 6 2" xfId="41128" xr:uid="{00000000-0005-0000-0000-000066810000}"/>
    <cellStyle name="Normal 47 11 4 3 7" xfId="35114" xr:uid="{00000000-0005-0000-0000-000067810000}"/>
    <cellStyle name="Normal 47 11 4 4" xfId="13717" xr:uid="{00000000-0005-0000-0000-000068810000}"/>
    <cellStyle name="Normal 47 11 4 4 2" xfId="16803" xr:uid="{00000000-0005-0000-0000-000069810000}"/>
    <cellStyle name="Normal 47 11 4 4 2 2" xfId="28771" xr:uid="{00000000-0005-0000-0000-00006A810000}"/>
    <cellStyle name="Normal 47 11 4 4 2 2 2" xfId="50377" xr:uid="{00000000-0005-0000-0000-00006B810000}"/>
    <cellStyle name="Normal 47 11 4 4 2 3" xfId="22804" xr:uid="{00000000-0005-0000-0000-00006C810000}"/>
    <cellStyle name="Normal 47 11 4 4 2 3 2" xfId="44441" xr:uid="{00000000-0005-0000-0000-00006D810000}"/>
    <cellStyle name="Normal 47 11 4 4 2 4" xfId="38457" xr:uid="{00000000-0005-0000-0000-00006E810000}"/>
    <cellStyle name="Normal 47 11 4 4 3" xfId="25789" xr:uid="{00000000-0005-0000-0000-00006F810000}"/>
    <cellStyle name="Normal 47 11 4 4 3 2" xfId="47403" xr:uid="{00000000-0005-0000-0000-000070810000}"/>
    <cellStyle name="Normal 47 11 4 4 4" xfId="19822" xr:uid="{00000000-0005-0000-0000-000071810000}"/>
    <cellStyle name="Normal 47 11 4 4 4 2" xfId="41464" xr:uid="{00000000-0005-0000-0000-000072810000}"/>
    <cellStyle name="Normal 47 11 4 4 5" xfId="35453" xr:uid="{00000000-0005-0000-0000-000073810000}"/>
    <cellStyle name="Normal 47 11 4 5" xfId="14691" xr:uid="{00000000-0005-0000-0000-000074810000}"/>
    <cellStyle name="Normal 47 11 4 5 2" xfId="17776" xr:uid="{00000000-0005-0000-0000-000075810000}"/>
    <cellStyle name="Normal 47 11 4 5 2 2" xfId="29743" xr:uid="{00000000-0005-0000-0000-000076810000}"/>
    <cellStyle name="Normal 47 11 4 5 2 2 2" xfId="51349" xr:uid="{00000000-0005-0000-0000-000077810000}"/>
    <cellStyle name="Normal 47 11 4 5 2 3" xfId="23776" xr:uid="{00000000-0005-0000-0000-000078810000}"/>
    <cellStyle name="Normal 47 11 4 5 2 3 2" xfId="45413" xr:uid="{00000000-0005-0000-0000-000079810000}"/>
    <cellStyle name="Normal 47 11 4 5 2 4" xfId="39430" xr:uid="{00000000-0005-0000-0000-00007A810000}"/>
    <cellStyle name="Normal 47 11 4 5 3" xfId="26761" xr:uid="{00000000-0005-0000-0000-00007B810000}"/>
    <cellStyle name="Normal 47 11 4 5 3 2" xfId="48375" xr:uid="{00000000-0005-0000-0000-00007C810000}"/>
    <cellStyle name="Normal 47 11 4 5 4" xfId="20794" xr:uid="{00000000-0005-0000-0000-00007D810000}"/>
    <cellStyle name="Normal 47 11 4 5 4 2" xfId="42436" xr:uid="{00000000-0005-0000-0000-00007E810000}"/>
    <cellStyle name="Normal 47 11 4 5 5" xfId="36427" xr:uid="{00000000-0005-0000-0000-00007F810000}"/>
    <cellStyle name="Normal 47 11 4 6" xfId="15804" xr:uid="{00000000-0005-0000-0000-000080810000}"/>
    <cellStyle name="Normal 47 11 4 6 2" xfId="27775" xr:uid="{00000000-0005-0000-0000-000081810000}"/>
    <cellStyle name="Normal 47 11 4 6 2 2" xfId="49381" xr:uid="{00000000-0005-0000-0000-000082810000}"/>
    <cellStyle name="Normal 47 11 4 6 3" xfId="21808" xr:uid="{00000000-0005-0000-0000-000083810000}"/>
    <cellStyle name="Normal 47 11 4 6 3 2" xfId="43445" xr:uid="{00000000-0005-0000-0000-000084810000}"/>
    <cellStyle name="Normal 47 11 4 6 4" xfId="37458" xr:uid="{00000000-0005-0000-0000-000085810000}"/>
    <cellStyle name="Normal 47 11 4 7" xfId="24790" xr:uid="{00000000-0005-0000-0000-000086810000}"/>
    <cellStyle name="Normal 47 11 4 7 2" xfId="46410" xr:uid="{00000000-0005-0000-0000-000087810000}"/>
    <cellStyle name="Normal 47 11 4 8" xfId="18823" xr:uid="{00000000-0005-0000-0000-000088810000}"/>
    <cellStyle name="Normal 47 11 4 8 2" xfId="40465" xr:uid="{00000000-0005-0000-0000-000089810000}"/>
    <cellStyle name="Normal 47 11 4 9" xfId="31705"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5" xr:uid="{00000000-0005-0000-0000-00008F810000}"/>
    <cellStyle name="Normal 47 11 5 2 2 2 2 2" xfId="50781" xr:uid="{00000000-0005-0000-0000-000090810000}"/>
    <cellStyle name="Normal 47 11 5 2 2 2 3" xfId="23208" xr:uid="{00000000-0005-0000-0000-000091810000}"/>
    <cellStyle name="Normal 47 11 5 2 2 2 3 2" xfId="44845" xr:uid="{00000000-0005-0000-0000-000092810000}"/>
    <cellStyle name="Normal 47 11 5 2 2 2 4" xfId="38861" xr:uid="{00000000-0005-0000-0000-000093810000}"/>
    <cellStyle name="Normal 47 11 5 2 2 3" xfId="26193" xr:uid="{00000000-0005-0000-0000-000094810000}"/>
    <cellStyle name="Normal 47 11 5 2 2 3 2" xfId="47807" xr:uid="{00000000-0005-0000-0000-000095810000}"/>
    <cellStyle name="Normal 47 11 5 2 2 4" xfId="20226" xr:uid="{00000000-0005-0000-0000-000096810000}"/>
    <cellStyle name="Normal 47 11 5 2 2 4 2" xfId="41868" xr:uid="{00000000-0005-0000-0000-000097810000}"/>
    <cellStyle name="Normal 47 11 5 2 2 5" xfId="35858" xr:uid="{00000000-0005-0000-0000-000098810000}"/>
    <cellStyle name="Normal 47 11 5 2 3" xfId="15096" xr:uid="{00000000-0005-0000-0000-000099810000}"/>
    <cellStyle name="Normal 47 11 5 2 3 2" xfId="18181" xr:uid="{00000000-0005-0000-0000-00009A810000}"/>
    <cellStyle name="Normal 47 11 5 2 3 2 2" xfId="30147" xr:uid="{00000000-0005-0000-0000-00009B810000}"/>
    <cellStyle name="Normal 47 11 5 2 3 2 2 2" xfId="51753" xr:uid="{00000000-0005-0000-0000-00009C810000}"/>
    <cellStyle name="Normal 47 11 5 2 3 2 3" xfId="24180" xr:uid="{00000000-0005-0000-0000-00009D810000}"/>
    <cellStyle name="Normal 47 11 5 2 3 2 3 2" xfId="45817" xr:uid="{00000000-0005-0000-0000-00009E810000}"/>
    <cellStyle name="Normal 47 11 5 2 3 2 4" xfId="39835" xr:uid="{00000000-0005-0000-0000-00009F810000}"/>
    <cellStyle name="Normal 47 11 5 2 3 3" xfId="27165" xr:uid="{00000000-0005-0000-0000-0000A0810000}"/>
    <cellStyle name="Normal 47 11 5 2 3 3 2" xfId="48779" xr:uid="{00000000-0005-0000-0000-0000A1810000}"/>
    <cellStyle name="Normal 47 11 5 2 3 4" xfId="21198" xr:uid="{00000000-0005-0000-0000-0000A2810000}"/>
    <cellStyle name="Normal 47 11 5 2 3 4 2" xfId="42840" xr:uid="{00000000-0005-0000-0000-0000A3810000}"/>
    <cellStyle name="Normal 47 11 5 2 3 5" xfId="36832" xr:uid="{00000000-0005-0000-0000-0000A4810000}"/>
    <cellStyle name="Normal 47 11 5 2 4" xfId="16230" xr:uid="{00000000-0005-0000-0000-0000A5810000}"/>
    <cellStyle name="Normal 47 11 5 2 4 2" xfId="28199" xr:uid="{00000000-0005-0000-0000-0000A6810000}"/>
    <cellStyle name="Normal 47 11 5 2 4 2 2" xfId="49805" xr:uid="{00000000-0005-0000-0000-0000A7810000}"/>
    <cellStyle name="Normal 47 11 5 2 4 3" xfId="22232" xr:uid="{00000000-0005-0000-0000-0000A8810000}"/>
    <cellStyle name="Normal 47 11 5 2 4 3 2" xfId="43869" xr:uid="{00000000-0005-0000-0000-0000A9810000}"/>
    <cellStyle name="Normal 47 11 5 2 4 4" xfId="37884" xr:uid="{00000000-0005-0000-0000-0000AA810000}"/>
    <cellStyle name="Normal 47 11 5 2 5" xfId="25217" xr:uid="{00000000-0005-0000-0000-0000AB810000}"/>
    <cellStyle name="Normal 47 11 5 2 5 2" xfId="46834" xr:uid="{00000000-0005-0000-0000-0000AC810000}"/>
    <cellStyle name="Normal 47 11 5 2 6" xfId="19250" xr:uid="{00000000-0005-0000-0000-0000AD810000}"/>
    <cellStyle name="Normal 47 11 5 2 6 2" xfId="40892" xr:uid="{00000000-0005-0000-0000-0000AE810000}"/>
    <cellStyle name="Normal 47 11 5 2 7" xfId="34878"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5" xr:uid="{00000000-0005-0000-0000-0000B3810000}"/>
    <cellStyle name="Normal 47 11 5 3 2 2 2 2" xfId="51101" xr:uid="{00000000-0005-0000-0000-0000B4810000}"/>
    <cellStyle name="Normal 47 11 5 3 2 2 3" xfId="23528" xr:uid="{00000000-0005-0000-0000-0000B5810000}"/>
    <cellStyle name="Normal 47 11 5 3 2 2 3 2" xfId="45165" xr:uid="{00000000-0005-0000-0000-0000B6810000}"/>
    <cellStyle name="Normal 47 11 5 3 2 2 4" xfId="39181" xr:uid="{00000000-0005-0000-0000-0000B7810000}"/>
    <cellStyle name="Normal 47 11 5 3 2 3" xfId="26513" xr:uid="{00000000-0005-0000-0000-0000B8810000}"/>
    <cellStyle name="Normal 47 11 5 3 2 3 2" xfId="48127" xr:uid="{00000000-0005-0000-0000-0000B9810000}"/>
    <cellStyle name="Normal 47 11 5 3 2 4" xfId="20546" xr:uid="{00000000-0005-0000-0000-0000BA810000}"/>
    <cellStyle name="Normal 47 11 5 3 2 4 2" xfId="42188" xr:uid="{00000000-0005-0000-0000-0000BB810000}"/>
    <cellStyle name="Normal 47 11 5 3 2 5" xfId="36178" xr:uid="{00000000-0005-0000-0000-0000BC810000}"/>
    <cellStyle name="Normal 47 11 5 3 3" xfId="15416" xr:uid="{00000000-0005-0000-0000-0000BD810000}"/>
    <cellStyle name="Normal 47 11 5 3 3 2" xfId="18501" xr:uid="{00000000-0005-0000-0000-0000BE810000}"/>
    <cellStyle name="Normal 47 11 5 3 3 2 2" xfId="30467" xr:uid="{00000000-0005-0000-0000-0000BF810000}"/>
    <cellStyle name="Normal 47 11 5 3 3 2 2 2" xfId="52073" xr:uid="{00000000-0005-0000-0000-0000C0810000}"/>
    <cellStyle name="Normal 47 11 5 3 3 2 3" xfId="24500" xr:uid="{00000000-0005-0000-0000-0000C1810000}"/>
    <cellStyle name="Normal 47 11 5 3 3 2 3 2" xfId="46137" xr:uid="{00000000-0005-0000-0000-0000C2810000}"/>
    <cellStyle name="Normal 47 11 5 3 3 2 4" xfId="40155" xr:uid="{00000000-0005-0000-0000-0000C3810000}"/>
    <cellStyle name="Normal 47 11 5 3 3 3" xfId="27485" xr:uid="{00000000-0005-0000-0000-0000C4810000}"/>
    <cellStyle name="Normal 47 11 5 3 3 3 2" xfId="49099" xr:uid="{00000000-0005-0000-0000-0000C5810000}"/>
    <cellStyle name="Normal 47 11 5 3 3 4" xfId="21518" xr:uid="{00000000-0005-0000-0000-0000C6810000}"/>
    <cellStyle name="Normal 47 11 5 3 3 4 2" xfId="43160" xr:uid="{00000000-0005-0000-0000-0000C7810000}"/>
    <cellStyle name="Normal 47 11 5 3 3 5" xfId="37152" xr:uid="{00000000-0005-0000-0000-0000C8810000}"/>
    <cellStyle name="Normal 47 11 5 3 4" xfId="16550" xr:uid="{00000000-0005-0000-0000-0000C9810000}"/>
    <cellStyle name="Normal 47 11 5 3 4 2" xfId="28519" xr:uid="{00000000-0005-0000-0000-0000CA810000}"/>
    <cellStyle name="Normal 47 11 5 3 4 2 2" xfId="50125" xr:uid="{00000000-0005-0000-0000-0000CB810000}"/>
    <cellStyle name="Normal 47 11 5 3 4 3" xfId="22552" xr:uid="{00000000-0005-0000-0000-0000CC810000}"/>
    <cellStyle name="Normal 47 11 5 3 4 3 2" xfId="44189" xr:uid="{00000000-0005-0000-0000-0000CD810000}"/>
    <cellStyle name="Normal 47 11 5 3 4 4" xfId="38204" xr:uid="{00000000-0005-0000-0000-0000CE810000}"/>
    <cellStyle name="Normal 47 11 5 3 5" xfId="25537" xr:uid="{00000000-0005-0000-0000-0000CF810000}"/>
    <cellStyle name="Normal 47 11 5 3 5 2" xfId="47154" xr:uid="{00000000-0005-0000-0000-0000D0810000}"/>
    <cellStyle name="Normal 47 11 5 3 6" xfId="19570" xr:uid="{00000000-0005-0000-0000-0000D1810000}"/>
    <cellStyle name="Normal 47 11 5 3 6 2" xfId="41212" xr:uid="{00000000-0005-0000-0000-0000D2810000}"/>
    <cellStyle name="Normal 47 11 5 3 7" xfId="35198" xr:uid="{00000000-0005-0000-0000-0000D3810000}"/>
    <cellStyle name="Normal 47 11 5 4" xfId="13801" xr:uid="{00000000-0005-0000-0000-0000D4810000}"/>
    <cellStyle name="Normal 47 11 5 4 2" xfId="16887" xr:uid="{00000000-0005-0000-0000-0000D5810000}"/>
    <cellStyle name="Normal 47 11 5 4 2 2" xfId="28855" xr:uid="{00000000-0005-0000-0000-0000D6810000}"/>
    <cellStyle name="Normal 47 11 5 4 2 2 2" xfId="50461" xr:uid="{00000000-0005-0000-0000-0000D7810000}"/>
    <cellStyle name="Normal 47 11 5 4 2 3" xfId="22888" xr:uid="{00000000-0005-0000-0000-0000D8810000}"/>
    <cellStyle name="Normal 47 11 5 4 2 3 2" xfId="44525" xr:uid="{00000000-0005-0000-0000-0000D9810000}"/>
    <cellStyle name="Normal 47 11 5 4 2 4" xfId="38541" xr:uid="{00000000-0005-0000-0000-0000DA810000}"/>
    <cellStyle name="Normal 47 11 5 4 3" xfId="25873" xr:uid="{00000000-0005-0000-0000-0000DB810000}"/>
    <cellStyle name="Normal 47 11 5 4 3 2" xfId="47487" xr:uid="{00000000-0005-0000-0000-0000DC810000}"/>
    <cellStyle name="Normal 47 11 5 4 4" xfId="19906" xr:uid="{00000000-0005-0000-0000-0000DD810000}"/>
    <cellStyle name="Normal 47 11 5 4 4 2" xfId="41548" xr:uid="{00000000-0005-0000-0000-0000DE810000}"/>
    <cellStyle name="Normal 47 11 5 4 5" xfId="35537" xr:uid="{00000000-0005-0000-0000-0000DF810000}"/>
    <cellStyle name="Normal 47 11 5 5" xfId="14775" xr:uid="{00000000-0005-0000-0000-0000E0810000}"/>
    <cellStyle name="Normal 47 11 5 5 2" xfId="17860" xr:uid="{00000000-0005-0000-0000-0000E1810000}"/>
    <cellStyle name="Normal 47 11 5 5 2 2" xfId="29827" xr:uid="{00000000-0005-0000-0000-0000E2810000}"/>
    <cellStyle name="Normal 47 11 5 5 2 2 2" xfId="51433" xr:uid="{00000000-0005-0000-0000-0000E3810000}"/>
    <cellStyle name="Normal 47 11 5 5 2 3" xfId="23860" xr:uid="{00000000-0005-0000-0000-0000E4810000}"/>
    <cellStyle name="Normal 47 11 5 5 2 3 2" xfId="45497" xr:uid="{00000000-0005-0000-0000-0000E5810000}"/>
    <cellStyle name="Normal 47 11 5 5 2 4" xfId="39514" xr:uid="{00000000-0005-0000-0000-0000E6810000}"/>
    <cellStyle name="Normal 47 11 5 5 3" xfId="26845" xr:uid="{00000000-0005-0000-0000-0000E7810000}"/>
    <cellStyle name="Normal 47 11 5 5 3 2" xfId="48459" xr:uid="{00000000-0005-0000-0000-0000E8810000}"/>
    <cellStyle name="Normal 47 11 5 5 4" xfId="20878" xr:uid="{00000000-0005-0000-0000-0000E9810000}"/>
    <cellStyle name="Normal 47 11 5 5 4 2" xfId="42520" xr:uid="{00000000-0005-0000-0000-0000EA810000}"/>
    <cellStyle name="Normal 47 11 5 5 5" xfId="36511" xr:uid="{00000000-0005-0000-0000-0000EB810000}"/>
    <cellStyle name="Normal 47 11 5 6" xfId="15888" xr:uid="{00000000-0005-0000-0000-0000EC810000}"/>
    <cellStyle name="Normal 47 11 5 6 2" xfId="27859" xr:uid="{00000000-0005-0000-0000-0000ED810000}"/>
    <cellStyle name="Normal 47 11 5 6 2 2" xfId="49465" xr:uid="{00000000-0005-0000-0000-0000EE810000}"/>
    <cellStyle name="Normal 47 11 5 6 3" xfId="21892" xr:uid="{00000000-0005-0000-0000-0000EF810000}"/>
    <cellStyle name="Normal 47 11 5 6 3 2" xfId="43529" xr:uid="{00000000-0005-0000-0000-0000F0810000}"/>
    <cellStyle name="Normal 47 11 5 6 4" xfId="37542" xr:uid="{00000000-0005-0000-0000-0000F1810000}"/>
    <cellStyle name="Normal 47 11 5 7" xfId="24874" xr:uid="{00000000-0005-0000-0000-0000F2810000}"/>
    <cellStyle name="Normal 47 11 5 7 2" xfId="46494" xr:uid="{00000000-0005-0000-0000-0000F3810000}"/>
    <cellStyle name="Normal 47 11 5 8" xfId="18907" xr:uid="{00000000-0005-0000-0000-0000F4810000}"/>
    <cellStyle name="Normal 47 11 5 8 2" xfId="40549" xr:uid="{00000000-0005-0000-0000-0000F5810000}"/>
    <cellStyle name="Normal 47 11 5 9" xfId="31877"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0" xr:uid="{00000000-0005-0000-0000-0000FB810000}"/>
    <cellStyle name="Normal 47 11 6 2 2 2 2 2" xfId="50736" xr:uid="{00000000-0005-0000-0000-0000FC810000}"/>
    <cellStyle name="Normal 47 11 6 2 2 2 3" xfId="23163" xr:uid="{00000000-0005-0000-0000-0000FD810000}"/>
    <cellStyle name="Normal 47 11 6 2 2 2 3 2" xfId="44800" xr:uid="{00000000-0005-0000-0000-0000FE810000}"/>
    <cellStyle name="Normal 47 11 6 2 2 2 4" xfId="38816" xr:uid="{00000000-0005-0000-0000-0000FF810000}"/>
    <cellStyle name="Normal 47 11 6 2 2 3" xfId="26148" xr:uid="{00000000-0005-0000-0000-000000820000}"/>
    <cellStyle name="Normal 47 11 6 2 2 3 2" xfId="47762" xr:uid="{00000000-0005-0000-0000-000001820000}"/>
    <cellStyle name="Normal 47 11 6 2 2 4" xfId="20181" xr:uid="{00000000-0005-0000-0000-000002820000}"/>
    <cellStyle name="Normal 47 11 6 2 2 4 2" xfId="41823" xr:uid="{00000000-0005-0000-0000-000003820000}"/>
    <cellStyle name="Normal 47 11 6 2 2 5" xfId="35813" xr:uid="{00000000-0005-0000-0000-000004820000}"/>
    <cellStyle name="Normal 47 11 6 2 3" xfId="15051" xr:uid="{00000000-0005-0000-0000-000005820000}"/>
    <cellStyle name="Normal 47 11 6 2 3 2" xfId="18136" xr:uid="{00000000-0005-0000-0000-000006820000}"/>
    <cellStyle name="Normal 47 11 6 2 3 2 2" xfId="30102" xr:uid="{00000000-0005-0000-0000-000007820000}"/>
    <cellStyle name="Normal 47 11 6 2 3 2 2 2" xfId="51708" xr:uid="{00000000-0005-0000-0000-000008820000}"/>
    <cellStyle name="Normal 47 11 6 2 3 2 3" xfId="24135" xr:uid="{00000000-0005-0000-0000-000009820000}"/>
    <cellStyle name="Normal 47 11 6 2 3 2 3 2" xfId="45772" xr:uid="{00000000-0005-0000-0000-00000A820000}"/>
    <cellStyle name="Normal 47 11 6 2 3 2 4" xfId="39790" xr:uid="{00000000-0005-0000-0000-00000B820000}"/>
    <cellStyle name="Normal 47 11 6 2 3 3" xfId="27120" xr:uid="{00000000-0005-0000-0000-00000C820000}"/>
    <cellStyle name="Normal 47 11 6 2 3 3 2" xfId="48734" xr:uid="{00000000-0005-0000-0000-00000D820000}"/>
    <cellStyle name="Normal 47 11 6 2 3 4" xfId="21153" xr:uid="{00000000-0005-0000-0000-00000E820000}"/>
    <cellStyle name="Normal 47 11 6 2 3 4 2" xfId="42795" xr:uid="{00000000-0005-0000-0000-00000F820000}"/>
    <cellStyle name="Normal 47 11 6 2 3 5" xfId="36787" xr:uid="{00000000-0005-0000-0000-000010820000}"/>
    <cellStyle name="Normal 47 11 6 2 4" xfId="16185" xr:uid="{00000000-0005-0000-0000-000011820000}"/>
    <cellStyle name="Normal 47 11 6 2 4 2" xfId="28154" xr:uid="{00000000-0005-0000-0000-000012820000}"/>
    <cellStyle name="Normal 47 11 6 2 4 2 2" xfId="49760" xr:uid="{00000000-0005-0000-0000-000013820000}"/>
    <cellStyle name="Normal 47 11 6 2 4 3" xfId="22187" xr:uid="{00000000-0005-0000-0000-000014820000}"/>
    <cellStyle name="Normal 47 11 6 2 4 3 2" xfId="43824" xr:uid="{00000000-0005-0000-0000-000015820000}"/>
    <cellStyle name="Normal 47 11 6 2 4 4" xfId="37839" xr:uid="{00000000-0005-0000-0000-000016820000}"/>
    <cellStyle name="Normal 47 11 6 2 5" xfId="25172" xr:uid="{00000000-0005-0000-0000-000017820000}"/>
    <cellStyle name="Normal 47 11 6 2 5 2" xfId="46789" xr:uid="{00000000-0005-0000-0000-000018820000}"/>
    <cellStyle name="Normal 47 11 6 2 6" xfId="19205" xr:uid="{00000000-0005-0000-0000-000019820000}"/>
    <cellStyle name="Normal 47 11 6 2 6 2" xfId="40847" xr:uid="{00000000-0005-0000-0000-00001A820000}"/>
    <cellStyle name="Normal 47 11 6 2 7" xfId="34833"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0" xr:uid="{00000000-0005-0000-0000-00001F820000}"/>
    <cellStyle name="Normal 47 11 6 3 2 2 2 2" xfId="51056" xr:uid="{00000000-0005-0000-0000-000020820000}"/>
    <cellStyle name="Normal 47 11 6 3 2 2 3" xfId="23483" xr:uid="{00000000-0005-0000-0000-000021820000}"/>
    <cellStyle name="Normal 47 11 6 3 2 2 3 2" xfId="45120" xr:uid="{00000000-0005-0000-0000-000022820000}"/>
    <cellStyle name="Normal 47 11 6 3 2 2 4" xfId="39136" xr:uid="{00000000-0005-0000-0000-000023820000}"/>
    <cellStyle name="Normal 47 11 6 3 2 3" xfId="26468" xr:uid="{00000000-0005-0000-0000-000024820000}"/>
    <cellStyle name="Normal 47 11 6 3 2 3 2" xfId="48082" xr:uid="{00000000-0005-0000-0000-000025820000}"/>
    <cellStyle name="Normal 47 11 6 3 2 4" xfId="20501" xr:uid="{00000000-0005-0000-0000-000026820000}"/>
    <cellStyle name="Normal 47 11 6 3 2 4 2" xfId="42143" xr:uid="{00000000-0005-0000-0000-000027820000}"/>
    <cellStyle name="Normal 47 11 6 3 2 5" xfId="36133" xr:uid="{00000000-0005-0000-0000-000028820000}"/>
    <cellStyle name="Normal 47 11 6 3 3" xfId="15371" xr:uid="{00000000-0005-0000-0000-000029820000}"/>
    <cellStyle name="Normal 47 11 6 3 3 2" xfId="18456" xr:uid="{00000000-0005-0000-0000-00002A820000}"/>
    <cellStyle name="Normal 47 11 6 3 3 2 2" xfId="30422" xr:uid="{00000000-0005-0000-0000-00002B820000}"/>
    <cellStyle name="Normal 47 11 6 3 3 2 2 2" xfId="52028" xr:uid="{00000000-0005-0000-0000-00002C820000}"/>
    <cellStyle name="Normal 47 11 6 3 3 2 3" xfId="24455" xr:uid="{00000000-0005-0000-0000-00002D820000}"/>
    <cellStyle name="Normal 47 11 6 3 3 2 3 2" xfId="46092" xr:uid="{00000000-0005-0000-0000-00002E820000}"/>
    <cellStyle name="Normal 47 11 6 3 3 2 4" xfId="40110" xr:uid="{00000000-0005-0000-0000-00002F820000}"/>
    <cellStyle name="Normal 47 11 6 3 3 3" xfId="27440" xr:uid="{00000000-0005-0000-0000-000030820000}"/>
    <cellStyle name="Normal 47 11 6 3 3 3 2" xfId="49054" xr:uid="{00000000-0005-0000-0000-000031820000}"/>
    <cellStyle name="Normal 47 11 6 3 3 4" xfId="21473" xr:uid="{00000000-0005-0000-0000-000032820000}"/>
    <cellStyle name="Normal 47 11 6 3 3 4 2" xfId="43115" xr:uid="{00000000-0005-0000-0000-000033820000}"/>
    <cellStyle name="Normal 47 11 6 3 3 5" xfId="37107" xr:uid="{00000000-0005-0000-0000-000034820000}"/>
    <cellStyle name="Normal 47 11 6 3 4" xfId="16505" xr:uid="{00000000-0005-0000-0000-000035820000}"/>
    <cellStyle name="Normal 47 11 6 3 4 2" xfId="28474" xr:uid="{00000000-0005-0000-0000-000036820000}"/>
    <cellStyle name="Normal 47 11 6 3 4 2 2" xfId="50080" xr:uid="{00000000-0005-0000-0000-000037820000}"/>
    <cellStyle name="Normal 47 11 6 3 4 3" xfId="22507" xr:uid="{00000000-0005-0000-0000-000038820000}"/>
    <cellStyle name="Normal 47 11 6 3 4 3 2" xfId="44144" xr:uid="{00000000-0005-0000-0000-000039820000}"/>
    <cellStyle name="Normal 47 11 6 3 4 4" xfId="38159" xr:uid="{00000000-0005-0000-0000-00003A820000}"/>
    <cellStyle name="Normal 47 11 6 3 5" xfId="25492" xr:uid="{00000000-0005-0000-0000-00003B820000}"/>
    <cellStyle name="Normal 47 11 6 3 5 2" xfId="47109" xr:uid="{00000000-0005-0000-0000-00003C820000}"/>
    <cellStyle name="Normal 47 11 6 3 6" xfId="19525" xr:uid="{00000000-0005-0000-0000-00003D820000}"/>
    <cellStyle name="Normal 47 11 6 3 6 2" xfId="41167" xr:uid="{00000000-0005-0000-0000-00003E820000}"/>
    <cellStyle name="Normal 47 11 6 3 7" xfId="35153" xr:uid="{00000000-0005-0000-0000-00003F820000}"/>
    <cellStyle name="Normal 47 11 6 4" xfId="13756" xr:uid="{00000000-0005-0000-0000-000040820000}"/>
    <cellStyle name="Normal 47 11 6 4 2" xfId="16842" xr:uid="{00000000-0005-0000-0000-000041820000}"/>
    <cellStyle name="Normal 47 11 6 4 2 2" xfId="28810" xr:uid="{00000000-0005-0000-0000-000042820000}"/>
    <cellStyle name="Normal 47 11 6 4 2 2 2" xfId="50416" xr:uid="{00000000-0005-0000-0000-000043820000}"/>
    <cellStyle name="Normal 47 11 6 4 2 3" xfId="22843" xr:uid="{00000000-0005-0000-0000-000044820000}"/>
    <cellStyle name="Normal 47 11 6 4 2 3 2" xfId="44480" xr:uid="{00000000-0005-0000-0000-000045820000}"/>
    <cellStyle name="Normal 47 11 6 4 2 4" xfId="38496" xr:uid="{00000000-0005-0000-0000-000046820000}"/>
    <cellStyle name="Normal 47 11 6 4 3" xfId="25828" xr:uid="{00000000-0005-0000-0000-000047820000}"/>
    <cellStyle name="Normal 47 11 6 4 3 2" xfId="47442" xr:uid="{00000000-0005-0000-0000-000048820000}"/>
    <cellStyle name="Normal 47 11 6 4 4" xfId="19861" xr:uid="{00000000-0005-0000-0000-000049820000}"/>
    <cellStyle name="Normal 47 11 6 4 4 2" xfId="41503" xr:uid="{00000000-0005-0000-0000-00004A820000}"/>
    <cellStyle name="Normal 47 11 6 4 5" xfId="35492" xr:uid="{00000000-0005-0000-0000-00004B820000}"/>
    <cellStyle name="Normal 47 11 6 5" xfId="14730" xr:uid="{00000000-0005-0000-0000-00004C820000}"/>
    <cellStyle name="Normal 47 11 6 5 2" xfId="17815" xr:uid="{00000000-0005-0000-0000-00004D820000}"/>
    <cellStyle name="Normal 47 11 6 5 2 2" xfId="29782" xr:uid="{00000000-0005-0000-0000-00004E820000}"/>
    <cellStyle name="Normal 47 11 6 5 2 2 2" xfId="51388" xr:uid="{00000000-0005-0000-0000-00004F820000}"/>
    <cellStyle name="Normal 47 11 6 5 2 3" xfId="23815" xr:uid="{00000000-0005-0000-0000-000050820000}"/>
    <cellStyle name="Normal 47 11 6 5 2 3 2" xfId="45452" xr:uid="{00000000-0005-0000-0000-000051820000}"/>
    <cellStyle name="Normal 47 11 6 5 2 4" xfId="39469" xr:uid="{00000000-0005-0000-0000-000052820000}"/>
    <cellStyle name="Normal 47 11 6 5 3" xfId="26800" xr:uid="{00000000-0005-0000-0000-000053820000}"/>
    <cellStyle name="Normal 47 11 6 5 3 2" xfId="48414" xr:uid="{00000000-0005-0000-0000-000054820000}"/>
    <cellStyle name="Normal 47 11 6 5 4" xfId="20833" xr:uid="{00000000-0005-0000-0000-000055820000}"/>
    <cellStyle name="Normal 47 11 6 5 4 2" xfId="42475" xr:uid="{00000000-0005-0000-0000-000056820000}"/>
    <cellStyle name="Normal 47 11 6 5 5" xfId="36466" xr:uid="{00000000-0005-0000-0000-000057820000}"/>
    <cellStyle name="Normal 47 11 6 6" xfId="15843" xr:uid="{00000000-0005-0000-0000-000058820000}"/>
    <cellStyle name="Normal 47 11 6 6 2" xfId="27814" xr:uid="{00000000-0005-0000-0000-000059820000}"/>
    <cellStyle name="Normal 47 11 6 6 2 2" xfId="49420" xr:uid="{00000000-0005-0000-0000-00005A820000}"/>
    <cellStyle name="Normal 47 11 6 6 3" xfId="21847" xr:uid="{00000000-0005-0000-0000-00005B820000}"/>
    <cellStyle name="Normal 47 11 6 6 3 2" xfId="43484" xr:uid="{00000000-0005-0000-0000-00005C820000}"/>
    <cellStyle name="Normal 47 11 6 6 4" xfId="37497" xr:uid="{00000000-0005-0000-0000-00005D820000}"/>
    <cellStyle name="Normal 47 11 6 7" xfId="24829" xr:uid="{00000000-0005-0000-0000-00005E820000}"/>
    <cellStyle name="Normal 47 11 6 7 2" xfId="46449" xr:uid="{00000000-0005-0000-0000-00005F820000}"/>
    <cellStyle name="Normal 47 11 6 8" xfId="18862" xr:uid="{00000000-0005-0000-0000-000060820000}"/>
    <cellStyle name="Normal 47 11 6 8 2" xfId="40504" xr:uid="{00000000-0005-0000-0000-000061820000}"/>
    <cellStyle name="Normal 47 11 6 9" xfId="31792"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8" xr:uid="{00000000-0005-0000-0000-000067820000}"/>
    <cellStyle name="Normal 47 11 7 2 2 2 2 2" xfId="50824" xr:uid="{00000000-0005-0000-0000-000068820000}"/>
    <cellStyle name="Normal 47 11 7 2 2 2 3" xfId="23251" xr:uid="{00000000-0005-0000-0000-000069820000}"/>
    <cellStyle name="Normal 47 11 7 2 2 2 3 2" xfId="44888" xr:uid="{00000000-0005-0000-0000-00006A820000}"/>
    <cellStyle name="Normal 47 11 7 2 2 2 4" xfId="38904" xr:uid="{00000000-0005-0000-0000-00006B820000}"/>
    <cellStyle name="Normal 47 11 7 2 2 3" xfId="26236" xr:uid="{00000000-0005-0000-0000-00006C820000}"/>
    <cellStyle name="Normal 47 11 7 2 2 3 2" xfId="47850" xr:uid="{00000000-0005-0000-0000-00006D820000}"/>
    <cellStyle name="Normal 47 11 7 2 2 4" xfId="20269" xr:uid="{00000000-0005-0000-0000-00006E820000}"/>
    <cellStyle name="Normal 47 11 7 2 2 4 2" xfId="41911" xr:uid="{00000000-0005-0000-0000-00006F820000}"/>
    <cellStyle name="Normal 47 11 7 2 2 5" xfId="35901" xr:uid="{00000000-0005-0000-0000-000070820000}"/>
    <cellStyle name="Normal 47 11 7 2 3" xfId="15139" xr:uid="{00000000-0005-0000-0000-000071820000}"/>
    <cellStyle name="Normal 47 11 7 2 3 2" xfId="18224" xr:uid="{00000000-0005-0000-0000-000072820000}"/>
    <cellStyle name="Normal 47 11 7 2 3 2 2" xfId="30190" xr:uid="{00000000-0005-0000-0000-000073820000}"/>
    <cellStyle name="Normal 47 11 7 2 3 2 2 2" xfId="51796" xr:uid="{00000000-0005-0000-0000-000074820000}"/>
    <cellStyle name="Normal 47 11 7 2 3 2 3" xfId="24223" xr:uid="{00000000-0005-0000-0000-000075820000}"/>
    <cellStyle name="Normal 47 11 7 2 3 2 3 2" xfId="45860" xr:uid="{00000000-0005-0000-0000-000076820000}"/>
    <cellStyle name="Normal 47 11 7 2 3 2 4" xfId="39878" xr:uid="{00000000-0005-0000-0000-000077820000}"/>
    <cellStyle name="Normal 47 11 7 2 3 3" xfId="27208" xr:uid="{00000000-0005-0000-0000-000078820000}"/>
    <cellStyle name="Normal 47 11 7 2 3 3 2" xfId="48822" xr:uid="{00000000-0005-0000-0000-000079820000}"/>
    <cellStyle name="Normal 47 11 7 2 3 4" xfId="21241" xr:uid="{00000000-0005-0000-0000-00007A820000}"/>
    <cellStyle name="Normal 47 11 7 2 3 4 2" xfId="42883" xr:uid="{00000000-0005-0000-0000-00007B820000}"/>
    <cellStyle name="Normal 47 11 7 2 3 5" xfId="36875" xr:uid="{00000000-0005-0000-0000-00007C820000}"/>
    <cellStyle name="Normal 47 11 7 2 4" xfId="16273" xr:uid="{00000000-0005-0000-0000-00007D820000}"/>
    <cellStyle name="Normal 47 11 7 2 4 2" xfId="28242" xr:uid="{00000000-0005-0000-0000-00007E820000}"/>
    <cellStyle name="Normal 47 11 7 2 4 2 2" xfId="49848" xr:uid="{00000000-0005-0000-0000-00007F820000}"/>
    <cellStyle name="Normal 47 11 7 2 4 3" xfId="22275" xr:uid="{00000000-0005-0000-0000-000080820000}"/>
    <cellStyle name="Normal 47 11 7 2 4 3 2" xfId="43912" xr:uid="{00000000-0005-0000-0000-000081820000}"/>
    <cellStyle name="Normal 47 11 7 2 4 4" xfId="37927" xr:uid="{00000000-0005-0000-0000-000082820000}"/>
    <cellStyle name="Normal 47 11 7 2 5" xfId="25260" xr:uid="{00000000-0005-0000-0000-000083820000}"/>
    <cellStyle name="Normal 47 11 7 2 5 2" xfId="46877" xr:uid="{00000000-0005-0000-0000-000084820000}"/>
    <cellStyle name="Normal 47 11 7 2 6" xfId="19293" xr:uid="{00000000-0005-0000-0000-000085820000}"/>
    <cellStyle name="Normal 47 11 7 2 6 2" xfId="40935" xr:uid="{00000000-0005-0000-0000-000086820000}"/>
    <cellStyle name="Normal 47 11 7 2 7" xfId="34921"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8" xr:uid="{00000000-0005-0000-0000-00008B820000}"/>
    <cellStyle name="Normal 47 11 7 3 2 2 2 2" xfId="51144" xr:uid="{00000000-0005-0000-0000-00008C820000}"/>
    <cellStyle name="Normal 47 11 7 3 2 2 3" xfId="23571" xr:uid="{00000000-0005-0000-0000-00008D820000}"/>
    <cellStyle name="Normal 47 11 7 3 2 2 3 2" xfId="45208" xr:uid="{00000000-0005-0000-0000-00008E820000}"/>
    <cellStyle name="Normal 47 11 7 3 2 2 4" xfId="39224" xr:uid="{00000000-0005-0000-0000-00008F820000}"/>
    <cellStyle name="Normal 47 11 7 3 2 3" xfId="26556" xr:uid="{00000000-0005-0000-0000-000090820000}"/>
    <cellStyle name="Normal 47 11 7 3 2 3 2" xfId="48170" xr:uid="{00000000-0005-0000-0000-000091820000}"/>
    <cellStyle name="Normal 47 11 7 3 2 4" xfId="20589" xr:uid="{00000000-0005-0000-0000-000092820000}"/>
    <cellStyle name="Normal 47 11 7 3 2 4 2" xfId="42231" xr:uid="{00000000-0005-0000-0000-000093820000}"/>
    <cellStyle name="Normal 47 11 7 3 2 5" xfId="36221" xr:uid="{00000000-0005-0000-0000-000094820000}"/>
    <cellStyle name="Normal 47 11 7 3 3" xfId="15459" xr:uid="{00000000-0005-0000-0000-000095820000}"/>
    <cellStyle name="Normal 47 11 7 3 3 2" xfId="18544" xr:uid="{00000000-0005-0000-0000-000096820000}"/>
    <cellStyle name="Normal 47 11 7 3 3 2 2" xfId="30510" xr:uid="{00000000-0005-0000-0000-000097820000}"/>
    <cellStyle name="Normal 47 11 7 3 3 2 2 2" xfId="52116" xr:uid="{00000000-0005-0000-0000-000098820000}"/>
    <cellStyle name="Normal 47 11 7 3 3 2 3" xfId="24543" xr:uid="{00000000-0005-0000-0000-000099820000}"/>
    <cellStyle name="Normal 47 11 7 3 3 2 3 2" xfId="46180" xr:uid="{00000000-0005-0000-0000-00009A820000}"/>
    <cellStyle name="Normal 47 11 7 3 3 2 4" xfId="40198" xr:uid="{00000000-0005-0000-0000-00009B820000}"/>
    <cellStyle name="Normal 47 11 7 3 3 3" xfId="27528" xr:uid="{00000000-0005-0000-0000-00009C820000}"/>
    <cellStyle name="Normal 47 11 7 3 3 3 2" xfId="49142" xr:uid="{00000000-0005-0000-0000-00009D820000}"/>
    <cellStyle name="Normal 47 11 7 3 3 4" xfId="21561" xr:uid="{00000000-0005-0000-0000-00009E820000}"/>
    <cellStyle name="Normal 47 11 7 3 3 4 2" xfId="43203" xr:uid="{00000000-0005-0000-0000-00009F820000}"/>
    <cellStyle name="Normal 47 11 7 3 3 5" xfId="37195" xr:uid="{00000000-0005-0000-0000-0000A0820000}"/>
    <cellStyle name="Normal 47 11 7 3 4" xfId="16593" xr:uid="{00000000-0005-0000-0000-0000A1820000}"/>
    <cellStyle name="Normal 47 11 7 3 4 2" xfId="28562" xr:uid="{00000000-0005-0000-0000-0000A2820000}"/>
    <cellStyle name="Normal 47 11 7 3 4 2 2" xfId="50168" xr:uid="{00000000-0005-0000-0000-0000A3820000}"/>
    <cellStyle name="Normal 47 11 7 3 4 3" xfId="22595" xr:uid="{00000000-0005-0000-0000-0000A4820000}"/>
    <cellStyle name="Normal 47 11 7 3 4 3 2" xfId="44232" xr:uid="{00000000-0005-0000-0000-0000A5820000}"/>
    <cellStyle name="Normal 47 11 7 3 4 4" xfId="38247" xr:uid="{00000000-0005-0000-0000-0000A6820000}"/>
    <cellStyle name="Normal 47 11 7 3 5" xfId="25580" xr:uid="{00000000-0005-0000-0000-0000A7820000}"/>
    <cellStyle name="Normal 47 11 7 3 5 2" xfId="47197" xr:uid="{00000000-0005-0000-0000-0000A8820000}"/>
    <cellStyle name="Normal 47 11 7 3 6" xfId="19613" xr:uid="{00000000-0005-0000-0000-0000A9820000}"/>
    <cellStyle name="Normal 47 11 7 3 6 2" xfId="41255" xr:uid="{00000000-0005-0000-0000-0000AA820000}"/>
    <cellStyle name="Normal 47 11 7 3 7" xfId="35241" xr:uid="{00000000-0005-0000-0000-0000AB820000}"/>
    <cellStyle name="Normal 47 11 7 4" xfId="13844" xr:uid="{00000000-0005-0000-0000-0000AC820000}"/>
    <cellStyle name="Normal 47 11 7 4 2" xfId="16930" xr:uid="{00000000-0005-0000-0000-0000AD820000}"/>
    <cellStyle name="Normal 47 11 7 4 2 2" xfId="28898" xr:uid="{00000000-0005-0000-0000-0000AE820000}"/>
    <cellStyle name="Normal 47 11 7 4 2 2 2" xfId="50504" xr:uid="{00000000-0005-0000-0000-0000AF820000}"/>
    <cellStyle name="Normal 47 11 7 4 2 3" xfId="22931" xr:uid="{00000000-0005-0000-0000-0000B0820000}"/>
    <cellStyle name="Normal 47 11 7 4 2 3 2" xfId="44568" xr:uid="{00000000-0005-0000-0000-0000B1820000}"/>
    <cellStyle name="Normal 47 11 7 4 2 4" xfId="38584" xr:uid="{00000000-0005-0000-0000-0000B2820000}"/>
    <cellStyle name="Normal 47 11 7 4 3" xfId="25916" xr:uid="{00000000-0005-0000-0000-0000B3820000}"/>
    <cellStyle name="Normal 47 11 7 4 3 2" xfId="47530" xr:uid="{00000000-0005-0000-0000-0000B4820000}"/>
    <cellStyle name="Normal 47 11 7 4 4" xfId="19949" xr:uid="{00000000-0005-0000-0000-0000B5820000}"/>
    <cellStyle name="Normal 47 11 7 4 4 2" xfId="41591" xr:uid="{00000000-0005-0000-0000-0000B6820000}"/>
    <cellStyle name="Normal 47 11 7 4 5" xfId="35580" xr:uid="{00000000-0005-0000-0000-0000B7820000}"/>
    <cellStyle name="Normal 47 11 7 5" xfId="14818" xr:uid="{00000000-0005-0000-0000-0000B8820000}"/>
    <cellStyle name="Normal 47 11 7 5 2" xfId="17903" xr:uid="{00000000-0005-0000-0000-0000B9820000}"/>
    <cellStyle name="Normal 47 11 7 5 2 2" xfId="29870" xr:uid="{00000000-0005-0000-0000-0000BA820000}"/>
    <cellStyle name="Normal 47 11 7 5 2 2 2" xfId="51476" xr:uid="{00000000-0005-0000-0000-0000BB820000}"/>
    <cellStyle name="Normal 47 11 7 5 2 3" xfId="23903" xr:uid="{00000000-0005-0000-0000-0000BC820000}"/>
    <cellStyle name="Normal 47 11 7 5 2 3 2" xfId="45540" xr:uid="{00000000-0005-0000-0000-0000BD820000}"/>
    <cellStyle name="Normal 47 11 7 5 2 4" xfId="39557" xr:uid="{00000000-0005-0000-0000-0000BE820000}"/>
    <cellStyle name="Normal 47 11 7 5 3" xfId="26888" xr:uid="{00000000-0005-0000-0000-0000BF820000}"/>
    <cellStyle name="Normal 47 11 7 5 3 2" xfId="48502" xr:uid="{00000000-0005-0000-0000-0000C0820000}"/>
    <cellStyle name="Normal 47 11 7 5 4" xfId="20921" xr:uid="{00000000-0005-0000-0000-0000C1820000}"/>
    <cellStyle name="Normal 47 11 7 5 4 2" xfId="42563" xr:uid="{00000000-0005-0000-0000-0000C2820000}"/>
    <cellStyle name="Normal 47 11 7 5 5" xfId="36554" xr:uid="{00000000-0005-0000-0000-0000C3820000}"/>
    <cellStyle name="Normal 47 11 7 6" xfId="15931" xr:uid="{00000000-0005-0000-0000-0000C4820000}"/>
    <cellStyle name="Normal 47 11 7 6 2" xfId="27902" xr:uid="{00000000-0005-0000-0000-0000C5820000}"/>
    <cellStyle name="Normal 47 11 7 6 2 2" xfId="49508" xr:uid="{00000000-0005-0000-0000-0000C6820000}"/>
    <cellStyle name="Normal 47 11 7 6 3" xfId="21935" xr:uid="{00000000-0005-0000-0000-0000C7820000}"/>
    <cellStyle name="Normal 47 11 7 6 3 2" xfId="43572" xr:uid="{00000000-0005-0000-0000-0000C8820000}"/>
    <cellStyle name="Normal 47 11 7 6 4" xfId="37585" xr:uid="{00000000-0005-0000-0000-0000C9820000}"/>
    <cellStyle name="Normal 47 11 7 7" xfId="24917" xr:uid="{00000000-0005-0000-0000-0000CA820000}"/>
    <cellStyle name="Normal 47 11 7 7 2" xfId="46537" xr:uid="{00000000-0005-0000-0000-0000CB820000}"/>
    <cellStyle name="Normal 47 11 7 8" xfId="18950" xr:uid="{00000000-0005-0000-0000-0000CC820000}"/>
    <cellStyle name="Normal 47 11 7 8 2" xfId="40592" xr:uid="{00000000-0005-0000-0000-0000CD820000}"/>
    <cellStyle name="Normal 47 11 7 9" xfId="31991"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0" xr:uid="{00000000-0005-0000-0000-0000D2820000}"/>
    <cellStyle name="Normal 47 11 8 2 2 2 2" xfId="50566" xr:uid="{00000000-0005-0000-0000-0000D3820000}"/>
    <cellStyle name="Normal 47 11 8 2 2 3" xfId="22993" xr:uid="{00000000-0005-0000-0000-0000D4820000}"/>
    <cellStyle name="Normal 47 11 8 2 2 3 2" xfId="44630" xr:uid="{00000000-0005-0000-0000-0000D5820000}"/>
    <cellStyle name="Normal 47 11 8 2 2 4" xfId="38646" xr:uid="{00000000-0005-0000-0000-0000D6820000}"/>
    <cellStyle name="Normal 47 11 8 2 3" xfId="25978" xr:uid="{00000000-0005-0000-0000-0000D7820000}"/>
    <cellStyle name="Normal 47 11 8 2 3 2" xfId="47592" xr:uid="{00000000-0005-0000-0000-0000D8820000}"/>
    <cellStyle name="Normal 47 11 8 2 4" xfId="20011" xr:uid="{00000000-0005-0000-0000-0000D9820000}"/>
    <cellStyle name="Normal 47 11 8 2 4 2" xfId="41653" xr:uid="{00000000-0005-0000-0000-0000DA820000}"/>
    <cellStyle name="Normal 47 11 8 2 5" xfId="35643" xr:uid="{00000000-0005-0000-0000-0000DB820000}"/>
    <cellStyle name="Normal 47 11 8 3" xfId="14881" xr:uid="{00000000-0005-0000-0000-0000DC820000}"/>
    <cellStyle name="Normal 47 11 8 3 2" xfId="17966" xr:uid="{00000000-0005-0000-0000-0000DD820000}"/>
    <cellStyle name="Normal 47 11 8 3 2 2" xfId="29932" xr:uid="{00000000-0005-0000-0000-0000DE820000}"/>
    <cellStyle name="Normal 47 11 8 3 2 2 2" xfId="51538" xr:uid="{00000000-0005-0000-0000-0000DF820000}"/>
    <cellStyle name="Normal 47 11 8 3 2 3" xfId="23965" xr:uid="{00000000-0005-0000-0000-0000E0820000}"/>
    <cellStyle name="Normal 47 11 8 3 2 3 2" xfId="45602" xr:uid="{00000000-0005-0000-0000-0000E1820000}"/>
    <cellStyle name="Normal 47 11 8 3 2 4" xfId="39620" xr:uid="{00000000-0005-0000-0000-0000E2820000}"/>
    <cellStyle name="Normal 47 11 8 3 3" xfId="26950" xr:uid="{00000000-0005-0000-0000-0000E3820000}"/>
    <cellStyle name="Normal 47 11 8 3 3 2" xfId="48564" xr:uid="{00000000-0005-0000-0000-0000E4820000}"/>
    <cellStyle name="Normal 47 11 8 3 4" xfId="20983" xr:uid="{00000000-0005-0000-0000-0000E5820000}"/>
    <cellStyle name="Normal 47 11 8 3 4 2" xfId="42625" xr:uid="{00000000-0005-0000-0000-0000E6820000}"/>
    <cellStyle name="Normal 47 11 8 3 5" xfId="36617" xr:uid="{00000000-0005-0000-0000-0000E7820000}"/>
    <cellStyle name="Normal 47 11 8 4" xfId="16015" xr:uid="{00000000-0005-0000-0000-0000E8820000}"/>
    <cellStyle name="Normal 47 11 8 4 2" xfId="27984" xr:uid="{00000000-0005-0000-0000-0000E9820000}"/>
    <cellStyle name="Normal 47 11 8 4 2 2" xfId="49590" xr:uid="{00000000-0005-0000-0000-0000EA820000}"/>
    <cellStyle name="Normal 47 11 8 4 3" xfId="22017" xr:uid="{00000000-0005-0000-0000-0000EB820000}"/>
    <cellStyle name="Normal 47 11 8 4 3 2" xfId="43654" xr:uid="{00000000-0005-0000-0000-0000EC820000}"/>
    <cellStyle name="Normal 47 11 8 4 4" xfId="37669" xr:uid="{00000000-0005-0000-0000-0000ED820000}"/>
    <cellStyle name="Normal 47 11 8 5" xfId="25002" xr:uid="{00000000-0005-0000-0000-0000EE820000}"/>
    <cellStyle name="Normal 47 11 8 5 2" xfId="46619" xr:uid="{00000000-0005-0000-0000-0000EF820000}"/>
    <cellStyle name="Normal 47 11 8 6" xfId="19035" xr:uid="{00000000-0005-0000-0000-0000F0820000}"/>
    <cellStyle name="Normal 47 11 8 6 2" xfId="40677" xr:uid="{00000000-0005-0000-0000-0000F1820000}"/>
    <cellStyle name="Normal 47 11 8 7" xfId="34663"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0" xr:uid="{00000000-0005-0000-0000-0000F6820000}"/>
    <cellStyle name="Normal 47 11 9 2 2 2 2" xfId="50886" xr:uid="{00000000-0005-0000-0000-0000F7820000}"/>
    <cellStyle name="Normal 47 11 9 2 2 3" xfId="23313" xr:uid="{00000000-0005-0000-0000-0000F8820000}"/>
    <cellStyle name="Normal 47 11 9 2 2 3 2" xfId="44950" xr:uid="{00000000-0005-0000-0000-0000F9820000}"/>
    <cellStyle name="Normal 47 11 9 2 2 4" xfId="38966" xr:uid="{00000000-0005-0000-0000-0000FA820000}"/>
    <cellStyle name="Normal 47 11 9 2 3" xfId="26298" xr:uid="{00000000-0005-0000-0000-0000FB820000}"/>
    <cellStyle name="Normal 47 11 9 2 3 2" xfId="47912" xr:uid="{00000000-0005-0000-0000-0000FC820000}"/>
    <cellStyle name="Normal 47 11 9 2 4" xfId="20331" xr:uid="{00000000-0005-0000-0000-0000FD820000}"/>
    <cellStyle name="Normal 47 11 9 2 4 2" xfId="41973" xr:uid="{00000000-0005-0000-0000-0000FE820000}"/>
    <cellStyle name="Normal 47 11 9 2 5" xfId="35963" xr:uid="{00000000-0005-0000-0000-0000FF820000}"/>
    <cellStyle name="Normal 47 11 9 3" xfId="15201" xr:uid="{00000000-0005-0000-0000-000000830000}"/>
    <cellStyle name="Normal 47 11 9 3 2" xfId="18286" xr:uid="{00000000-0005-0000-0000-000001830000}"/>
    <cellStyle name="Normal 47 11 9 3 2 2" xfId="30252" xr:uid="{00000000-0005-0000-0000-000002830000}"/>
    <cellStyle name="Normal 47 11 9 3 2 2 2" xfId="51858" xr:uid="{00000000-0005-0000-0000-000003830000}"/>
    <cellStyle name="Normal 47 11 9 3 2 3" xfId="24285" xr:uid="{00000000-0005-0000-0000-000004830000}"/>
    <cellStyle name="Normal 47 11 9 3 2 3 2" xfId="45922" xr:uid="{00000000-0005-0000-0000-000005830000}"/>
    <cellStyle name="Normal 47 11 9 3 2 4" xfId="39940" xr:uid="{00000000-0005-0000-0000-000006830000}"/>
    <cellStyle name="Normal 47 11 9 3 3" xfId="27270" xr:uid="{00000000-0005-0000-0000-000007830000}"/>
    <cellStyle name="Normal 47 11 9 3 3 2" xfId="48884" xr:uid="{00000000-0005-0000-0000-000008830000}"/>
    <cellStyle name="Normal 47 11 9 3 4" xfId="21303" xr:uid="{00000000-0005-0000-0000-000009830000}"/>
    <cellStyle name="Normal 47 11 9 3 4 2" xfId="42945" xr:uid="{00000000-0005-0000-0000-00000A830000}"/>
    <cellStyle name="Normal 47 11 9 3 5" xfId="36937" xr:uid="{00000000-0005-0000-0000-00000B830000}"/>
    <cellStyle name="Normal 47 11 9 4" xfId="16335" xr:uid="{00000000-0005-0000-0000-00000C830000}"/>
    <cellStyle name="Normal 47 11 9 4 2" xfId="28304" xr:uid="{00000000-0005-0000-0000-00000D830000}"/>
    <cellStyle name="Normal 47 11 9 4 2 2" xfId="49910" xr:uid="{00000000-0005-0000-0000-00000E830000}"/>
    <cellStyle name="Normal 47 11 9 4 3" xfId="22337" xr:uid="{00000000-0005-0000-0000-00000F830000}"/>
    <cellStyle name="Normal 47 11 9 4 3 2" xfId="43974" xr:uid="{00000000-0005-0000-0000-000010830000}"/>
    <cellStyle name="Normal 47 11 9 4 4" xfId="37989" xr:uid="{00000000-0005-0000-0000-000011830000}"/>
    <cellStyle name="Normal 47 11 9 5" xfId="25322" xr:uid="{00000000-0005-0000-0000-000012830000}"/>
    <cellStyle name="Normal 47 11 9 5 2" xfId="46939" xr:uid="{00000000-0005-0000-0000-000013830000}"/>
    <cellStyle name="Normal 47 11 9 6" xfId="19355" xr:uid="{00000000-0005-0000-0000-000014830000}"/>
    <cellStyle name="Normal 47 11 9 6 2" xfId="40997" xr:uid="{00000000-0005-0000-0000-000015830000}"/>
    <cellStyle name="Normal 47 11 9 7" xfId="34983"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1" xr:uid="{00000000-0005-0000-0000-00001A830000}"/>
    <cellStyle name="Normal 47 12 10 2 2 2" xfId="50247" xr:uid="{00000000-0005-0000-0000-00001B830000}"/>
    <cellStyle name="Normal 47 12 10 2 3" xfId="22674" xr:uid="{00000000-0005-0000-0000-00001C830000}"/>
    <cellStyle name="Normal 47 12 10 2 3 2" xfId="44311" xr:uid="{00000000-0005-0000-0000-00001D830000}"/>
    <cellStyle name="Normal 47 12 10 2 4" xfId="38326" xr:uid="{00000000-0005-0000-0000-00001E830000}"/>
    <cellStyle name="Normal 47 12 10 3" xfId="25659" xr:uid="{00000000-0005-0000-0000-00001F830000}"/>
    <cellStyle name="Normal 47 12 10 3 2" xfId="47273" xr:uid="{00000000-0005-0000-0000-000020830000}"/>
    <cellStyle name="Normal 47 12 10 4" xfId="19692" xr:uid="{00000000-0005-0000-0000-000021830000}"/>
    <cellStyle name="Normal 47 12 10 4 2" xfId="41334" xr:uid="{00000000-0005-0000-0000-000022830000}"/>
    <cellStyle name="Normal 47 12 10 5" xfId="35322" xr:uid="{00000000-0005-0000-0000-000023830000}"/>
    <cellStyle name="Normal 47 12 11" xfId="14561" xr:uid="{00000000-0005-0000-0000-000024830000}"/>
    <cellStyle name="Normal 47 12 11 2" xfId="17646" xr:uid="{00000000-0005-0000-0000-000025830000}"/>
    <cellStyle name="Normal 47 12 11 2 2" xfId="29613" xr:uid="{00000000-0005-0000-0000-000026830000}"/>
    <cellStyle name="Normal 47 12 11 2 2 2" xfId="51219" xr:uid="{00000000-0005-0000-0000-000027830000}"/>
    <cellStyle name="Normal 47 12 11 2 3" xfId="23646" xr:uid="{00000000-0005-0000-0000-000028830000}"/>
    <cellStyle name="Normal 47 12 11 2 3 2" xfId="45283" xr:uid="{00000000-0005-0000-0000-000029830000}"/>
    <cellStyle name="Normal 47 12 11 2 4" xfId="39300" xr:uid="{00000000-0005-0000-0000-00002A830000}"/>
    <cellStyle name="Normal 47 12 11 3" xfId="26631" xr:uid="{00000000-0005-0000-0000-00002B830000}"/>
    <cellStyle name="Normal 47 12 11 3 2" xfId="48245" xr:uid="{00000000-0005-0000-0000-00002C830000}"/>
    <cellStyle name="Normal 47 12 11 4" xfId="20664" xr:uid="{00000000-0005-0000-0000-00002D830000}"/>
    <cellStyle name="Normal 47 12 11 4 2" xfId="42306" xr:uid="{00000000-0005-0000-0000-00002E830000}"/>
    <cellStyle name="Normal 47 12 11 5" xfId="36297" xr:uid="{00000000-0005-0000-0000-00002F830000}"/>
    <cellStyle name="Normal 47 12 12" xfId="15674" xr:uid="{00000000-0005-0000-0000-000030830000}"/>
    <cellStyle name="Normal 47 12 12 2" xfId="27645" xr:uid="{00000000-0005-0000-0000-000031830000}"/>
    <cellStyle name="Normal 47 12 12 2 2" xfId="49251" xr:uid="{00000000-0005-0000-0000-000032830000}"/>
    <cellStyle name="Normal 47 12 12 3" xfId="21678" xr:uid="{00000000-0005-0000-0000-000033830000}"/>
    <cellStyle name="Normal 47 12 12 3 2" xfId="43315" xr:uid="{00000000-0005-0000-0000-000034830000}"/>
    <cellStyle name="Normal 47 12 12 4" xfId="37328" xr:uid="{00000000-0005-0000-0000-000035830000}"/>
    <cellStyle name="Normal 47 12 13" xfId="24660" xr:uid="{00000000-0005-0000-0000-000036830000}"/>
    <cellStyle name="Normal 47 12 13 2" xfId="46280" xr:uid="{00000000-0005-0000-0000-000037830000}"/>
    <cellStyle name="Normal 47 12 14" xfId="18693" xr:uid="{00000000-0005-0000-0000-000038830000}"/>
    <cellStyle name="Normal 47 12 14 2" xfId="40335" xr:uid="{00000000-0005-0000-0000-000039830000}"/>
    <cellStyle name="Normal 47 12 15" xfId="31258"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0" xr:uid="{00000000-0005-0000-0000-00003F830000}"/>
    <cellStyle name="Normal 47 12 2 2 2 2 2 2" xfId="50656" xr:uid="{00000000-0005-0000-0000-000040830000}"/>
    <cellStyle name="Normal 47 12 2 2 2 2 3" xfId="23083" xr:uid="{00000000-0005-0000-0000-000041830000}"/>
    <cellStyle name="Normal 47 12 2 2 2 2 3 2" xfId="44720" xr:uid="{00000000-0005-0000-0000-000042830000}"/>
    <cellStyle name="Normal 47 12 2 2 2 2 4" xfId="38736" xr:uid="{00000000-0005-0000-0000-000043830000}"/>
    <cellStyle name="Normal 47 12 2 2 2 3" xfId="26068" xr:uid="{00000000-0005-0000-0000-000044830000}"/>
    <cellStyle name="Normal 47 12 2 2 2 3 2" xfId="47682" xr:uid="{00000000-0005-0000-0000-000045830000}"/>
    <cellStyle name="Normal 47 12 2 2 2 4" xfId="20101" xr:uid="{00000000-0005-0000-0000-000046830000}"/>
    <cellStyle name="Normal 47 12 2 2 2 4 2" xfId="41743" xr:uid="{00000000-0005-0000-0000-000047830000}"/>
    <cellStyle name="Normal 47 12 2 2 2 5" xfId="35733" xr:uid="{00000000-0005-0000-0000-000048830000}"/>
    <cellStyle name="Normal 47 12 2 2 3" xfId="14971" xr:uid="{00000000-0005-0000-0000-000049830000}"/>
    <cellStyle name="Normal 47 12 2 2 3 2" xfId="18056" xr:uid="{00000000-0005-0000-0000-00004A830000}"/>
    <cellStyle name="Normal 47 12 2 2 3 2 2" xfId="30022" xr:uid="{00000000-0005-0000-0000-00004B830000}"/>
    <cellStyle name="Normal 47 12 2 2 3 2 2 2" xfId="51628" xr:uid="{00000000-0005-0000-0000-00004C830000}"/>
    <cellStyle name="Normal 47 12 2 2 3 2 3" xfId="24055" xr:uid="{00000000-0005-0000-0000-00004D830000}"/>
    <cellStyle name="Normal 47 12 2 2 3 2 3 2" xfId="45692" xr:uid="{00000000-0005-0000-0000-00004E830000}"/>
    <cellStyle name="Normal 47 12 2 2 3 2 4" xfId="39710" xr:uid="{00000000-0005-0000-0000-00004F830000}"/>
    <cellStyle name="Normal 47 12 2 2 3 3" xfId="27040" xr:uid="{00000000-0005-0000-0000-000050830000}"/>
    <cellStyle name="Normal 47 12 2 2 3 3 2" xfId="48654" xr:uid="{00000000-0005-0000-0000-000051830000}"/>
    <cellStyle name="Normal 47 12 2 2 3 4" xfId="21073" xr:uid="{00000000-0005-0000-0000-000052830000}"/>
    <cellStyle name="Normal 47 12 2 2 3 4 2" xfId="42715" xr:uid="{00000000-0005-0000-0000-000053830000}"/>
    <cellStyle name="Normal 47 12 2 2 3 5" xfId="36707" xr:uid="{00000000-0005-0000-0000-000054830000}"/>
    <cellStyle name="Normal 47 12 2 2 4" xfId="16105" xr:uid="{00000000-0005-0000-0000-000055830000}"/>
    <cellStyle name="Normal 47 12 2 2 4 2" xfId="28074" xr:uid="{00000000-0005-0000-0000-000056830000}"/>
    <cellStyle name="Normal 47 12 2 2 4 2 2" xfId="49680" xr:uid="{00000000-0005-0000-0000-000057830000}"/>
    <cellStyle name="Normal 47 12 2 2 4 3" xfId="22107" xr:uid="{00000000-0005-0000-0000-000058830000}"/>
    <cellStyle name="Normal 47 12 2 2 4 3 2" xfId="43744" xr:uid="{00000000-0005-0000-0000-000059830000}"/>
    <cellStyle name="Normal 47 12 2 2 4 4" xfId="37759" xr:uid="{00000000-0005-0000-0000-00005A830000}"/>
    <cellStyle name="Normal 47 12 2 2 5" xfId="25092" xr:uid="{00000000-0005-0000-0000-00005B830000}"/>
    <cellStyle name="Normal 47 12 2 2 5 2" xfId="46709" xr:uid="{00000000-0005-0000-0000-00005C830000}"/>
    <cellStyle name="Normal 47 12 2 2 6" xfId="19125" xr:uid="{00000000-0005-0000-0000-00005D830000}"/>
    <cellStyle name="Normal 47 12 2 2 6 2" xfId="40767" xr:uid="{00000000-0005-0000-0000-00005E830000}"/>
    <cellStyle name="Normal 47 12 2 2 7" xfId="34753"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0" xr:uid="{00000000-0005-0000-0000-000063830000}"/>
    <cellStyle name="Normal 47 12 2 3 2 2 2 2" xfId="50976" xr:uid="{00000000-0005-0000-0000-000064830000}"/>
    <cellStyle name="Normal 47 12 2 3 2 2 3" xfId="23403" xr:uid="{00000000-0005-0000-0000-000065830000}"/>
    <cellStyle name="Normal 47 12 2 3 2 2 3 2" xfId="45040" xr:uid="{00000000-0005-0000-0000-000066830000}"/>
    <cellStyle name="Normal 47 12 2 3 2 2 4" xfId="39056" xr:uid="{00000000-0005-0000-0000-000067830000}"/>
    <cellStyle name="Normal 47 12 2 3 2 3" xfId="26388" xr:uid="{00000000-0005-0000-0000-000068830000}"/>
    <cellStyle name="Normal 47 12 2 3 2 3 2" xfId="48002" xr:uid="{00000000-0005-0000-0000-000069830000}"/>
    <cellStyle name="Normal 47 12 2 3 2 4" xfId="20421" xr:uid="{00000000-0005-0000-0000-00006A830000}"/>
    <cellStyle name="Normal 47 12 2 3 2 4 2" xfId="42063" xr:uid="{00000000-0005-0000-0000-00006B830000}"/>
    <cellStyle name="Normal 47 12 2 3 2 5" xfId="36053" xr:uid="{00000000-0005-0000-0000-00006C830000}"/>
    <cellStyle name="Normal 47 12 2 3 3" xfId="15291" xr:uid="{00000000-0005-0000-0000-00006D830000}"/>
    <cellStyle name="Normal 47 12 2 3 3 2" xfId="18376" xr:uid="{00000000-0005-0000-0000-00006E830000}"/>
    <cellStyle name="Normal 47 12 2 3 3 2 2" xfId="30342" xr:uid="{00000000-0005-0000-0000-00006F830000}"/>
    <cellStyle name="Normal 47 12 2 3 3 2 2 2" xfId="51948" xr:uid="{00000000-0005-0000-0000-000070830000}"/>
    <cellStyle name="Normal 47 12 2 3 3 2 3" xfId="24375" xr:uid="{00000000-0005-0000-0000-000071830000}"/>
    <cellStyle name="Normal 47 12 2 3 3 2 3 2" xfId="46012" xr:uid="{00000000-0005-0000-0000-000072830000}"/>
    <cellStyle name="Normal 47 12 2 3 3 2 4" xfId="40030" xr:uid="{00000000-0005-0000-0000-000073830000}"/>
    <cellStyle name="Normal 47 12 2 3 3 3" xfId="27360" xr:uid="{00000000-0005-0000-0000-000074830000}"/>
    <cellStyle name="Normal 47 12 2 3 3 3 2" xfId="48974" xr:uid="{00000000-0005-0000-0000-000075830000}"/>
    <cellStyle name="Normal 47 12 2 3 3 4" xfId="21393" xr:uid="{00000000-0005-0000-0000-000076830000}"/>
    <cellStyle name="Normal 47 12 2 3 3 4 2" xfId="43035" xr:uid="{00000000-0005-0000-0000-000077830000}"/>
    <cellStyle name="Normal 47 12 2 3 3 5" xfId="37027" xr:uid="{00000000-0005-0000-0000-000078830000}"/>
    <cellStyle name="Normal 47 12 2 3 4" xfId="16425" xr:uid="{00000000-0005-0000-0000-000079830000}"/>
    <cellStyle name="Normal 47 12 2 3 4 2" xfId="28394" xr:uid="{00000000-0005-0000-0000-00007A830000}"/>
    <cellStyle name="Normal 47 12 2 3 4 2 2" xfId="50000" xr:uid="{00000000-0005-0000-0000-00007B830000}"/>
    <cellStyle name="Normal 47 12 2 3 4 3" xfId="22427" xr:uid="{00000000-0005-0000-0000-00007C830000}"/>
    <cellStyle name="Normal 47 12 2 3 4 3 2" xfId="44064" xr:uid="{00000000-0005-0000-0000-00007D830000}"/>
    <cellStyle name="Normal 47 12 2 3 4 4" xfId="38079" xr:uid="{00000000-0005-0000-0000-00007E830000}"/>
    <cellStyle name="Normal 47 12 2 3 5" xfId="25412" xr:uid="{00000000-0005-0000-0000-00007F830000}"/>
    <cellStyle name="Normal 47 12 2 3 5 2" xfId="47029" xr:uid="{00000000-0005-0000-0000-000080830000}"/>
    <cellStyle name="Normal 47 12 2 3 6" xfId="19445" xr:uid="{00000000-0005-0000-0000-000081830000}"/>
    <cellStyle name="Normal 47 12 2 3 6 2" xfId="41087" xr:uid="{00000000-0005-0000-0000-000082830000}"/>
    <cellStyle name="Normal 47 12 2 3 7" xfId="35073" xr:uid="{00000000-0005-0000-0000-000083830000}"/>
    <cellStyle name="Normal 47 12 2 4" xfId="13676" xr:uid="{00000000-0005-0000-0000-000084830000}"/>
    <cellStyle name="Normal 47 12 2 4 2" xfId="16762" xr:uid="{00000000-0005-0000-0000-000085830000}"/>
    <cellStyle name="Normal 47 12 2 4 2 2" xfId="28730" xr:uid="{00000000-0005-0000-0000-000086830000}"/>
    <cellStyle name="Normal 47 12 2 4 2 2 2" xfId="50336" xr:uid="{00000000-0005-0000-0000-000087830000}"/>
    <cellStyle name="Normal 47 12 2 4 2 3" xfId="22763" xr:uid="{00000000-0005-0000-0000-000088830000}"/>
    <cellStyle name="Normal 47 12 2 4 2 3 2" xfId="44400" xr:uid="{00000000-0005-0000-0000-000089830000}"/>
    <cellStyle name="Normal 47 12 2 4 2 4" xfId="38416" xr:uid="{00000000-0005-0000-0000-00008A830000}"/>
    <cellStyle name="Normal 47 12 2 4 3" xfId="25748" xr:uid="{00000000-0005-0000-0000-00008B830000}"/>
    <cellStyle name="Normal 47 12 2 4 3 2" xfId="47362" xr:uid="{00000000-0005-0000-0000-00008C830000}"/>
    <cellStyle name="Normal 47 12 2 4 4" xfId="19781" xr:uid="{00000000-0005-0000-0000-00008D830000}"/>
    <cellStyle name="Normal 47 12 2 4 4 2" xfId="41423" xr:uid="{00000000-0005-0000-0000-00008E830000}"/>
    <cellStyle name="Normal 47 12 2 4 5" xfId="35412" xr:uid="{00000000-0005-0000-0000-00008F830000}"/>
    <cellStyle name="Normal 47 12 2 5" xfId="14650" xr:uid="{00000000-0005-0000-0000-000090830000}"/>
    <cellStyle name="Normal 47 12 2 5 2" xfId="17735" xr:uid="{00000000-0005-0000-0000-000091830000}"/>
    <cellStyle name="Normal 47 12 2 5 2 2" xfId="29702" xr:uid="{00000000-0005-0000-0000-000092830000}"/>
    <cellStyle name="Normal 47 12 2 5 2 2 2" xfId="51308" xr:uid="{00000000-0005-0000-0000-000093830000}"/>
    <cellStyle name="Normal 47 12 2 5 2 3" xfId="23735" xr:uid="{00000000-0005-0000-0000-000094830000}"/>
    <cellStyle name="Normal 47 12 2 5 2 3 2" xfId="45372" xr:uid="{00000000-0005-0000-0000-000095830000}"/>
    <cellStyle name="Normal 47 12 2 5 2 4" xfId="39389" xr:uid="{00000000-0005-0000-0000-000096830000}"/>
    <cellStyle name="Normal 47 12 2 5 3" xfId="26720" xr:uid="{00000000-0005-0000-0000-000097830000}"/>
    <cellStyle name="Normal 47 12 2 5 3 2" xfId="48334" xr:uid="{00000000-0005-0000-0000-000098830000}"/>
    <cellStyle name="Normal 47 12 2 5 4" xfId="20753" xr:uid="{00000000-0005-0000-0000-000099830000}"/>
    <cellStyle name="Normal 47 12 2 5 4 2" xfId="42395" xr:uid="{00000000-0005-0000-0000-00009A830000}"/>
    <cellStyle name="Normal 47 12 2 5 5" xfId="36386" xr:uid="{00000000-0005-0000-0000-00009B830000}"/>
    <cellStyle name="Normal 47 12 2 6" xfId="15763" xr:uid="{00000000-0005-0000-0000-00009C830000}"/>
    <cellStyle name="Normal 47 12 2 6 2" xfId="27734" xr:uid="{00000000-0005-0000-0000-00009D830000}"/>
    <cellStyle name="Normal 47 12 2 6 2 2" xfId="49340" xr:uid="{00000000-0005-0000-0000-00009E830000}"/>
    <cellStyle name="Normal 47 12 2 6 3" xfId="21767" xr:uid="{00000000-0005-0000-0000-00009F830000}"/>
    <cellStyle name="Normal 47 12 2 6 3 2" xfId="43404" xr:uid="{00000000-0005-0000-0000-0000A0830000}"/>
    <cellStyle name="Normal 47 12 2 6 4" xfId="37417" xr:uid="{00000000-0005-0000-0000-0000A1830000}"/>
    <cellStyle name="Normal 47 12 2 7" xfId="24749" xr:uid="{00000000-0005-0000-0000-0000A2830000}"/>
    <cellStyle name="Normal 47 12 2 7 2" xfId="46369" xr:uid="{00000000-0005-0000-0000-0000A3830000}"/>
    <cellStyle name="Normal 47 12 2 8" xfId="18782" xr:uid="{00000000-0005-0000-0000-0000A4830000}"/>
    <cellStyle name="Normal 47 12 2 8 2" xfId="40424" xr:uid="{00000000-0005-0000-0000-0000A5830000}"/>
    <cellStyle name="Normal 47 12 2 9" xfId="31595"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6" xr:uid="{00000000-0005-0000-0000-0000AB830000}"/>
    <cellStyle name="Normal 47 12 3 2 2 2 2 2" xfId="50612" xr:uid="{00000000-0005-0000-0000-0000AC830000}"/>
    <cellStyle name="Normal 47 12 3 2 2 2 3" xfId="23039" xr:uid="{00000000-0005-0000-0000-0000AD830000}"/>
    <cellStyle name="Normal 47 12 3 2 2 2 3 2" xfId="44676" xr:uid="{00000000-0005-0000-0000-0000AE830000}"/>
    <cellStyle name="Normal 47 12 3 2 2 2 4" xfId="38692" xr:uid="{00000000-0005-0000-0000-0000AF830000}"/>
    <cellStyle name="Normal 47 12 3 2 2 3" xfId="26024" xr:uid="{00000000-0005-0000-0000-0000B0830000}"/>
    <cellStyle name="Normal 47 12 3 2 2 3 2" xfId="47638" xr:uid="{00000000-0005-0000-0000-0000B1830000}"/>
    <cellStyle name="Normal 47 12 3 2 2 4" xfId="20057" xr:uid="{00000000-0005-0000-0000-0000B2830000}"/>
    <cellStyle name="Normal 47 12 3 2 2 4 2" xfId="41699" xr:uid="{00000000-0005-0000-0000-0000B3830000}"/>
    <cellStyle name="Normal 47 12 3 2 2 5" xfId="35689" xr:uid="{00000000-0005-0000-0000-0000B4830000}"/>
    <cellStyle name="Normal 47 12 3 2 3" xfId="14927" xr:uid="{00000000-0005-0000-0000-0000B5830000}"/>
    <cellStyle name="Normal 47 12 3 2 3 2" xfId="18012" xr:uid="{00000000-0005-0000-0000-0000B6830000}"/>
    <cellStyle name="Normal 47 12 3 2 3 2 2" xfId="29978" xr:uid="{00000000-0005-0000-0000-0000B7830000}"/>
    <cellStyle name="Normal 47 12 3 2 3 2 2 2" xfId="51584" xr:uid="{00000000-0005-0000-0000-0000B8830000}"/>
    <cellStyle name="Normal 47 12 3 2 3 2 3" xfId="24011" xr:uid="{00000000-0005-0000-0000-0000B9830000}"/>
    <cellStyle name="Normal 47 12 3 2 3 2 3 2" xfId="45648" xr:uid="{00000000-0005-0000-0000-0000BA830000}"/>
    <cellStyle name="Normal 47 12 3 2 3 2 4" xfId="39666" xr:uid="{00000000-0005-0000-0000-0000BB830000}"/>
    <cellStyle name="Normal 47 12 3 2 3 3" xfId="26996" xr:uid="{00000000-0005-0000-0000-0000BC830000}"/>
    <cellStyle name="Normal 47 12 3 2 3 3 2" xfId="48610" xr:uid="{00000000-0005-0000-0000-0000BD830000}"/>
    <cellStyle name="Normal 47 12 3 2 3 4" xfId="21029" xr:uid="{00000000-0005-0000-0000-0000BE830000}"/>
    <cellStyle name="Normal 47 12 3 2 3 4 2" xfId="42671" xr:uid="{00000000-0005-0000-0000-0000BF830000}"/>
    <cellStyle name="Normal 47 12 3 2 3 5" xfId="36663" xr:uid="{00000000-0005-0000-0000-0000C0830000}"/>
    <cellStyle name="Normal 47 12 3 2 4" xfId="16061" xr:uid="{00000000-0005-0000-0000-0000C1830000}"/>
    <cellStyle name="Normal 47 12 3 2 4 2" xfId="28030" xr:uid="{00000000-0005-0000-0000-0000C2830000}"/>
    <cellStyle name="Normal 47 12 3 2 4 2 2" xfId="49636" xr:uid="{00000000-0005-0000-0000-0000C3830000}"/>
    <cellStyle name="Normal 47 12 3 2 4 3" xfId="22063" xr:uid="{00000000-0005-0000-0000-0000C4830000}"/>
    <cellStyle name="Normal 47 12 3 2 4 3 2" xfId="43700" xr:uid="{00000000-0005-0000-0000-0000C5830000}"/>
    <cellStyle name="Normal 47 12 3 2 4 4" xfId="37715" xr:uid="{00000000-0005-0000-0000-0000C6830000}"/>
    <cellStyle name="Normal 47 12 3 2 5" xfId="25048" xr:uid="{00000000-0005-0000-0000-0000C7830000}"/>
    <cellStyle name="Normal 47 12 3 2 5 2" xfId="46665" xr:uid="{00000000-0005-0000-0000-0000C8830000}"/>
    <cellStyle name="Normal 47 12 3 2 6" xfId="19081" xr:uid="{00000000-0005-0000-0000-0000C9830000}"/>
    <cellStyle name="Normal 47 12 3 2 6 2" xfId="40723" xr:uid="{00000000-0005-0000-0000-0000CA830000}"/>
    <cellStyle name="Normal 47 12 3 2 7" xfId="34709"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6" xr:uid="{00000000-0005-0000-0000-0000CF830000}"/>
    <cellStyle name="Normal 47 12 3 3 2 2 2 2" xfId="50932" xr:uid="{00000000-0005-0000-0000-0000D0830000}"/>
    <cellStyle name="Normal 47 12 3 3 2 2 3" xfId="23359" xr:uid="{00000000-0005-0000-0000-0000D1830000}"/>
    <cellStyle name="Normal 47 12 3 3 2 2 3 2" xfId="44996" xr:uid="{00000000-0005-0000-0000-0000D2830000}"/>
    <cellStyle name="Normal 47 12 3 3 2 2 4" xfId="39012" xr:uid="{00000000-0005-0000-0000-0000D3830000}"/>
    <cellStyle name="Normal 47 12 3 3 2 3" xfId="26344" xr:uid="{00000000-0005-0000-0000-0000D4830000}"/>
    <cellStyle name="Normal 47 12 3 3 2 3 2" xfId="47958" xr:uid="{00000000-0005-0000-0000-0000D5830000}"/>
    <cellStyle name="Normal 47 12 3 3 2 4" xfId="20377" xr:uid="{00000000-0005-0000-0000-0000D6830000}"/>
    <cellStyle name="Normal 47 12 3 3 2 4 2" xfId="42019" xr:uid="{00000000-0005-0000-0000-0000D7830000}"/>
    <cellStyle name="Normal 47 12 3 3 2 5" xfId="36009" xr:uid="{00000000-0005-0000-0000-0000D8830000}"/>
    <cellStyle name="Normal 47 12 3 3 3" xfId="15247" xr:uid="{00000000-0005-0000-0000-0000D9830000}"/>
    <cellStyle name="Normal 47 12 3 3 3 2" xfId="18332" xr:uid="{00000000-0005-0000-0000-0000DA830000}"/>
    <cellStyle name="Normal 47 12 3 3 3 2 2" xfId="30298" xr:uid="{00000000-0005-0000-0000-0000DB830000}"/>
    <cellStyle name="Normal 47 12 3 3 3 2 2 2" xfId="51904" xr:uid="{00000000-0005-0000-0000-0000DC830000}"/>
    <cellStyle name="Normal 47 12 3 3 3 2 3" xfId="24331" xr:uid="{00000000-0005-0000-0000-0000DD830000}"/>
    <cellStyle name="Normal 47 12 3 3 3 2 3 2" xfId="45968" xr:uid="{00000000-0005-0000-0000-0000DE830000}"/>
    <cellStyle name="Normal 47 12 3 3 3 2 4" xfId="39986" xr:uid="{00000000-0005-0000-0000-0000DF830000}"/>
    <cellStyle name="Normal 47 12 3 3 3 3" xfId="27316" xr:uid="{00000000-0005-0000-0000-0000E0830000}"/>
    <cellStyle name="Normal 47 12 3 3 3 3 2" xfId="48930" xr:uid="{00000000-0005-0000-0000-0000E1830000}"/>
    <cellStyle name="Normal 47 12 3 3 3 4" xfId="21349" xr:uid="{00000000-0005-0000-0000-0000E2830000}"/>
    <cellStyle name="Normal 47 12 3 3 3 4 2" xfId="42991" xr:uid="{00000000-0005-0000-0000-0000E3830000}"/>
    <cellStyle name="Normal 47 12 3 3 3 5" xfId="36983" xr:uid="{00000000-0005-0000-0000-0000E4830000}"/>
    <cellStyle name="Normal 47 12 3 3 4" xfId="16381" xr:uid="{00000000-0005-0000-0000-0000E5830000}"/>
    <cellStyle name="Normal 47 12 3 3 4 2" xfId="28350" xr:uid="{00000000-0005-0000-0000-0000E6830000}"/>
    <cellStyle name="Normal 47 12 3 3 4 2 2" xfId="49956" xr:uid="{00000000-0005-0000-0000-0000E7830000}"/>
    <cellStyle name="Normal 47 12 3 3 4 3" xfId="22383" xr:uid="{00000000-0005-0000-0000-0000E8830000}"/>
    <cellStyle name="Normal 47 12 3 3 4 3 2" xfId="44020" xr:uid="{00000000-0005-0000-0000-0000E9830000}"/>
    <cellStyle name="Normal 47 12 3 3 4 4" xfId="38035" xr:uid="{00000000-0005-0000-0000-0000EA830000}"/>
    <cellStyle name="Normal 47 12 3 3 5" xfId="25368" xr:uid="{00000000-0005-0000-0000-0000EB830000}"/>
    <cellStyle name="Normal 47 12 3 3 5 2" xfId="46985" xr:uid="{00000000-0005-0000-0000-0000EC830000}"/>
    <cellStyle name="Normal 47 12 3 3 6" xfId="19401" xr:uid="{00000000-0005-0000-0000-0000ED830000}"/>
    <cellStyle name="Normal 47 12 3 3 6 2" xfId="41043" xr:uid="{00000000-0005-0000-0000-0000EE830000}"/>
    <cellStyle name="Normal 47 12 3 3 7" xfId="35029" xr:uid="{00000000-0005-0000-0000-0000EF830000}"/>
    <cellStyle name="Normal 47 12 3 4" xfId="13632" xr:uid="{00000000-0005-0000-0000-0000F0830000}"/>
    <cellStyle name="Normal 47 12 3 4 2" xfId="16718" xr:uid="{00000000-0005-0000-0000-0000F1830000}"/>
    <cellStyle name="Normal 47 12 3 4 2 2" xfId="28686" xr:uid="{00000000-0005-0000-0000-0000F2830000}"/>
    <cellStyle name="Normal 47 12 3 4 2 2 2" xfId="50292" xr:uid="{00000000-0005-0000-0000-0000F3830000}"/>
    <cellStyle name="Normal 47 12 3 4 2 3" xfId="22719" xr:uid="{00000000-0005-0000-0000-0000F4830000}"/>
    <cellStyle name="Normal 47 12 3 4 2 3 2" xfId="44356" xr:uid="{00000000-0005-0000-0000-0000F5830000}"/>
    <cellStyle name="Normal 47 12 3 4 2 4" xfId="38372" xr:uid="{00000000-0005-0000-0000-0000F6830000}"/>
    <cellStyle name="Normal 47 12 3 4 3" xfId="25704" xr:uid="{00000000-0005-0000-0000-0000F7830000}"/>
    <cellStyle name="Normal 47 12 3 4 3 2" xfId="47318" xr:uid="{00000000-0005-0000-0000-0000F8830000}"/>
    <cellStyle name="Normal 47 12 3 4 4" xfId="19737" xr:uid="{00000000-0005-0000-0000-0000F9830000}"/>
    <cellStyle name="Normal 47 12 3 4 4 2" xfId="41379" xr:uid="{00000000-0005-0000-0000-0000FA830000}"/>
    <cellStyle name="Normal 47 12 3 4 5" xfId="35368" xr:uid="{00000000-0005-0000-0000-0000FB830000}"/>
    <cellStyle name="Normal 47 12 3 5" xfId="14606" xr:uid="{00000000-0005-0000-0000-0000FC830000}"/>
    <cellStyle name="Normal 47 12 3 5 2" xfId="17691" xr:uid="{00000000-0005-0000-0000-0000FD830000}"/>
    <cellStyle name="Normal 47 12 3 5 2 2" xfId="29658" xr:uid="{00000000-0005-0000-0000-0000FE830000}"/>
    <cellStyle name="Normal 47 12 3 5 2 2 2" xfId="51264" xr:uid="{00000000-0005-0000-0000-0000FF830000}"/>
    <cellStyle name="Normal 47 12 3 5 2 3" xfId="23691" xr:uid="{00000000-0005-0000-0000-000000840000}"/>
    <cellStyle name="Normal 47 12 3 5 2 3 2" xfId="45328" xr:uid="{00000000-0005-0000-0000-000001840000}"/>
    <cellStyle name="Normal 47 12 3 5 2 4" xfId="39345" xr:uid="{00000000-0005-0000-0000-000002840000}"/>
    <cellStyle name="Normal 47 12 3 5 3" xfId="26676" xr:uid="{00000000-0005-0000-0000-000003840000}"/>
    <cellStyle name="Normal 47 12 3 5 3 2" xfId="48290" xr:uid="{00000000-0005-0000-0000-000004840000}"/>
    <cellStyle name="Normal 47 12 3 5 4" xfId="20709" xr:uid="{00000000-0005-0000-0000-000005840000}"/>
    <cellStyle name="Normal 47 12 3 5 4 2" xfId="42351" xr:uid="{00000000-0005-0000-0000-000006840000}"/>
    <cellStyle name="Normal 47 12 3 5 5" xfId="36342" xr:uid="{00000000-0005-0000-0000-000007840000}"/>
    <cellStyle name="Normal 47 12 3 6" xfId="15719" xr:uid="{00000000-0005-0000-0000-000008840000}"/>
    <cellStyle name="Normal 47 12 3 6 2" xfId="27690" xr:uid="{00000000-0005-0000-0000-000009840000}"/>
    <cellStyle name="Normal 47 12 3 6 2 2" xfId="49296" xr:uid="{00000000-0005-0000-0000-00000A840000}"/>
    <cellStyle name="Normal 47 12 3 6 3" xfId="21723" xr:uid="{00000000-0005-0000-0000-00000B840000}"/>
    <cellStyle name="Normal 47 12 3 6 3 2" xfId="43360" xr:uid="{00000000-0005-0000-0000-00000C840000}"/>
    <cellStyle name="Normal 47 12 3 6 4" xfId="37373" xr:uid="{00000000-0005-0000-0000-00000D840000}"/>
    <cellStyle name="Normal 47 12 3 7" xfId="24705" xr:uid="{00000000-0005-0000-0000-00000E840000}"/>
    <cellStyle name="Normal 47 12 3 7 2" xfId="46325" xr:uid="{00000000-0005-0000-0000-00000F840000}"/>
    <cellStyle name="Normal 47 12 3 8" xfId="18738" xr:uid="{00000000-0005-0000-0000-000010840000}"/>
    <cellStyle name="Normal 47 12 3 8 2" xfId="40380" xr:uid="{00000000-0005-0000-0000-000011840000}"/>
    <cellStyle name="Normal 47 12 3 9" xfId="31438"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2" xr:uid="{00000000-0005-0000-0000-000017840000}"/>
    <cellStyle name="Normal 47 12 4 2 2 2 2 2" xfId="50698" xr:uid="{00000000-0005-0000-0000-000018840000}"/>
    <cellStyle name="Normal 47 12 4 2 2 2 3" xfId="23125" xr:uid="{00000000-0005-0000-0000-000019840000}"/>
    <cellStyle name="Normal 47 12 4 2 2 2 3 2" xfId="44762" xr:uid="{00000000-0005-0000-0000-00001A840000}"/>
    <cellStyle name="Normal 47 12 4 2 2 2 4" xfId="38778" xr:uid="{00000000-0005-0000-0000-00001B840000}"/>
    <cellStyle name="Normal 47 12 4 2 2 3" xfId="26110" xr:uid="{00000000-0005-0000-0000-00001C840000}"/>
    <cellStyle name="Normal 47 12 4 2 2 3 2" xfId="47724" xr:uid="{00000000-0005-0000-0000-00001D840000}"/>
    <cellStyle name="Normal 47 12 4 2 2 4" xfId="20143" xr:uid="{00000000-0005-0000-0000-00001E840000}"/>
    <cellStyle name="Normal 47 12 4 2 2 4 2" xfId="41785" xr:uid="{00000000-0005-0000-0000-00001F840000}"/>
    <cellStyle name="Normal 47 12 4 2 2 5" xfId="35775" xr:uid="{00000000-0005-0000-0000-000020840000}"/>
    <cellStyle name="Normal 47 12 4 2 3" xfId="15013" xr:uid="{00000000-0005-0000-0000-000021840000}"/>
    <cellStyle name="Normal 47 12 4 2 3 2" xfId="18098" xr:uid="{00000000-0005-0000-0000-000022840000}"/>
    <cellStyle name="Normal 47 12 4 2 3 2 2" xfId="30064" xr:uid="{00000000-0005-0000-0000-000023840000}"/>
    <cellStyle name="Normal 47 12 4 2 3 2 2 2" xfId="51670" xr:uid="{00000000-0005-0000-0000-000024840000}"/>
    <cellStyle name="Normal 47 12 4 2 3 2 3" xfId="24097" xr:uid="{00000000-0005-0000-0000-000025840000}"/>
    <cellStyle name="Normal 47 12 4 2 3 2 3 2" xfId="45734" xr:uid="{00000000-0005-0000-0000-000026840000}"/>
    <cellStyle name="Normal 47 12 4 2 3 2 4" xfId="39752" xr:uid="{00000000-0005-0000-0000-000027840000}"/>
    <cellStyle name="Normal 47 12 4 2 3 3" xfId="27082" xr:uid="{00000000-0005-0000-0000-000028840000}"/>
    <cellStyle name="Normal 47 12 4 2 3 3 2" xfId="48696" xr:uid="{00000000-0005-0000-0000-000029840000}"/>
    <cellStyle name="Normal 47 12 4 2 3 4" xfId="21115" xr:uid="{00000000-0005-0000-0000-00002A840000}"/>
    <cellStyle name="Normal 47 12 4 2 3 4 2" xfId="42757" xr:uid="{00000000-0005-0000-0000-00002B840000}"/>
    <cellStyle name="Normal 47 12 4 2 3 5" xfId="36749" xr:uid="{00000000-0005-0000-0000-00002C840000}"/>
    <cellStyle name="Normal 47 12 4 2 4" xfId="16147" xr:uid="{00000000-0005-0000-0000-00002D840000}"/>
    <cellStyle name="Normal 47 12 4 2 4 2" xfId="28116" xr:uid="{00000000-0005-0000-0000-00002E840000}"/>
    <cellStyle name="Normal 47 12 4 2 4 2 2" xfId="49722" xr:uid="{00000000-0005-0000-0000-00002F840000}"/>
    <cellStyle name="Normal 47 12 4 2 4 3" xfId="22149" xr:uid="{00000000-0005-0000-0000-000030840000}"/>
    <cellStyle name="Normal 47 12 4 2 4 3 2" xfId="43786" xr:uid="{00000000-0005-0000-0000-000031840000}"/>
    <cellStyle name="Normal 47 12 4 2 4 4" xfId="37801" xr:uid="{00000000-0005-0000-0000-000032840000}"/>
    <cellStyle name="Normal 47 12 4 2 5" xfId="25134" xr:uid="{00000000-0005-0000-0000-000033840000}"/>
    <cellStyle name="Normal 47 12 4 2 5 2" xfId="46751" xr:uid="{00000000-0005-0000-0000-000034840000}"/>
    <cellStyle name="Normal 47 12 4 2 6" xfId="19167" xr:uid="{00000000-0005-0000-0000-000035840000}"/>
    <cellStyle name="Normal 47 12 4 2 6 2" xfId="40809" xr:uid="{00000000-0005-0000-0000-000036840000}"/>
    <cellStyle name="Normal 47 12 4 2 7" xfId="34795"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2" xr:uid="{00000000-0005-0000-0000-00003B840000}"/>
    <cellStyle name="Normal 47 12 4 3 2 2 2 2" xfId="51018" xr:uid="{00000000-0005-0000-0000-00003C840000}"/>
    <cellStyle name="Normal 47 12 4 3 2 2 3" xfId="23445" xr:uid="{00000000-0005-0000-0000-00003D840000}"/>
    <cellStyle name="Normal 47 12 4 3 2 2 3 2" xfId="45082" xr:uid="{00000000-0005-0000-0000-00003E840000}"/>
    <cellStyle name="Normal 47 12 4 3 2 2 4" xfId="39098" xr:uid="{00000000-0005-0000-0000-00003F840000}"/>
    <cellStyle name="Normal 47 12 4 3 2 3" xfId="26430" xr:uid="{00000000-0005-0000-0000-000040840000}"/>
    <cellStyle name="Normal 47 12 4 3 2 3 2" xfId="48044" xr:uid="{00000000-0005-0000-0000-000041840000}"/>
    <cellStyle name="Normal 47 12 4 3 2 4" xfId="20463" xr:uid="{00000000-0005-0000-0000-000042840000}"/>
    <cellStyle name="Normal 47 12 4 3 2 4 2" xfId="42105" xr:uid="{00000000-0005-0000-0000-000043840000}"/>
    <cellStyle name="Normal 47 12 4 3 2 5" xfId="36095" xr:uid="{00000000-0005-0000-0000-000044840000}"/>
    <cellStyle name="Normal 47 12 4 3 3" xfId="15333" xr:uid="{00000000-0005-0000-0000-000045840000}"/>
    <cellStyle name="Normal 47 12 4 3 3 2" xfId="18418" xr:uid="{00000000-0005-0000-0000-000046840000}"/>
    <cellStyle name="Normal 47 12 4 3 3 2 2" xfId="30384" xr:uid="{00000000-0005-0000-0000-000047840000}"/>
    <cellStyle name="Normal 47 12 4 3 3 2 2 2" xfId="51990" xr:uid="{00000000-0005-0000-0000-000048840000}"/>
    <cellStyle name="Normal 47 12 4 3 3 2 3" xfId="24417" xr:uid="{00000000-0005-0000-0000-000049840000}"/>
    <cellStyle name="Normal 47 12 4 3 3 2 3 2" xfId="46054" xr:uid="{00000000-0005-0000-0000-00004A840000}"/>
    <cellStyle name="Normal 47 12 4 3 3 2 4" xfId="40072" xr:uid="{00000000-0005-0000-0000-00004B840000}"/>
    <cellStyle name="Normal 47 12 4 3 3 3" xfId="27402" xr:uid="{00000000-0005-0000-0000-00004C840000}"/>
    <cellStyle name="Normal 47 12 4 3 3 3 2" xfId="49016" xr:uid="{00000000-0005-0000-0000-00004D840000}"/>
    <cellStyle name="Normal 47 12 4 3 3 4" xfId="21435" xr:uid="{00000000-0005-0000-0000-00004E840000}"/>
    <cellStyle name="Normal 47 12 4 3 3 4 2" xfId="43077" xr:uid="{00000000-0005-0000-0000-00004F840000}"/>
    <cellStyle name="Normal 47 12 4 3 3 5" xfId="37069" xr:uid="{00000000-0005-0000-0000-000050840000}"/>
    <cellStyle name="Normal 47 12 4 3 4" xfId="16467" xr:uid="{00000000-0005-0000-0000-000051840000}"/>
    <cellStyle name="Normal 47 12 4 3 4 2" xfId="28436" xr:uid="{00000000-0005-0000-0000-000052840000}"/>
    <cellStyle name="Normal 47 12 4 3 4 2 2" xfId="50042" xr:uid="{00000000-0005-0000-0000-000053840000}"/>
    <cellStyle name="Normal 47 12 4 3 4 3" xfId="22469" xr:uid="{00000000-0005-0000-0000-000054840000}"/>
    <cellStyle name="Normal 47 12 4 3 4 3 2" xfId="44106" xr:uid="{00000000-0005-0000-0000-000055840000}"/>
    <cellStyle name="Normal 47 12 4 3 4 4" xfId="38121" xr:uid="{00000000-0005-0000-0000-000056840000}"/>
    <cellStyle name="Normal 47 12 4 3 5" xfId="25454" xr:uid="{00000000-0005-0000-0000-000057840000}"/>
    <cellStyle name="Normal 47 12 4 3 5 2" xfId="47071" xr:uid="{00000000-0005-0000-0000-000058840000}"/>
    <cellStyle name="Normal 47 12 4 3 6" xfId="19487" xr:uid="{00000000-0005-0000-0000-000059840000}"/>
    <cellStyle name="Normal 47 12 4 3 6 2" xfId="41129" xr:uid="{00000000-0005-0000-0000-00005A840000}"/>
    <cellStyle name="Normal 47 12 4 3 7" xfId="35115" xr:uid="{00000000-0005-0000-0000-00005B840000}"/>
    <cellStyle name="Normal 47 12 4 4" xfId="13718" xr:uid="{00000000-0005-0000-0000-00005C840000}"/>
    <cellStyle name="Normal 47 12 4 4 2" xfId="16804" xr:uid="{00000000-0005-0000-0000-00005D840000}"/>
    <cellStyle name="Normal 47 12 4 4 2 2" xfId="28772" xr:uid="{00000000-0005-0000-0000-00005E840000}"/>
    <cellStyle name="Normal 47 12 4 4 2 2 2" xfId="50378" xr:uid="{00000000-0005-0000-0000-00005F840000}"/>
    <cellStyle name="Normal 47 12 4 4 2 3" xfId="22805" xr:uid="{00000000-0005-0000-0000-000060840000}"/>
    <cellStyle name="Normal 47 12 4 4 2 3 2" xfId="44442" xr:uid="{00000000-0005-0000-0000-000061840000}"/>
    <cellStyle name="Normal 47 12 4 4 2 4" xfId="38458" xr:uid="{00000000-0005-0000-0000-000062840000}"/>
    <cellStyle name="Normal 47 12 4 4 3" xfId="25790" xr:uid="{00000000-0005-0000-0000-000063840000}"/>
    <cellStyle name="Normal 47 12 4 4 3 2" xfId="47404" xr:uid="{00000000-0005-0000-0000-000064840000}"/>
    <cellStyle name="Normal 47 12 4 4 4" xfId="19823" xr:uid="{00000000-0005-0000-0000-000065840000}"/>
    <cellStyle name="Normal 47 12 4 4 4 2" xfId="41465" xr:uid="{00000000-0005-0000-0000-000066840000}"/>
    <cellStyle name="Normal 47 12 4 4 5" xfId="35454" xr:uid="{00000000-0005-0000-0000-000067840000}"/>
    <cellStyle name="Normal 47 12 4 5" xfId="14692" xr:uid="{00000000-0005-0000-0000-000068840000}"/>
    <cellStyle name="Normal 47 12 4 5 2" xfId="17777" xr:uid="{00000000-0005-0000-0000-000069840000}"/>
    <cellStyle name="Normal 47 12 4 5 2 2" xfId="29744" xr:uid="{00000000-0005-0000-0000-00006A840000}"/>
    <cellStyle name="Normal 47 12 4 5 2 2 2" xfId="51350" xr:uid="{00000000-0005-0000-0000-00006B840000}"/>
    <cellStyle name="Normal 47 12 4 5 2 3" xfId="23777" xr:uid="{00000000-0005-0000-0000-00006C840000}"/>
    <cellStyle name="Normal 47 12 4 5 2 3 2" xfId="45414" xr:uid="{00000000-0005-0000-0000-00006D840000}"/>
    <cellStyle name="Normal 47 12 4 5 2 4" xfId="39431" xr:uid="{00000000-0005-0000-0000-00006E840000}"/>
    <cellStyle name="Normal 47 12 4 5 3" xfId="26762" xr:uid="{00000000-0005-0000-0000-00006F840000}"/>
    <cellStyle name="Normal 47 12 4 5 3 2" xfId="48376" xr:uid="{00000000-0005-0000-0000-000070840000}"/>
    <cellStyle name="Normal 47 12 4 5 4" xfId="20795" xr:uid="{00000000-0005-0000-0000-000071840000}"/>
    <cellStyle name="Normal 47 12 4 5 4 2" xfId="42437" xr:uid="{00000000-0005-0000-0000-000072840000}"/>
    <cellStyle name="Normal 47 12 4 5 5" xfId="36428" xr:uid="{00000000-0005-0000-0000-000073840000}"/>
    <cellStyle name="Normal 47 12 4 6" xfId="15805" xr:uid="{00000000-0005-0000-0000-000074840000}"/>
    <cellStyle name="Normal 47 12 4 6 2" xfId="27776" xr:uid="{00000000-0005-0000-0000-000075840000}"/>
    <cellStyle name="Normal 47 12 4 6 2 2" xfId="49382" xr:uid="{00000000-0005-0000-0000-000076840000}"/>
    <cellStyle name="Normal 47 12 4 6 3" xfId="21809" xr:uid="{00000000-0005-0000-0000-000077840000}"/>
    <cellStyle name="Normal 47 12 4 6 3 2" xfId="43446" xr:uid="{00000000-0005-0000-0000-000078840000}"/>
    <cellStyle name="Normal 47 12 4 6 4" xfId="37459" xr:uid="{00000000-0005-0000-0000-000079840000}"/>
    <cellStyle name="Normal 47 12 4 7" xfId="24791" xr:uid="{00000000-0005-0000-0000-00007A840000}"/>
    <cellStyle name="Normal 47 12 4 7 2" xfId="46411" xr:uid="{00000000-0005-0000-0000-00007B840000}"/>
    <cellStyle name="Normal 47 12 4 8" xfId="18824" xr:uid="{00000000-0005-0000-0000-00007C840000}"/>
    <cellStyle name="Normal 47 12 4 8 2" xfId="40466" xr:uid="{00000000-0005-0000-0000-00007D840000}"/>
    <cellStyle name="Normal 47 12 4 9" xfId="31706"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6" xr:uid="{00000000-0005-0000-0000-000083840000}"/>
    <cellStyle name="Normal 47 12 5 2 2 2 2 2" xfId="50782" xr:uid="{00000000-0005-0000-0000-000084840000}"/>
    <cellStyle name="Normal 47 12 5 2 2 2 3" xfId="23209" xr:uid="{00000000-0005-0000-0000-000085840000}"/>
    <cellStyle name="Normal 47 12 5 2 2 2 3 2" xfId="44846" xr:uid="{00000000-0005-0000-0000-000086840000}"/>
    <cellStyle name="Normal 47 12 5 2 2 2 4" xfId="38862" xr:uid="{00000000-0005-0000-0000-000087840000}"/>
    <cellStyle name="Normal 47 12 5 2 2 3" xfId="26194" xr:uid="{00000000-0005-0000-0000-000088840000}"/>
    <cellStyle name="Normal 47 12 5 2 2 3 2" xfId="47808" xr:uid="{00000000-0005-0000-0000-000089840000}"/>
    <cellStyle name="Normal 47 12 5 2 2 4" xfId="20227" xr:uid="{00000000-0005-0000-0000-00008A840000}"/>
    <cellStyle name="Normal 47 12 5 2 2 4 2" xfId="41869" xr:uid="{00000000-0005-0000-0000-00008B840000}"/>
    <cellStyle name="Normal 47 12 5 2 2 5" xfId="35859" xr:uid="{00000000-0005-0000-0000-00008C840000}"/>
    <cellStyle name="Normal 47 12 5 2 3" xfId="15097" xr:uid="{00000000-0005-0000-0000-00008D840000}"/>
    <cellStyle name="Normal 47 12 5 2 3 2" xfId="18182" xr:uid="{00000000-0005-0000-0000-00008E840000}"/>
    <cellStyle name="Normal 47 12 5 2 3 2 2" xfId="30148" xr:uid="{00000000-0005-0000-0000-00008F840000}"/>
    <cellStyle name="Normal 47 12 5 2 3 2 2 2" xfId="51754" xr:uid="{00000000-0005-0000-0000-000090840000}"/>
    <cellStyle name="Normal 47 12 5 2 3 2 3" xfId="24181" xr:uid="{00000000-0005-0000-0000-000091840000}"/>
    <cellStyle name="Normal 47 12 5 2 3 2 3 2" xfId="45818" xr:uid="{00000000-0005-0000-0000-000092840000}"/>
    <cellStyle name="Normal 47 12 5 2 3 2 4" xfId="39836" xr:uid="{00000000-0005-0000-0000-000093840000}"/>
    <cellStyle name="Normal 47 12 5 2 3 3" xfId="27166" xr:uid="{00000000-0005-0000-0000-000094840000}"/>
    <cellStyle name="Normal 47 12 5 2 3 3 2" xfId="48780" xr:uid="{00000000-0005-0000-0000-000095840000}"/>
    <cellStyle name="Normal 47 12 5 2 3 4" xfId="21199" xr:uid="{00000000-0005-0000-0000-000096840000}"/>
    <cellStyle name="Normal 47 12 5 2 3 4 2" xfId="42841" xr:uid="{00000000-0005-0000-0000-000097840000}"/>
    <cellStyle name="Normal 47 12 5 2 3 5" xfId="36833" xr:uid="{00000000-0005-0000-0000-000098840000}"/>
    <cellStyle name="Normal 47 12 5 2 4" xfId="16231" xr:uid="{00000000-0005-0000-0000-000099840000}"/>
    <cellStyle name="Normal 47 12 5 2 4 2" xfId="28200" xr:uid="{00000000-0005-0000-0000-00009A840000}"/>
    <cellStyle name="Normal 47 12 5 2 4 2 2" xfId="49806" xr:uid="{00000000-0005-0000-0000-00009B840000}"/>
    <cellStyle name="Normal 47 12 5 2 4 3" xfId="22233" xr:uid="{00000000-0005-0000-0000-00009C840000}"/>
    <cellStyle name="Normal 47 12 5 2 4 3 2" xfId="43870" xr:uid="{00000000-0005-0000-0000-00009D840000}"/>
    <cellStyle name="Normal 47 12 5 2 4 4" xfId="37885" xr:uid="{00000000-0005-0000-0000-00009E840000}"/>
    <cellStyle name="Normal 47 12 5 2 5" xfId="25218" xr:uid="{00000000-0005-0000-0000-00009F840000}"/>
    <cellStyle name="Normal 47 12 5 2 5 2" xfId="46835" xr:uid="{00000000-0005-0000-0000-0000A0840000}"/>
    <cellStyle name="Normal 47 12 5 2 6" xfId="19251" xr:uid="{00000000-0005-0000-0000-0000A1840000}"/>
    <cellStyle name="Normal 47 12 5 2 6 2" xfId="40893" xr:uid="{00000000-0005-0000-0000-0000A2840000}"/>
    <cellStyle name="Normal 47 12 5 2 7" xfId="34879"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6" xr:uid="{00000000-0005-0000-0000-0000A7840000}"/>
    <cellStyle name="Normal 47 12 5 3 2 2 2 2" xfId="51102" xr:uid="{00000000-0005-0000-0000-0000A8840000}"/>
    <cellStyle name="Normal 47 12 5 3 2 2 3" xfId="23529" xr:uid="{00000000-0005-0000-0000-0000A9840000}"/>
    <cellStyle name="Normal 47 12 5 3 2 2 3 2" xfId="45166" xr:uid="{00000000-0005-0000-0000-0000AA840000}"/>
    <cellStyle name="Normal 47 12 5 3 2 2 4" xfId="39182" xr:uid="{00000000-0005-0000-0000-0000AB840000}"/>
    <cellStyle name="Normal 47 12 5 3 2 3" xfId="26514" xr:uid="{00000000-0005-0000-0000-0000AC840000}"/>
    <cellStyle name="Normal 47 12 5 3 2 3 2" xfId="48128" xr:uid="{00000000-0005-0000-0000-0000AD840000}"/>
    <cellStyle name="Normal 47 12 5 3 2 4" xfId="20547" xr:uid="{00000000-0005-0000-0000-0000AE840000}"/>
    <cellStyle name="Normal 47 12 5 3 2 4 2" xfId="42189" xr:uid="{00000000-0005-0000-0000-0000AF840000}"/>
    <cellStyle name="Normal 47 12 5 3 2 5" xfId="36179" xr:uid="{00000000-0005-0000-0000-0000B0840000}"/>
    <cellStyle name="Normal 47 12 5 3 3" xfId="15417" xr:uid="{00000000-0005-0000-0000-0000B1840000}"/>
    <cellStyle name="Normal 47 12 5 3 3 2" xfId="18502" xr:uid="{00000000-0005-0000-0000-0000B2840000}"/>
    <cellStyle name="Normal 47 12 5 3 3 2 2" xfId="30468" xr:uid="{00000000-0005-0000-0000-0000B3840000}"/>
    <cellStyle name="Normal 47 12 5 3 3 2 2 2" xfId="52074" xr:uid="{00000000-0005-0000-0000-0000B4840000}"/>
    <cellStyle name="Normal 47 12 5 3 3 2 3" xfId="24501" xr:uid="{00000000-0005-0000-0000-0000B5840000}"/>
    <cellStyle name="Normal 47 12 5 3 3 2 3 2" xfId="46138" xr:uid="{00000000-0005-0000-0000-0000B6840000}"/>
    <cellStyle name="Normal 47 12 5 3 3 2 4" xfId="40156" xr:uid="{00000000-0005-0000-0000-0000B7840000}"/>
    <cellStyle name="Normal 47 12 5 3 3 3" xfId="27486" xr:uid="{00000000-0005-0000-0000-0000B8840000}"/>
    <cellStyle name="Normal 47 12 5 3 3 3 2" xfId="49100" xr:uid="{00000000-0005-0000-0000-0000B9840000}"/>
    <cellStyle name="Normal 47 12 5 3 3 4" xfId="21519" xr:uid="{00000000-0005-0000-0000-0000BA840000}"/>
    <cellStyle name="Normal 47 12 5 3 3 4 2" xfId="43161" xr:uid="{00000000-0005-0000-0000-0000BB840000}"/>
    <cellStyle name="Normal 47 12 5 3 3 5" xfId="37153" xr:uid="{00000000-0005-0000-0000-0000BC840000}"/>
    <cellStyle name="Normal 47 12 5 3 4" xfId="16551" xr:uid="{00000000-0005-0000-0000-0000BD840000}"/>
    <cellStyle name="Normal 47 12 5 3 4 2" xfId="28520" xr:uid="{00000000-0005-0000-0000-0000BE840000}"/>
    <cellStyle name="Normal 47 12 5 3 4 2 2" xfId="50126" xr:uid="{00000000-0005-0000-0000-0000BF840000}"/>
    <cellStyle name="Normal 47 12 5 3 4 3" xfId="22553" xr:uid="{00000000-0005-0000-0000-0000C0840000}"/>
    <cellStyle name="Normal 47 12 5 3 4 3 2" xfId="44190" xr:uid="{00000000-0005-0000-0000-0000C1840000}"/>
    <cellStyle name="Normal 47 12 5 3 4 4" xfId="38205" xr:uid="{00000000-0005-0000-0000-0000C2840000}"/>
    <cellStyle name="Normal 47 12 5 3 5" xfId="25538" xr:uid="{00000000-0005-0000-0000-0000C3840000}"/>
    <cellStyle name="Normal 47 12 5 3 5 2" xfId="47155" xr:uid="{00000000-0005-0000-0000-0000C4840000}"/>
    <cellStyle name="Normal 47 12 5 3 6" xfId="19571" xr:uid="{00000000-0005-0000-0000-0000C5840000}"/>
    <cellStyle name="Normal 47 12 5 3 6 2" xfId="41213" xr:uid="{00000000-0005-0000-0000-0000C6840000}"/>
    <cellStyle name="Normal 47 12 5 3 7" xfId="35199" xr:uid="{00000000-0005-0000-0000-0000C7840000}"/>
    <cellStyle name="Normal 47 12 5 4" xfId="13802" xr:uid="{00000000-0005-0000-0000-0000C8840000}"/>
    <cellStyle name="Normal 47 12 5 4 2" xfId="16888" xr:uid="{00000000-0005-0000-0000-0000C9840000}"/>
    <cellStyle name="Normal 47 12 5 4 2 2" xfId="28856" xr:uid="{00000000-0005-0000-0000-0000CA840000}"/>
    <cellStyle name="Normal 47 12 5 4 2 2 2" xfId="50462" xr:uid="{00000000-0005-0000-0000-0000CB840000}"/>
    <cellStyle name="Normal 47 12 5 4 2 3" xfId="22889" xr:uid="{00000000-0005-0000-0000-0000CC840000}"/>
    <cellStyle name="Normal 47 12 5 4 2 3 2" xfId="44526" xr:uid="{00000000-0005-0000-0000-0000CD840000}"/>
    <cellStyle name="Normal 47 12 5 4 2 4" xfId="38542" xr:uid="{00000000-0005-0000-0000-0000CE840000}"/>
    <cellStyle name="Normal 47 12 5 4 3" xfId="25874" xr:uid="{00000000-0005-0000-0000-0000CF840000}"/>
    <cellStyle name="Normal 47 12 5 4 3 2" xfId="47488" xr:uid="{00000000-0005-0000-0000-0000D0840000}"/>
    <cellStyle name="Normal 47 12 5 4 4" xfId="19907" xr:uid="{00000000-0005-0000-0000-0000D1840000}"/>
    <cellStyle name="Normal 47 12 5 4 4 2" xfId="41549" xr:uid="{00000000-0005-0000-0000-0000D2840000}"/>
    <cellStyle name="Normal 47 12 5 4 5" xfId="35538" xr:uid="{00000000-0005-0000-0000-0000D3840000}"/>
    <cellStyle name="Normal 47 12 5 5" xfId="14776" xr:uid="{00000000-0005-0000-0000-0000D4840000}"/>
    <cellStyle name="Normal 47 12 5 5 2" xfId="17861" xr:uid="{00000000-0005-0000-0000-0000D5840000}"/>
    <cellStyle name="Normal 47 12 5 5 2 2" xfId="29828" xr:uid="{00000000-0005-0000-0000-0000D6840000}"/>
    <cellStyle name="Normal 47 12 5 5 2 2 2" xfId="51434" xr:uid="{00000000-0005-0000-0000-0000D7840000}"/>
    <cellStyle name="Normal 47 12 5 5 2 3" xfId="23861" xr:uid="{00000000-0005-0000-0000-0000D8840000}"/>
    <cellStyle name="Normal 47 12 5 5 2 3 2" xfId="45498" xr:uid="{00000000-0005-0000-0000-0000D9840000}"/>
    <cellStyle name="Normal 47 12 5 5 2 4" xfId="39515" xr:uid="{00000000-0005-0000-0000-0000DA840000}"/>
    <cellStyle name="Normal 47 12 5 5 3" xfId="26846" xr:uid="{00000000-0005-0000-0000-0000DB840000}"/>
    <cellStyle name="Normal 47 12 5 5 3 2" xfId="48460" xr:uid="{00000000-0005-0000-0000-0000DC840000}"/>
    <cellStyle name="Normal 47 12 5 5 4" xfId="20879" xr:uid="{00000000-0005-0000-0000-0000DD840000}"/>
    <cellStyle name="Normal 47 12 5 5 4 2" xfId="42521" xr:uid="{00000000-0005-0000-0000-0000DE840000}"/>
    <cellStyle name="Normal 47 12 5 5 5" xfId="36512" xr:uid="{00000000-0005-0000-0000-0000DF840000}"/>
    <cellStyle name="Normal 47 12 5 6" xfId="15889" xr:uid="{00000000-0005-0000-0000-0000E0840000}"/>
    <cellStyle name="Normal 47 12 5 6 2" xfId="27860" xr:uid="{00000000-0005-0000-0000-0000E1840000}"/>
    <cellStyle name="Normal 47 12 5 6 2 2" xfId="49466" xr:uid="{00000000-0005-0000-0000-0000E2840000}"/>
    <cellStyle name="Normal 47 12 5 6 3" xfId="21893" xr:uid="{00000000-0005-0000-0000-0000E3840000}"/>
    <cellStyle name="Normal 47 12 5 6 3 2" xfId="43530" xr:uid="{00000000-0005-0000-0000-0000E4840000}"/>
    <cellStyle name="Normal 47 12 5 6 4" xfId="37543" xr:uid="{00000000-0005-0000-0000-0000E5840000}"/>
    <cellStyle name="Normal 47 12 5 7" xfId="24875" xr:uid="{00000000-0005-0000-0000-0000E6840000}"/>
    <cellStyle name="Normal 47 12 5 7 2" xfId="46495" xr:uid="{00000000-0005-0000-0000-0000E7840000}"/>
    <cellStyle name="Normal 47 12 5 8" xfId="18908" xr:uid="{00000000-0005-0000-0000-0000E8840000}"/>
    <cellStyle name="Normal 47 12 5 8 2" xfId="40550" xr:uid="{00000000-0005-0000-0000-0000E9840000}"/>
    <cellStyle name="Normal 47 12 5 9" xfId="31878"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29" xr:uid="{00000000-0005-0000-0000-0000EF840000}"/>
    <cellStyle name="Normal 47 12 6 2 2 2 2 2" xfId="50735" xr:uid="{00000000-0005-0000-0000-0000F0840000}"/>
    <cellStyle name="Normal 47 12 6 2 2 2 3" xfId="23162" xr:uid="{00000000-0005-0000-0000-0000F1840000}"/>
    <cellStyle name="Normal 47 12 6 2 2 2 3 2" xfId="44799" xr:uid="{00000000-0005-0000-0000-0000F2840000}"/>
    <cellStyle name="Normal 47 12 6 2 2 2 4" xfId="38815" xr:uid="{00000000-0005-0000-0000-0000F3840000}"/>
    <cellStyle name="Normal 47 12 6 2 2 3" xfId="26147" xr:uid="{00000000-0005-0000-0000-0000F4840000}"/>
    <cellStyle name="Normal 47 12 6 2 2 3 2" xfId="47761" xr:uid="{00000000-0005-0000-0000-0000F5840000}"/>
    <cellStyle name="Normal 47 12 6 2 2 4" xfId="20180" xr:uid="{00000000-0005-0000-0000-0000F6840000}"/>
    <cellStyle name="Normal 47 12 6 2 2 4 2" xfId="41822" xr:uid="{00000000-0005-0000-0000-0000F7840000}"/>
    <cellStyle name="Normal 47 12 6 2 2 5" xfId="35812" xr:uid="{00000000-0005-0000-0000-0000F8840000}"/>
    <cellStyle name="Normal 47 12 6 2 3" xfId="15050" xr:uid="{00000000-0005-0000-0000-0000F9840000}"/>
    <cellStyle name="Normal 47 12 6 2 3 2" xfId="18135" xr:uid="{00000000-0005-0000-0000-0000FA840000}"/>
    <cellStyle name="Normal 47 12 6 2 3 2 2" xfId="30101" xr:uid="{00000000-0005-0000-0000-0000FB840000}"/>
    <cellStyle name="Normal 47 12 6 2 3 2 2 2" xfId="51707" xr:uid="{00000000-0005-0000-0000-0000FC840000}"/>
    <cellStyle name="Normal 47 12 6 2 3 2 3" xfId="24134" xr:uid="{00000000-0005-0000-0000-0000FD840000}"/>
    <cellStyle name="Normal 47 12 6 2 3 2 3 2" xfId="45771" xr:uid="{00000000-0005-0000-0000-0000FE840000}"/>
    <cellStyle name="Normal 47 12 6 2 3 2 4" xfId="39789" xr:uid="{00000000-0005-0000-0000-0000FF840000}"/>
    <cellStyle name="Normal 47 12 6 2 3 3" xfId="27119" xr:uid="{00000000-0005-0000-0000-000000850000}"/>
    <cellStyle name="Normal 47 12 6 2 3 3 2" xfId="48733" xr:uid="{00000000-0005-0000-0000-000001850000}"/>
    <cellStyle name="Normal 47 12 6 2 3 4" xfId="21152" xr:uid="{00000000-0005-0000-0000-000002850000}"/>
    <cellStyle name="Normal 47 12 6 2 3 4 2" xfId="42794" xr:uid="{00000000-0005-0000-0000-000003850000}"/>
    <cellStyle name="Normal 47 12 6 2 3 5" xfId="36786" xr:uid="{00000000-0005-0000-0000-000004850000}"/>
    <cellStyle name="Normal 47 12 6 2 4" xfId="16184" xr:uid="{00000000-0005-0000-0000-000005850000}"/>
    <cellStyle name="Normal 47 12 6 2 4 2" xfId="28153" xr:uid="{00000000-0005-0000-0000-000006850000}"/>
    <cellStyle name="Normal 47 12 6 2 4 2 2" xfId="49759" xr:uid="{00000000-0005-0000-0000-000007850000}"/>
    <cellStyle name="Normal 47 12 6 2 4 3" xfId="22186" xr:uid="{00000000-0005-0000-0000-000008850000}"/>
    <cellStyle name="Normal 47 12 6 2 4 3 2" xfId="43823" xr:uid="{00000000-0005-0000-0000-000009850000}"/>
    <cellStyle name="Normal 47 12 6 2 4 4" xfId="37838" xr:uid="{00000000-0005-0000-0000-00000A850000}"/>
    <cellStyle name="Normal 47 12 6 2 5" xfId="25171" xr:uid="{00000000-0005-0000-0000-00000B850000}"/>
    <cellStyle name="Normal 47 12 6 2 5 2" xfId="46788" xr:uid="{00000000-0005-0000-0000-00000C850000}"/>
    <cellStyle name="Normal 47 12 6 2 6" xfId="19204" xr:uid="{00000000-0005-0000-0000-00000D850000}"/>
    <cellStyle name="Normal 47 12 6 2 6 2" xfId="40846" xr:uid="{00000000-0005-0000-0000-00000E850000}"/>
    <cellStyle name="Normal 47 12 6 2 7" xfId="34832"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49" xr:uid="{00000000-0005-0000-0000-000013850000}"/>
    <cellStyle name="Normal 47 12 6 3 2 2 2 2" xfId="51055" xr:uid="{00000000-0005-0000-0000-000014850000}"/>
    <cellStyle name="Normal 47 12 6 3 2 2 3" xfId="23482" xr:uid="{00000000-0005-0000-0000-000015850000}"/>
    <cellStyle name="Normal 47 12 6 3 2 2 3 2" xfId="45119" xr:uid="{00000000-0005-0000-0000-000016850000}"/>
    <cellStyle name="Normal 47 12 6 3 2 2 4" xfId="39135" xr:uid="{00000000-0005-0000-0000-000017850000}"/>
    <cellStyle name="Normal 47 12 6 3 2 3" xfId="26467" xr:uid="{00000000-0005-0000-0000-000018850000}"/>
    <cellStyle name="Normal 47 12 6 3 2 3 2" xfId="48081" xr:uid="{00000000-0005-0000-0000-000019850000}"/>
    <cellStyle name="Normal 47 12 6 3 2 4" xfId="20500" xr:uid="{00000000-0005-0000-0000-00001A850000}"/>
    <cellStyle name="Normal 47 12 6 3 2 4 2" xfId="42142" xr:uid="{00000000-0005-0000-0000-00001B850000}"/>
    <cellStyle name="Normal 47 12 6 3 2 5" xfId="36132" xr:uid="{00000000-0005-0000-0000-00001C850000}"/>
    <cellStyle name="Normal 47 12 6 3 3" xfId="15370" xr:uid="{00000000-0005-0000-0000-00001D850000}"/>
    <cellStyle name="Normal 47 12 6 3 3 2" xfId="18455" xr:uid="{00000000-0005-0000-0000-00001E850000}"/>
    <cellStyle name="Normal 47 12 6 3 3 2 2" xfId="30421" xr:uid="{00000000-0005-0000-0000-00001F850000}"/>
    <cellStyle name="Normal 47 12 6 3 3 2 2 2" xfId="52027" xr:uid="{00000000-0005-0000-0000-000020850000}"/>
    <cellStyle name="Normal 47 12 6 3 3 2 3" xfId="24454" xr:uid="{00000000-0005-0000-0000-000021850000}"/>
    <cellStyle name="Normal 47 12 6 3 3 2 3 2" xfId="46091" xr:uid="{00000000-0005-0000-0000-000022850000}"/>
    <cellStyle name="Normal 47 12 6 3 3 2 4" xfId="40109" xr:uid="{00000000-0005-0000-0000-000023850000}"/>
    <cellStyle name="Normal 47 12 6 3 3 3" xfId="27439" xr:uid="{00000000-0005-0000-0000-000024850000}"/>
    <cellStyle name="Normal 47 12 6 3 3 3 2" xfId="49053" xr:uid="{00000000-0005-0000-0000-000025850000}"/>
    <cellStyle name="Normal 47 12 6 3 3 4" xfId="21472" xr:uid="{00000000-0005-0000-0000-000026850000}"/>
    <cellStyle name="Normal 47 12 6 3 3 4 2" xfId="43114" xr:uid="{00000000-0005-0000-0000-000027850000}"/>
    <cellStyle name="Normal 47 12 6 3 3 5" xfId="37106" xr:uid="{00000000-0005-0000-0000-000028850000}"/>
    <cellStyle name="Normal 47 12 6 3 4" xfId="16504" xr:uid="{00000000-0005-0000-0000-000029850000}"/>
    <cellStyle name="Normal 47 12 6 3 4 2" xfId="28473" xr:uid="{00000000-0005-0000-0000-00002A850000}"/>
    <cellStyle name="Normal 47 12 6 3 4 2 2" xfId="50079" xr:uid="{00000000-0005-0000-0000-00002B850000}"/>
    <cellStyle name="Normal 47 12 6 3 4 3" xfId="22506" xr:uid="{00000000-0005-0000-0000-00002C850000}"/>
    <cellStyle name="Normal 47 12 6 3 4 3 2" xfId="44143" xr:uid="{00000000-0005-0000-0000-00002D850000}"/>
    <cellStyle name="Normal 47 12 6 3 4 4" xfId="38158" xr:uid="{00000000-0005-0000-0000-00002E850000}"/>
    <cellStyle name="Normal 47 12 6 3 5" xfId="25491" xr:uid="{00000000-0005-0000-0000-00002F850000}"/>
    <cellStyle name="Normal 47 12 6 3 5 2" xfId="47108" xr:uid="{00000000-0005-0000-0000-000030850000}"/>
    <cellStyle name="Normal 47 12 6 3 6" xfId="19524" xr:uid="{00000000-0005-0000-0000-000031850000}"/>
    <cellStyle name="Normal 47 12 6 3 6 2" xfId="41166" xr:uid="{00000000-0005-0000-0000-000032850000}"/>
    <cellStyle name="Normal 47 12 6 3 7" xfId="35152" xr:uid="{00000000-0005-0000-0000-000033850000}"/>
    <cellStyle name="Normal 47 12 6 4" xfId="13755" xr:uid="{00000000-0005-0000-0000-000034850000}"/>
    <cellStyle name="Normal 47 12 6 4 2" xfId="16841" xr:uid="{00000000-0005-0000-0000-000035850000}"/>
    <cellStyle name="Normal 47 12 6 4 2 2" xfId="28809" xr:uid="{00000000-0005-0000-0000-000036850000}"/>
    <cellStyle name="Normal 47 12 6 4 2 2 2" xfId="50415" xr:uid="{00000000-0005-0000-0000-000037850000}"/>
    <cellStyle name="Normal 47 12 6 4 2 3" xfId="22842" xr:uid="{00000000-0005-0000-0000-000038850000}"/>
    <cellStyle name="Normal 47 12 6 4 2 3 2" xfId="44479" xr:uid="{00000000-0005-0000-0000-000039850000}"/>
    <cellStyle name="Normal 47 12 6 4 2 4" xfId="38495" xr:uid="{00000000-0005-0000-0000-00003A850000}"/>
    <cellStyle name="Normal 47 12 6 4 3" xfId="25827" xr:uid="{00000000-0005-0000-0000-00003B850000}"/>
    <cellStyle name="Normal 47 12 6 4 3 2" xfId="47441" xr:uid="{00000000-0005-0000-0000-00003C850000}"/>
    <cellStyle name="Normal 47 12 6 4 4" xfId="19860" xr:uid="{00000000-0005-0000-0000-00003D850000}"/>
    <cellStyle name="Normal 47 12 6 4 4 2" xfId="41502" xr:uid="{00000000-0005-0000-0000-00003E850000}"/>
    <cellStyle name="Normal 47 12 6 4 5" xfId="35491" xr:uid="{00000000-0005-0000-0000-00003F850000}"/>
    <cellStyle name="Normal 47 12 6 5" xfId="14729" xr:uid="{00000000-0005-0000-0000-000040850000}"/>
    <cellStyle name="Normal 47 12 6 5 2" xfId="17814" xr:uid="{00000000-0005-0000-0000-000041850000}"/>
    <cellStyle name="Normal 47 12 6 5 2 2" xfId="29781" xr:uid="{00000000-0005-0000-0000-000042850000}"/>
    <cellStyle name="Normal 47 12 6 5 2 2 2" xfId="51387" xr:uid="{00000000-0005-0000-0000-000043850000}"/>
    <cellStyle name="Normal 47 12 6 5 2 3" xfId="23814" xr:uid="{00000000-0005-0000-0000-000044850000}"/>
    <cellStyle name="Normal 47 12 6 5 2 3 2" xfId="45451" xr:uid="{00000000-0005-0000-0000-000045850000}"/>
    <cellStyle name="Normal 47 12 6 5 2 4" xfId="39468" xr:uid="{00000000-0005-0000-0000-000046850000}"/>
    <cellStyle name="Normal 47 12 6 5 3" xfId="26799" xr:uid="{00000000-0005-0000-0000-000047850000}"/>
    <cellStyle name="Normal 47 12 6 5 3 2" xfId="48413" xr:uid="{00000000-0005-0000-0000-000048850000}"/>
    <cellStyle name="Normal 47 12 6 5 4" xfId="20832" xr:uid="{00000000-0005-0000-0000-000049850000}"/>
    <cellStyle name="Normal 47 12 6 5 4 2" xfId="42474" xr:uid="{00000000-0005-0000-0000-00004A850000}"/>
    <cellStyle name="Normal 47 12 6 5 5" xfId="36465" xr:uid="{00000000-0005-0000-0000-00004B850000}"/>
    <cellStyle name="Normal 47 12 6 6" xfId="15842" xr:uid="{00000000-0005-0000-0000-00004C850000}"/>
    <cellStyle name="Normal 47 12 6 6 2" xfId="27813" xr:uid="{00000000-0005-0000-0000-00004D850000}"/>
    <cellStyle name="Normal 47 12 6 6 2 2" xfId="49419" xr:uid="{00000000-0005-0000-0000-00004E850000}"/>
    <cellStyle name="Normal 47 12 6 6 3" xfId="21846" xr:uid="{00000000-0005-0000-0000-00004F850000}"/>
    <cellStyle name="Normal 47 12 6 6 3 2" xfId="43483" xr:uid="{00000000-0005-0000-0000-000050850000}"/>
    <cellStyle name="Normal 47 12 6 6 4" xfId="37496" xr:uid="{00000000-0005-0000-0000-000051850000}"/>
    <cellStyle name="Normal 47 12 6 7" xfId="24828" xr:uid="{00000000-0005-0000-0000-000052850000}"/>
    <cellStyle name="Normal 47 12 6 7 2" xfId="46448" xr:uid="{00000000-0005-0000-0000-000053850000}"/>
    <cellStyle name="Normal 47 12 6 8" xfId="18861" xr:uid="{00000000-0005-0000-0000-000054850000}"/>
    <cellStyle name="Normal 47 12 6 8 2" xfId="40503" xr:uid="{00000000-0005-0000-0000-000055850000}"/>
    <cellStyle name="Normal 47 12 6 9" xfId="31790"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19" xr:uid="{00000000-0005-0000-0000-00005B850000}"/>
    <cellStyle name="Normal 47 12 7 2 2 2 2 2" xfId="50825" xr:uid="{00000000-0005-0000-0000-00005C850000}"/>
    <cellStyle name="Normal 47 12 7 2 2 2 3" xfId="23252" xr:uid="{00000000-0005-0000-0000-00005D850000}"/>
    <cellStyle name="Normal 47 12 7 2 2 2 3 2" xfId="44889" xr:uid="{00000000-0005-0000-0000-00005E850000}"/>
    <cellStyle name="Normal 47 12 7 2 2 2 4" xfId="38905" xr:uid="{00000000-0005-0000-0000-00005F850000}"/>
    <cellStyle name="Normal 47 12 7 2 2 3" xfId="26237" xr:uid="{00000000-0005-0000-0000-000060850000}"/>
    <cellStyle name="Normal 47 12 7 2 2 3 2" xfId="47851" xr:uid="{00000000-0005-0000-0000-000061850000}"/>
    <cellStyle name="Normal 47 12 7 2 2 4" xfId="20270" xr:uid="{00000000-0005-0000-0000-000062850000}"/>
    <cellStyle name="Normal 47 12 7 2 2 4 2" xfId="41912" xr:uid="{00000000-0005-0000-0000-000063850000}"/>
    <cellStyle name="Normal 47 12 7 2 2 5" xfId="35902" xr:uid="{00000000-0005-0000-0000-000064850000}"/>
    <cellStyle name="Normal 47 12 7 2 3" xfId="15140" xr:uid="{00000000-0005-0000-0000-000065850000}"/>
    <cellStyle name="Normal 47 12 7 2 3 2" xfId="18225" xr:uid="{00000000-0005-0000-0000-000066850000}"/>
    <cellStyle name="Normal 47 12 7 2 3 2 2" xfId="30191" xr:uid="{00000000-0005-0000-0000-000067850000}"/>
    <cellStyle name="Normal 47 12 7 2 3 2 2 2" xfId="51797" xr:uid="{00000000-0005-0000-0000-000068850000}"/>
    <cellStyle name="Normal 47 12 7 2 3 2 3" xfId="24224" xr:uid="{00000000-0005-0000-0000-000069850000}"/>
    <cellStyle name="Normal 47 12 7 2 3 2 3 2" xfId="45861" xr:uid="{00000000-0005-0000-0000-00006A850000}"/>
    <cellStyle name="Normal 47 12 7 2 3 2 4" xfId="39879" xr:uid="{00000000-0005-0000-0000-00006B850000}"/>
    <cellStyle name="Normal 47 12 7 2 3 3" xfId="27209" xr:uid="{00000000-0005-0000-0000-00006C850000}"/>
    <cellStyle name="Normal 47 12 7 2 3 3 2" xfId="48823" xr:uid="{00000000-0005-0000-0000-00006D850000}"/>
    <cellStyle name="Normal 47 12 7 2 3 4" xfId="21242" xr:uid="{00000000-0005-0000-0000-00006E850000}"/>
    <cellStyle name="Normal 47 12 7 2 3 4 2" xfId="42884" xr:uid="{00000000-0005-0000-0000-00006F850000}"/>
    <cellStyle name="Normal 47 12 7 2 3 5" xfId="36876" xr:uid="{00000000-0005-0000-0000-000070850000}"/>
    <cellStyle name="Normal 47 12 7 2 4" xfId="16274" xr:uid="{00000000-0005-0000-0000-000071850000}"/>
    <cellStyle name="Normal 47 12 7 2 4 2" xfId="28243" xr:uid="{00000000-0005-0000-0000-000072850000}"/>
    <cellStyle name="Normal 47 12 7 2 4 2 2" xfId="49849" xr:uid="{00000000-0005-0000-0000-000073850000}"/>
    <cellStyle name="Normal 47 12 7 2 4 3" xfId="22276" xr:uid="{00000000-0005-0000-0000-000074850000}"/>
    <cellStyle name="Normal 47 12 7 2 4 3 2" xfId="43913" xr:uid="{00000000-0005-0000-0000-000075850000}"/>
    <cellStyle name="Normal 47 12 7 2 4 4" xfId="37928" xr:uid="{00000000-0005-0000-0000-000076850000}"/>
    <cellStyle name="Normal 47 12 7 2 5" xfId="25261" xr:uid="{00000000-0005-0000-0000-000077850000}"/>
    <cellStyle name="Normal 47 12 7 2 5 2" xfId="46878" xr:uid="{00000000-0005-0000-0000-000078850000}"/>
    <cellStyle name="Normal 47 12 7 2 6" xfId="19294" xr:uid="{00000000-0005-0000-0000-000079850000}"/>
    <cellStyle name="Normal 47 12 7 2 6 2" xfId="40936" xr:uid="{00000000-0005-0000-0000-00007A850000}"/>
    <cellStyle name="Normal 47 12 7 2 7" xfId="34922"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39" xr:uid="{00000000-0005-0000-0000-00007F850000}"/>
    <cellStyle name="Normal 47 12 7 3 2 2 2 2" xfId="51145" xr:uid="{00000000-0005-0000-0000-000080850000}"/>
    <cellStyle name="Normal 47 12 7 3 2 2 3" xfId="23572" xr:uid="{00000000-0005-0000-0000-000081850000}"/>
    <cellStyle name="Normal 47 12 7 3 2 2 3 2" xfId="45209" xr:uid="{00000000-0005-0000-0000-000082850000}"/>
    <cellStyle name="Normal 47 12 7 3 2 2 4" xfId="39225" xr:uid="{00000000-0005-0000-0000-000083850000}"/>
    <cellStyle name="Normal 47 12 7 3 2 3" xfId="26557" xr:uid="{00000000-0005-0000-0000-000084850000}"/>
    <cellStyle name="Normal 47 12 7 3 2 3 2" xfId="48171" xr:uid="{00000000-0005-0000-0000-000085850000}"/>
    <cellStyle name="Normal 47 12 7 3 2 4" xfId="20590" xr:uid="{00000000-0005-0000-0000-000086850000}"/>
    <cellStyle name="Normal 47 12 7 3 2 4 2" xfId="42232" xr:uid="{00000000-0005-0000-0000-000087850000}"/>
    <cellStyle name="Normal 47 12 7 3 2 5" xfId="36222" xr:uid="{00000000-0005-0000-0000-000088850000}"/>
    <cellStyle name="Normal 47 12 7 3 3" xfId="15460" xr:uid="{00000000-0005-0000-0000-000089850000}"/>
    <cellStyle name="Normal 47 12 7 3 3 2" xfId="18545" xr:uid="{00000000-0005-0000-0000-00008A850000}"/>
    <cellStyle name="Normal 47 12 7 3 3 2 2" xfId="30511" xr:uid="{00000000-0005-0000-0000-00008B850000}"/>
    <cellStyle name="Normal 47 12 7 3 3 2 2 2" xfId="52117" xr:uid="{00000000-0005-0000-0000-00008C850000}"/>
    <cellStyle name="Normal 47 12 7 3 3 2 3" xfId="24544" xr:uid="{00000000-0005-0000-0000-00008D850000}"/>
    <cellStyle name="Normal 47 12 7 3 3 2 3 2" xfId="46181" xr:uid="{00000000-0005-0000-0000-00008E850000}"/>
    <cellStyle name="Normal 47 12 7 3 3 2 4" xfId="40199" xr:uid="{00000000-0005-0000-0000-00008F850000}"/>
    <cellStyle name="Normal 47 12 7 3 3 3" xfId="27529" xr:uid="{00000000-0005-0000-0000-000090850000}"/>
    <cellStyle name="Normal 47 12 7 3 3 3 2" xfId="49143" xr:uid="{00000000-0005-0000-0000-000091850000}"/>
    <cellStyle name="Normal 47 12 7 3 3 4" xfId="21562" xr:uid="{00000000-0005-0000-0000-000092850000}"/>
    <cellStyle name="Normal 47 12 7 3 3 4 2" xfId="43204" xr:uid="{00000000-0005-0000-0000-000093850000}"/>
    <cellStyle name="Normal 47 12 7 3 3 5" xfId="37196" xr:uid="{00000000-0005-0000-0000-000094850000}"/>
    <cellStyle name="Normal 47 12 7 3 4" xfId="16594" xr:uid="{00000000-0005-0000-0000-000095850000}"/>
    <cellStyle name="Normal 47 12 7 3 4 2" xfId="28563" xr:uid="{00000000-0005-0000-0000-000096850000}"/>
    <cellStyle name="Normal 47 12 7 3 4 2 2" xfId="50169" xr:uid="{00000000-0005-0000-0000-000097850000}"/>
    <cellStyle name="Normal 47 12 7 3 4 3" xfId="22596" xr:uid="{00000000-0005-0000-0000-000098850000}"/>
    <cellStyle name="Normal 47 12 7 3 4 3 2" xfId="44233" xr:uid="{00000000-0005-0000-0000-000099850000}"/>
    <cellStyle name="Normal 47 12 7 3 4 4" xfId="38248" xr:uid="{00000000-0005-0000-0000-00009A850000}"/>
    <cellStyle name="Normal 47 12 7 3 5" xfId="25581" xr:uid="{00000000-0005-0000-0000-00009B850000}"/>
    <cellStyle name="Normal 47 12 7 3 5 2" xfId="47198" xr:uid="{00000000-0005-0000-0000-00009C850000}"/>
    <cellStyle name="Normal 47 12 7 3 6" xfId="19614" xr:uid="{00000000-0005-0000-0000-00009D850000}"/>
    <cellStyle name="Normal 47 12 7 3 6 2" xfId="41256" xr:uid="{00000000-0005-0000-0000-00009E850000}"/>
    <cellStyle name="Normal 47 12 7 3 7" xfId="35242" xr:uid="{00000000-0005-0000-0000-00009F850000}"/>
    <cellStyle name="Normal 47 12 7 4" xfId="13845" xr:uid="{00000000-0005-0000-0000-0000A0850000}"/>
    <cellStyle name="Normal 47 12 7 4 2" xfId="16931" xr:uid="{00000000-0005-0000-0000-0000A1850000}"/>
    <cellStyle name="Normal 47 12 7 4 2 2" xfId="28899" xr:uid="{00000000-0005-0000-0000-0000A2850000}"/>
    <cellStyle name="Normal 47 12 7 4 2 2 2" xfId="50505" xr:uid="{00000000-0005-0000-0000-0000A3850000}"/>
    <cellStyle name="Normal 47 12 7 4 2 3" xfId="22932" xr:uid="{00000000-0005-0000-0000-0000A4850000}"/>
    <cellStyle name="Normal 47 12 7 4 2 3 2" xfId="44569" xr:uid="{00000000-0005-0000-0000-0000A5850000}"/>
    <cellStyle name="Normal 47 12 7 4 2 4" xfId="38585" xr:uid="{00000000-0005-0000-0000-0000A6850000}"/>
    <cellStyle name="Normal 47 12 7 4 3" xfId="25917" xr:uid="{00000000-0005-0000-0000-0000A7850000}"/>
    <cellStyle name="Normal 47 12 7 4 3 2" xfId="47531" xr:uid="{00000000-0005-0000-0000-0000A8850000}"/>
    <cellStyle name="Normal 47 12 7 4 4" xfId="19950" xr:uid="{00000000-0005-0000-0000-0000A9850000}"/>
    <cellStyle name="Normal 47 12 7 4 4 2" xfId="41592" xr:uid="{00000000-0005-0000-0000-0000AA850000}"/>
    <cellStyle name="Normal 47 12 7 4 5" xfId="35581" xr:uid="{00000000-0005-0000-0000-0000AB850000}"/>
    <cellStyle name="Normal 47 12 7 5" xfId="14819" xr:uid="{00000000-0005-0000-0000-0000AC850000}"/>
    <cellStyle name="Normal 47 12 7 5 2" xfId="17904" xr:uid="{00000000-0005-0000-0000-0000AD850000}"/>
    <cellStyle name="Normal 47 12 7 5 2 2" xfId="29871" xr:uid="{00000000-0005-0000-0000-0000AE850000}"/>
    <cellStyle name="Normal 47 12 7 5 2 2 2" xfId="51477" xr:uid="{00000000-0005-0000-0000-0000AF850000}"/>
    <cellStyle name="Normal 47 12 7 5 2 3" xfId="23904" xr:uid="{00000000-0005-0000-0000-0000B0850000}"/>
    <cellStyle name="Normal 47 12 7 5 2 3 2" xfId="45541" xr:uid="{00000000-0005-0000-0000-0000B1850000}"/>
    <cellStyle name="Normal 47 12 7 5 2 4" xfId="39558" xr:uid="{00000000-0005-0000-0000-0000B2850000}"/>
    <cellStyle name="Normal 47 12 7 5 3" xfId="26889" xr:uid="{00000000-0005-0000-0000-0000B3850000}"/>
    <cellStyle name="Normal 47 12 7 5 3 2" xfId="48503" xr:uid="{00000000-0005-0000-0000-0000B4850000}"/>
    <cellStyle name="Normal 47 12 7 5 4" xfId="20922" xr:uid="{00000000-0005-0000-0000-0000B5850000}"/>
    <cellStyle name="Normal 47 12 7 5 4 2" xfId="42564" xr:uid="{00000000-0005-0000-0000-0000B6850000}"/>
    <cellStyle name="Normal 47 12 7 5 5" xfId="36555" xr:uid="{00000000-0005-0000-0000-0000B7850000}"/>
    <cellStyle name="Normal 47 12 7 6" xfId="15932" xr:uid="{00000000-0005-0000-0000-0000B8850000}"/>
    <cellStyle name="Normal 47 12 7 6 2" xfId="27903" xr:uid="{00000000-0005-0000-0000-0000B9850000}"/>
    <cellStyle name="Normal 47 12 7 6 2 2" xfId="49509" xr:uid="{00000000-0005-0000-0000-0000BA850000}"/>
    <cellStyle name="Normal 47 12 7 6 3" xfId="21936" xr:uid="{00000000-0005-0000-0000-0000BB850000}"/>
    <cellStyle name="Normal 47 12 7 6 3 2" xfId="43573" xr:uid="{00000000-0005-0000-0000-0000BC850000}"/>
    <cellStyle name="Normal 47 12 7 6 4" xfId="37586" xr:uid="{00000000-0005-0000-0000-0000BD850000}"/>
    <cellStyle name="Normal 47 12 7 7" xfId="24918" xr:uid="{00000000-0005-0000-0000-0000BE850000}"/>
    <cellStyle name="Normal 47 12 7 7 2" xfId="46538" xr:uid="{00000000-0005-0000-0000-0000BF850000}"/>
    <cellStyle name="Normal 47 12 7 8" xfId="18951" xr:uid="{00000000-0005-0000-0000-0000C0850000}"/>
    <cellStyle name="Normal 47 12 7 8 2" xfId="40593" xr:uid="{00000000-0005-0000-0000-0000C1850000}"/>
    <cellStyle name="Normal 47 12 7 9" xfId="31992"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1" xr:uid="{00000000-0005-0000-0000-0000C6850000}"/>
    <cellStyle name="Normal 47 12 8 2 2 2 2" xfId="50567" xr:uid="{00000000-0005-0000-0000-0000C7850000}"/>
    <cellStyle name="Normal 47 12 8 2 2 3" xfId="22994" xr:uid="{00000000-0005-0000-0000-0000C8850000}"/>
    <cellStyle name="Normal 47 12 8 2 2 3 2" xfId="44631" xr:uid="{00000000-0005-0000-0000-0000C9850000}"/>
    <cellStyle name="Normal 47 12 8 2 2 4" xfId="38647" xr:uid="{00000000-0005-0000-0000-0000CA850000}"/>
    <cellStyle name="Normal 47 12 8 2 3" xfId="25979" xr:uid="{00000000-0005-0000-0000-0000CB850000}"/>
    <cellStyle name="Normal 47 12 8 2 3 2" xfId="47593" xr:uid="{00000000-0005-0000-0000-0000CC850000}"/>
    <cellStyle name="Normal 47 12 8 2 4" xfId="20012" xr:uid="{00000000-0005-0000-0000-0000CD850000}"/>
    <cellStyle name="Normal 47 12 8 2 4 2" xfId="41654" xr:uid="{00000000-0005-0000-0000-0000CE850000}"/>
    <cellStyle name="Normal 47 12 8 2 5" xfId="35644" xr:uid="{00000000-0005-0000-0000-0000CF850000}"/>
    <cellStyle name="Normal 47 12 8 3" xfId="14882" xr:uid="{00000000-0005-0000-0000-0000D0850000}"/>
    <cellStyle name="Normal 47 12 8 3 2" xfId="17967" xr:uid="{00000000-0005-0000-0000-0000D1850000}"/>
    <cellStyle name="Normal 47 12 8 3 2 2" xfId="29933" xr:uid="{00000000-0005-0000-0000-0000D2850000}"/>
    <cellStyle name="Normal 47 12 8 3 2 2 2" xfId="51539" xr:uid="{00000000-0005-0000-0000-0000D3850000}"/>
    <cellStyle name="Normal 47 12 8 3 2 3" xfId="23966" xr:uid="{00000000-0005-0000-0000-0000D4850000}"/>
    <cellStyle name="Normal 47 12 8 3 2 3 2" xfId="45603" xr:uid="{00000000-0005-0000-0000-0000D5850000}"/>
    <cellStyle name="Normal 47 12 8 3 2 4" xfId="39621" xr:uid="{00000000-0005-0000-0000-0000D6850000}"/>
    <cellStyle name="Normal 47 12 8 3 3" xfId="26951" xr:uid="{00000000-0005-0000-0000-0000D7850000}"/>
    <cellStyle name="Normal 47 12 8 3 3 2" xfId="48565" xr:uid="{00000000-0005-0000-0000-0000D8850000}"/>
    <cellStyle name="Normal 47 12 8 3 4" xfId="20984" xr:uid="{00000000-0005-0000-0000-0000D9850000}"/>
    <cellStyle name="Normal 47 12 8 3 4 2" xfId="42626" xr:uid="{00000000-0005-0000-0000-0000DA850000}"/>
    <cellStyle name="Normal 47 12 8 3 5" xfId="36618" xr:uid="{00000000-0005-0000-0000-0000DB850000}"/>
    <cellStyle name="Normal 47 12 8 4" xfId="16016" xr:uid="{00000000-0005-0000-0000-0000DC850000}"/>
    <cellStyle name="Normal 47 12 8 4 2" xfId="27985" xr:uid="{00000000-0005-0000-0000-0000DD850000}"/>
    <cellStyle name="Normal 47 12 8 4 2 2" xfId="49591" xr:uid="{00000000-0005-0000-0000-0000DE850000}"/>
    <cellStyle name="Normal 47 12 8 4 3" xfId="22018" xr:uid="{00000000-0005-0000-0000-0000DF850000}"/>
    <cellStyle name="Normal 47 12 8 4 3 2" xfId="43655" xr:uid="{00000000-0005-0000-0000-0000E0850000}"/>
    <cellStyle name="Normal 47 12 8 4 4" xfId="37670" xr:uid="{00000000-0005-0000-0000-0000E1850000}"/>
    <cellStyle name="Normal 47 12 8 5" xfId="25003" xr:uid="{00000000-0005-0000-0000-0000E2850000}"/>
    <cellStyle name="Normal 47 12 8 5 2" xfId="46620" xr:uid="{00000000-0005-0000-0000-0000E3850000}"/>
    <cellStyle name="Normal 47 12 8 6" xfId="19036" xr:uid="{00000000-0005-0000-0000-0000E4850000}"/>
    <cellStyle name="Normal 47 12 8 6 2" xfId="40678" xr:uid="{00000000-0005-0000-0000-0000E5850000}"/>
    <cellStyle name="Normal 47 12 8 7" xfId="34664"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1" xr:uid="{00000000-0005-0000-0000-0000EA850000}"/>
    <cellStyle name="Normal 47 12 9 2 2 2 2" xfId="50887" xr:uid="{00000000-0005-0000-0000-0000EB850000}"/>
    <cellStyle name="Normal 47 12 9 2 2 3" xfId="23314" xr:uid="{00000000-0005-0000-0000-0000EC850000}"/>
    <cellStyle name="Normal 47 12 9 2 2 3 2" xfId="44951" xr:uid="{00000000-0005-0000-0000-0000ED850000}"/>
    <cellStyle name="Normal 47 12 9 2 2 4" xfId="38967" xr:uid="{00000000-0005-0000-0000-0000EE850000}"/>
    <cellStyle name="Normal 47 12 9 2 3" xfId="26299" xr:uid="{00000000-0005-0000-0000-0000EF850000}"/>
    <cellStyle name="Normal 47 12 9 2 3 2" xfId="47913" xr:uid="{00000000-0005-0000-0000-0000F0850000}"/>
    <cellStyle name="Normal 47 12 9 2 4" xfId="20332" xr:uid="{00000000-0005-0000-0000-0000F1850000}"/>
    <cellStyle name="Normal 47 12 9 2 4 2" xfId="41974" xr:uid="{00000000-0005-0000-0000-0000F2850000}"/>
    <cellStyle name="Normal 47 12 9 2 5" xfId="35964" xr:uid="{00000000-0005-0000-0000-0000F3850000}"/>
    <cellStyle name="Normal 47 12 9 3" xfId="15202" xr:uid="{00000000-0005-0000-0000-0000F4850000}"/>
    <cellStyle name="Normal 47 12 9 3 2" xfId="18287" xr:uid="{00000000-0005-0000-0000-0000F5850000}"/>
    <cellStyle name="Normal 47 12 9 3 2 2" xfId="30253" xr:uid="{00000000-0005-0000-0000-0000F6850000}"/>
    <cellStyle name="Normal 47 12 9 3 2 2 2" xfId="51859" xr:uid="{00000000-0005-0000-0000-0000F7850000}"/>
    <cellStyle name="Normal 47 12 9 3 2 3" xfId="24286" xr:uid="{00000000-0005-0000-0000-0000F8850000}"/>
    <cellStyle name="Normal 47 12 9 3 2 3 2" xfId="45923" xr:uid="{00000000-0005-0000-0000-0000F9850000}"/>
    <cellStyle name="Normal 47 12 9 3 2 4" xfId="39941" xr:uid="{00000000-0005-0000-0000-0000FA850000}"/>
    <cellStyle name="Normal 47 12 9 3 3" xfId="27271" xr:uid="{00000000-0005-0000-0000-0000FB850000}"/>
    <cellStyle name="Normal 47 12 9 3 3 2" xfId="48885" xr:uid="{00000000-0005-0000-0000-0000FC850000}"/>
    <cellStyle name="Normal 47 12 9 3 4" xfId="21304" xr:uid="{00000000-0005-0000-0000-0000FD850000}"/>
    <cellStyle name="Normal 47 12 9 3 4 2" xfId="42946" xr:uid="{00000000-0005-0000-0000-0000FE850000}"/>
    <cellStyle name="Normal 47 12 9 3 5" xfId="36938" xr:uid="{00000000-0005-0000-0000-0000FF850000}"/>
    <cellStyle name="Normal 47 12 9 4" xfId="16336" xr:uid="{00000000-0005-0000-0000-000000860000}"/>
    <cellStyle name="Normal 47 12 9 4 2" xfId="28305" xr:uid="{00000000-0005-0000-0000-000001860000}"/>
    <cellStyle name="Normal 47 12 9 4 2 2" xfId="49911" xr:uid="{00000000-0005-0000-0000-000002860000}"/>
    <cellStyle name="Normal 47 12 9 4 3" xfId="22338" xr:uid="{00000000-0005-0000-0000-000003860000}"/>
    <cellStyle name="Normal 47 12 9 4 3 2" xfId="43975" xr:uid="{00000000-0005-0000-0000-000004860000}"/>
    <cellStyle name="Normal 47 12 9 4 4" xfId="37990" xr:uid="{00000000-0005-0000-0000-000005860000}"/>
    <cellStyle name="Normal 47 12 9 5" xfId="25323" xr:uid="{00000000-0005-0000-0000-000006860000}"/>
    <cellStyle name="Normal 47 12 9 5 2" xfId="46940" xr:uid="{00000000-0005-0000-0000-000007860000}"/>
    <cellStyle name="Normal 47 12 9 6" xfId="19356" xr:uid="{00000000-0005-0000-0000-000008860000}"/>
    <cellStyle name="Normal 47 12 9 6 2" xfId="40998" xr:uid="{00000000-0005-0000-0000-000009860000}"/>
    <cellStyle name="Normal 47 12 9 7" xfId="34984"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2" xr:uid="{00000000-0005-0000-0000-00000E860000}"/>
    <cellStyle name="Normal 47 13 10 2 2 2" xfId="50248" xr:uid="{00000000-0005-0000-0000-00000F860000}"/>
    <cellStyle name="Normal 47 13 10 2 3" xfId="22675" xr:uid="{00000000-0005-0000-0000-000010860000}"/>
    <cellStyle name="Normal 47 13 10 2 3 2" xfId="44312" xr:uid="{00000000-0005-0000-0000-000011860000}"/>
    <cellStyle name="Normal 47 13 10 2 4" xfId="38327" xr:uid="{00000000-0005-0000-0000-000012860000}"/>
    <cellStyle name="Normal 47 13 10 3" xfId="25660" xr:uid="{00000000-0005-0000-0000-000013860000}"/>
    <cellStyle name="Normal 47 13 10 3 2" xfId="47274" xr:uid="{00000000-0005-0000-0000-000014860000}"/>
    <cellStyle name="Normal 47 13 10 4" xfId="19693" xr:uid="{00000000-0005-0000-0000-000015860000}"/>
    <cellStyle name="Normal 47 13 10 4 2" xfId="41335" xr:uid="{00000000-0005-0000-0000-000016860000}"/>
    <cellStyle name="Normal 47 13 10 5" xfId="35323" xr:uid="{00000000-0005-0000-0000-000017860000}"/>
    <cellStyle name="Normal 47 13 11" xfId="14562" xr:uid="{00000000-0005-0000-0000-000018860000}"/>
    <cellStyle name="Normal 47 13 11 2" xfId="17647" xr:uid="{00000000-0005-0000-0000-000019860000}"/>
    <cellStyle name="Normal 47 13 11 2 2" xfId="29614" xr:uid="{00000000-0005-0000-0000-00001A860000}"/>
    <cellStyle name="Normal 47 13 11 2 2 2" xfId="51220" xr:uid="{00000000-0005-0000-0000-00001B860000}"/>
    <cellStyle name="Normal 47 13 11 2 3" xfId="23647" xr:uid="{00000000-0005-0000-0000-00001C860000}"/>
    <cellStyle name="Normal 47 13 11 2 3 2" xfId="45284" xr:uid="{00000000-0005-0000-0000-00001D860000}"/>
    <cellStyle name="Normal 47 13 11 2 4" xfId="39301" xr:uid="{00000000-0005-0000-0000-00001E860000}"/>
    <cellStyle name="Normal 47 13 11 3" xfId="26632" xr:uid="{00000000-0005-0000-0000-00001F860000}"/>
    <cellStyle name="Normal 47 13 11 3 2" xfId="48246" xr:uid="{00000000-0005-0000-0000-000020860000}"/>
    <cellStyle name="Normal 47 13 11 4" xfId="20665" xr:uid="{00000000-0005-0000-0000-000021860000}"/>
    <cellStyle name="Normal 47 13 11 4 2" xfId="42307" xr:uid="{00000000-0005-0000-0000-000022860000}"/>
    <cellStyle name="Normal 47 13 11 5" xfId="36298" xr:uid="{00000000-0005-0000-0000-000023860000}"/>
    <cellStyle name="Normal 47 13 12" xfId="15675" xr:uid="{00000000-0005-0000-0000-000024860000}"/>
    <cellStyle name="Normal 47 13 12 2" xfId="27646" xr:uid="{00000000-0005-0000-0000-000025860000}"/>
    <cellStyle name="Normal 47 13 12 2 2" xfId="49252" xr:uid="{00000000-0005-0000-0000-000026860000}"/>
    <cellStyle name="Normal 47 13 12 3" xfId="21679" xr:uid="{00000000-0005-0000-0000-000027860000}"/>
    <cellStyle name="Normal 47 13 12 3 2" xfId="43316" xr:uid="{00000000-0005-0000-0000-000028860000}"/>
    <cellStyle name="Normal 47 13 12 4" xfId="37329" xr:uid="{00000000-0005-0000-0000-000029860000}"/>
    <cellStyle name="Normal 47 13 13" xfId="24661" xr:uid="{00000000-0005-0000-0000-00002A860000}"/>
    <cellStyle name="Normal 47 13 13 2" xfId="46281" xr:uid="{00000000-0005-0000-0000-00002B860000}"/>
    <cellStyle name="Normal 47 13 14" xfId="18694" xr:uid="{00000000-0005-0000-0000-00002C860000}"/>
    <cellStyle name="Normal 47 13 14 2" xfId="40336" xr:uid="{00000000-0005-0000-0000-00002D860000}"/>
    <cellStyle name="Normal 47 13 15" xfId="31259"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1" xr:uid="{00000000-0005-0000-0000-000033860000}"/>
    <cellStyle name="Normal 47 13 2 2 2 2 2 2" xfId="50657" xr:uid="{00000000-0005-0000-0000-000034860000}"/>
    <cellStyle name="Normal 47 13 2 2 2 2 3" xfId="23084" xr:uid="{00000000-0005-0000-0000-000035860000}"/>
    <cellStyle name="Normal 47 13 2 2 2 2 3 2" xfId="44721" xr:uid="{00000000-0005-0000-0000-000036860000}"/>
    <cellStyle name="Normal 47 13 2 2 2 2 4" xfId="38737" xr:uid="{00000000-0005-0000-0000-000037860000}"/>
    <cellStyle name="Normal 47 13 2 2 2 3" xfId="26069" xr:uid="{00000000-0005-0000-0000-000038860000}"/>
    <cellStyle name="Normal 47 13 2 2 2 3 2" xfId="47683" xr:uid="{00000000-0005-0000-0000-000039860000}"/>
    <cellStyle name="Normal 47 13 2 2 2 4" xfId="20102" xr:uid="{00000000-0005-0000-0000-00003A860000}"/>
    <cellStyle name="Normal 47 13 2 2 2 4 2" xfId="41744" xr:uid="{00000000-0005-0000-0000-00003B860000}"/>
    <cellStyle name="Normal 47 13 2 2 2 5" xfId="35734" xr:uid="{00000000-0005-0000-0000-00003C860000}"/>
    <cellStyle name="Normal 47 13 2 2 3" xfId="14972" xr:uid="{00000000-0005-0000-0000-00003D860000}"/>
    <cellStyle name="Normal 47 13 2 2 3 2" xfId="18057" xr:uid="{00000000-0005-0000-0000-00003E860000}"/>
    <cellStyle name="Normal 47 13 2 2 3 2 2" xfId="30023" xr:uid="{00000000-0005-0000-0000-00003F860000}"/>
    <cellStyle name="Normal 47 13 2 2 3 2 2 2" xfId="51629" xr:uid="{00000000-0005-0000-0000-000040860000}"/>
    <cellStyle name="Normal 47 13 2 2 3 2 3" xfId="24056" xr:uid="{00000000-0005-0000-0000-000041860000}"/>
    <cellStyle name="Normal 47 13 2 2 3 2 3 2" xfId="45693" xr:uid="{00000000-0005-0000-0000-000042860000}"/>
    <cellStyle name="Normal 47 13 2 2 3 2 4" xfId="39711" xr:uid="{00000000-0005-0000-0000-000043860000}"/>
    <cellStyle name="Normal 47 13 2 2 3 3" xfId="27041" xr:uid="{00000000-0005-0000-0000-000044860000}"/>
    <cellStyle name="Normal 47 13 2 2 3 3 2" xfId="48655" xr:uid="{00000000-0005-0000-0000-000045860000}"/>
    <cellStyle name="Normal 47 13 2 2 3 4" xfId="21074" xr:uid="{00000000-0005-0000-0000-000046860000}"/>
    <cellStyle name="Normal 47 13 2 2 3 4 2" xfId="42716" xr:uid="{00000000-0005-0000-0000-000047860000}"/>
    <cellStyle name="Normal 47 13 2 2 3 5" xfId="36708" xr:uid="{00000000-0005-0000-0000-000048860000}"/>
    <cellStyle name="Normal 47 13 2 2 4" xfId="16106" xr:uid="{00000000-0005-0000-0000-000049860000}"/>
    <cellStyle name="Normal 47 13 2 2 4 2" xfId="28075" xr:uid="{00000000-0005-0000-0000-00004A860000}"/>
    <cellStyle name="Normal 47 13 2 2 4 2 2" xfId="49681" xr:uid="{00000000-0005-0000-0000-00004B860000}"/>
    <cellStyle name="Normal 47 13 2 2 4 3" xfId="22108" xr:uid="{00000000-0005-0000-0000-00004C860000}"/>
    <cellStyle name="Normal 47 13 2 2 4 3 2" xfId="43745" xr:uid="{00000000-0005-0000-0000-00004D860000}"/>
    <cellStyle name="Normal 47 13 2 2 4 4" xfId="37760" xr:uid="{00000000-0005-0000-0000-00004E860000}"/>
    <cellStyle name="Normal 47 13 2 2 5" xfId="25093" xr:uid="{00000000-0005-0000-0000-00004F860000}"/>
    <cellStyle name="Normal 47 13 2 2 5 2" xfId="46710" xr:uid="{00000000-0005-0000-0000-000050860000}"/>
    <cellStyle name="Normal 47 13 2 2 6" xfId="19126" xr:uid="{00000000-0005-0000-0000-000051860000}"/>
    <cellStyle name="Normal 47 13 2 2 6 2" xfId="40768" xr:uid="{00000000-0005-0000-0000-000052860000}"/>
    <cellStyle name="Normal 47 13 2 2 7" xfId="34754"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1" xr:uid="{00000000-0005-0000-0000-000057860000}"/>
    <cellStyle name="Normal 47 13 2 3 2 2 2 2" xfId="50977" xr:uid="{00000000-0005-0000-0000-000058860000}"/>
    <cellStyle name="Normal 47 13 2 3 2 2 3" xfId="23404" xr:uid="{00000000-0005-0000-0000-000059860000}"/>
    <cellStyle name="Normal 47 13 2 3 2 2 3 2" xfId="45041" xr:uid="{00000000-0005-0000-0000-00005A860000}"/>
    <cellStyle name="Normal 47 13 2 3 2 2 4" xfId="39057" xr:uid="{00000000-0005-0000-0000-00005B860000}"/>
    <cellStyle name="Normal 47 13 2 3 2 3" xfId="26389" xr:uid="{00000000-0005-0000-0000-00005C860000}"/>
    <cellStyle name="Normal 47 13 2 3 2 3 2" xfId="48003" xr:uid="{00000000-0005-0000-0000-00005D860000}"/>
    <cellStyle name="Normal 47 13 2 3 2 4" xfId="20422" xr:uid="{00000000-0005-0000-0000-00005E860000}"/>
    <cellStyle name="Normal 47 13 2 3 2 4 2" xfId="42064" xr:uid="{00000000-0005-0000-0000-00005F860000}"/>
    <cellStyle name="Normal 47 13 2 3 2 5" xfId="36054" xr:uid="{00000000-0005-0000-0000-000060860000}"/>
    <cellStyle name="Normal 47 13 2 3 3" xfId="15292" xr:uid="{00000000-0005-0000-0000-000061860000}"/>
    <cellStyle name="Normal 47 13 2 3 3 2" xfId="18377" xr:uid="{00000000-0005-0000-0000-000062860000}"/>
    <cellStyle name="Normal 47 13 2 3 3 2 2" xfId="30343" xr:uid="{00000000-0005-0000-0000-000063860000}"/>
    <cellStyle name="Normal 47 13 2 3 3 2 2 2" xfId="51949" xr:uid="{00000000-0005-0000-0000-000064860000}"/>
    <cellStyle name="Normal 47 13 2 3 3 2 3" xfId="24376" xr:uid="{00000000-0005-0000-0000-000065860000}"/>
    <cellStyle name="Normal 47 13 2 3 3 2 3 2" xfId="46013" xr:uid="{00000000-0005-0000-0000-000066860000}"/>
    <cellStyle name="Normal 47 13 2 3 3 2 4" xfId="40031" xr:uid="{00000000-0005-0000-0000-000067860000}"/>
    <cellStyle name="Normal 47 13 2 3 3 3" xfId="27361" xr:uid="{00000000-0005-0000-0000-000068860000}"/>
    <cellStyle name="Normal 47 13 2 3 3 3 2" xfId="48975" xr:uid="{00000000-0005-0000-0000-000069860000}"/>
    <cellStyle name="Normal 47 13 2 3 3 4" xfId="21394" xr:uid="{00000000-0005-0000-0000-00006A860000}"/>
    <cellStyle name="Normal 47 13 2 3 3 4 2" xfId="43036" xr:uid="{00000000-0005-0000-0000-00006B860000}"/>
    <cellStyle name="Normal 47 13 2 3 3 5" xfId="37028" xr:uid="{00000000-0005-0000-0000-00006C860000}"/>
    <cellStyle name="Normal 47 13 2 3 4" xfId="16426" xr:uid="{00000000-0005-0000-0000-00006D860000}"/>
    <cellStyle name="Normal 47 13 2 3 4 2" xfId="28395" xr:uid="{00000000-0005-0000-0000-00006E860000}"/>
    <cellStyle name="Normal 47 13 2 3 4 2 2" xfId="50001" xr:uid="{00000000-0005-0000-0000-00006F860000}"/>
    <cellStyle name="Normal 47 13 2 3 4 3" xfId="22428" xr:uid="{00000000-0005-0000-0000-000070860000}"/>
    <cellStyle name="Normal 47 13 2 3 4 3 2" xfId="44065" xr:uid="{00000000-0005-0000-0000-000071860000}"/>
    <cellStyle name="Normal 47 13 2 3 4 4" xfId="38080" xr:uid="{00000000-0005-0000-0000-000072860000}"/>
    <cellStyle name="Normal 47 13 2 3 5" xfId="25413" xr:uid="{00000000-0005-0000-0000-000073860000}"/>
    <cellStyle name="Normal 47 13 2 3 5 2" xfId="47030" xr:uid="{00000000-0005-0000-0000-000074860000}"/>
    <cellStyle name="Normal 47 13 2 3 6" xfId="19446" xr:uid="{00000000-0005-0000-0000-000075860000}"/>
    <cellStyle name="Normal 47 13 2 3 6 2" xfId="41088" xr:uid="{00000000-0005-0000-0000-000076860000}"/>
    <cellStyle name="Normal 47 13 2 3 7" xfId="35074" xr:uid="{00000000-0005-0000-0000-000077860000}"/>
    <cellStyle name="Normal 47 13 2 4" xfId="13677" xr:uid="{00000000-0005-0000-0000-000078860000}"/>
    <cellStyle name="Normal 47 13 2 4 2" xfId="16763" xr:uid="{00000000-0005-0000-0000-000079860000}"/>
    <cellStyle name="Normal 47 13 2 4 2 2" xfId="28731" xr:uid="{00000000-0005-0000-0000-00007A860000}"/>
    <cellStyle name="Normal 47 13 2 4 2 2 2" xfId="50337" xr:uid="{00000000-0005-0000-0000-00007B860000}"/>
    <cellStyle name="Normal 47 13 2 4 2 3" xfId="22764" xr:uid="{00000000-0005-0000-0000-00007C860000}"/>
    <cellStyle name="Normal 47 13 2 4 2 3 2" xfId="44401" xr:uid="{00000000-0005-0000-0000-00007D860000}"/>
    <cellStyle name="Normal 47 13 2 4 2 4" xfId="38417" xr:uid="{00000000-0005-0000-0000-00007E860000}"/>
    <cellStyle name="Normal 47 13 2 4 3" xfId="25749" xr:uid="{00000000-0005-0000-0000-00007F860000}"/>
    <cellStyle name="Normal 47 13 2 4 3 2" xfId="47363" xr:uid="{00000000-0005-0000-0000-000080860000}"/>
    <cellStyle name="Normal 47 13 2 4 4" xfId="19782" xr:uid="{00000000-0005-0000-0000-000081860000}"/>
    <cellStyle name="Normal 47 13 2 4 4 2" xfId="41424" xr:uid="{00000000-0005-0000-0000-000082860000}"/>
    <cellStyle name="Normal 47 13 2 4 5" xfId="35413" xr:uid="{00000000-0005-0000-0000-000083860000}"/>
    <cellStyle name="Normal 47 13 2 5" xfId="14651" xr:uid="{00000000-0005-0000-0000-000084860000}"/>
    <cellStyle name="Normal 47 13 2 5 2" xfId="17736" xr:uid="{00000000-0005-0000-0000-000085860000}"/>
    <cellStyle name="Normal 47 13 2 5 2 2" xfId="29703" xr:uid="{00000000-0005-0000-0000-000086860000}"/>
    <cellStyle name="Normal 47 13 2 5 2 2 2" xfId="51309" xr:uid="{00000000-0005-0000-0000-000087860000}"/>
    <cellStyle name="Normal 47 13 2 5 2 3" xfId="23736" xr:uid="{00000000-0005-0000-0000-000088860000}"/>
    <cellStyle name="Normal 47 13 2 5 2 3 2" xfId="45373" xr:uid="{00000000-0005-0000-0000-000089860000}"/>
    <cellStyle name="Normal 47 13 2 5 2 4" xfId="39390" xr:uid="{00000000-0005-0000-0000-00008A860000}"/>
    <cellStyle name="Normal 47 13 2 5 3" xfId="26721" xr:uid="{00000000-0005-0000-0000-00008B860000}"/>
    <cellStyle name="Normal 47 13 2 5 3 2" xfId="48335" xr:uid="{00000000-0005-0000-0000-00008C860000}"/>
    <cellStyle name="Normal 47 13 2 5 4" xfId="20754" xr:uid="{00000000-0005-0000-0000-00008D860000}"/>
    <cellStyle name="Normal 47 13 2 5 4 2" xfId="42396" xr:uid="{00000000-0005-0000-0000-00008E860000}"/>
    <cellStyle name="Normal 47 13 2 5 5" xfId="36387" xr:uid="{00000000-0005-0000-0000-00008F860000}"/>
    <cellStyle name="Normal 47 13 2 6" xfId="15764" xr:uid="{00000000-0005-0000-0000-000090860000}"/>
    <cellStyle name="Normal 47 13 2 6 2" xfId="27735" xr:uid="{00000000-0005-0000-0000-000091860000}"/>
    <cellStyle name="Normal 47 13 2 6 2 2" xfId="49341" xr:uid="{00000000-0005-0000-0000-000092860000}"/>
    <cellStyle name="Normal 47 13 2 6 3" xfId="21768" xr:uid="{00000000-0005-0000-0000-000093860000}"/>
    <cellStyle name="Normal 47 13 2 6 3 2" xfId="43405" xr:uid="{00000000-0005-0000-0000-000094860000}"/>
    <cellStyle name="Normal 47 13 2 6 4" xfId="37418" xr:uid="{00000000-0005-0000-0000-000095860000}"/>
    <cellStyle name="Normal 47 13 2 7" xfId="24750" xr:uid="{00000000-0005-0000-0000-000096860000}"/>
    <cellStyle name="Normal 47 13 2 7 2" xfId="46370" xr:uid="{00000000-0005-0000-0000-000097860000}"/>
    <cellStyle name="Normal 47 13 2 8" xfId="18783" xr:uid="{00000000-0005-0000-0000-000098860000}"/>
    <cellStyle name="Normal 47 13 2 8 2" xfId="40425" xr:uid="{00000000-0005-0000-0000-000099860000}"/>
    <cellStyle name="Normal 47 13 2 9" xfId="31596"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7" xr:uid="{00000000-0005-0000-0000-00009F860000}"/>
    <cellStyle name="Normal 47 13 3 2 2 2 2 2" xfId="50613" xr:uid="{00000000-0005-0000-0000-0000A0860000}"/>
    <cellStyle name="Normal 47 13 3 2 2 2 3" xfId="23040" xr:uid="{00000000-0005-0000-0000-0000A1860000}"/>
    <cellStyle name="Normal 47 13 3 2 2 2 3 2" xfId="44677" xr:uid="{00000000-0005-0000-0000-0000A2860000}"/>
    <cellStyle name="Normal 47 13 3 2 2 2 4" xfId="38693" xr:uid="{00000000-0005-0000-0000-0000A3860000}"/>
    <cellStyle name="Normal 47 13 3 2 2 3" xfId="26025" xr:uid="{00000000-0005-0000-0000-0000A4860000}"/>
    <cellStyle name="Normal 47 13 3 2 2 3 2" xfId="47639" xr:uid="{00000000-0005-0000-0000-0000A5860000}"/>
    <cellStyle name="Normal 47 13 3 2 2 4" xfId="20058" xr:uid="{00000000-0005-0000-0000-0000A6860000}"/>
    <cellStyle name="Normal 47 13 3 2 2 4 2" xfId="41700" xr:uid="{00000000-0005-0000-0000-0000A7860000}"/>
    <cellStyle name="Normal 47 13 3 2 2 5" xfId="35690" xr:uid="{00000000-0005-0000-0000-0000A8860000}"/>
    <cellStyle name="Normal 47 13 3 2 3" xfId="14928" xr:uid="{00000000-0005-0000-0000-0000A9860000}"/>
    <cellStyle name="Normal 47 13 3 2 3 2" xfId="18013" xr:uid="{00000000-0005-0000-0000-0000AA860000}"/>
    <cellStyle name="Normal 47 13 3 2 3 2 2" xfId="29979" xr:uid="{00000000-0005-0000-0000-0000AB860000}"/>
    <cellStyle name="Normal 47 13 3 2 3 2 2 2" xfId="51585" xr:uid="{00000000-0005-0000-0000-0000AC860000}"/>
    <cellStyle name="Normal 47 13 3 2 3 2 3" xfId="24012" xr:uid="{00000000-0005-0000-0000-0000AD860000}"/>
    <cellStyle name="Normal 47 13 3 2 3 2 3 2" xfId="45649" xr:uid="{00000000-0005-0000-0000-0000AE860000}"/>
    <cellStyle name="Normal 47 13 3 2 3 2 4" xfId="39667" xr:uid="{00000000-0005-0000-0000-0000AF860000}"/>
    <cellStyle name="Normal 47 13 3 2 3 3" xfId="26997" xr:uid="{00000000-0005-0000-0000-0000B0860000}"/>
    <cellStyle name="Normal 47 13 3 2 3 3 2" xfId="48611" xr:uid="{00000000-0005-0000-0000-0000B1860000}"/>
    <cellStyle name="Normal 47 13 3 2 3 4" xfId="21030" xr:uid="{00000000-0005-0000-0000-0000B2860000}"/>
    <cellStyle name="Normal 47 13 3 2 3 4 2" xfId="42672" xr:uid="{00000000-0005-0000-0000-0000B3860000}"/>
    <cellStyle name="Normal 47 13 3 2 3 5" xfId="36664" xr:uid="{00000000-0005-0000-0000-0000B4860000}"/>
    <cellStyle name="Normal 47 13 3 2 4" xfId="16062" xr:uid="{00000000-0005-0000-0000-0000B5860000}"/>
    <cellStyle name="Normal 47 13 3 2 4 2" xfId="28031" xr:uid="{00000000-0005-0000-0000-0000B6860000}"/>
    <cellStyle name="Normal 47 13 3 2 4 2 2" xfId="49637" xr:uid="{00000000-0005-0000-0000-0000B7860000}"/>
    <cellStyle name="Normal 47 13 3 2 4 3" xfId="22064" xr:uid="{00000000-0005-0000-0000-0000B8860000}"/>
    <cellStyle name="Normal 47 13 3 2 4 3 2" xfId="43701" xr:uid="{00000000-0005-0000-0000-0000B9860000}"/>
    <cellStyle name="Normal 47 13 3 2 4 4" xfId="37716" xr:uid="{00000000-0005-0000-0000-0000BA860000}"/>
    <cellStyle name="Normal 47 13 3 2 5" xfId="25049" xr:uid="{00000000-0005-0000-0000-0000BB860000}"/>
    <cellStyle name="Normal 47 13 3 2 5 2" xfId="46666" xr:uid="{00000000-0005-0000-0000-0000BC860000}"/>
    <cellStyle name="Normal 47 13 3 2 6" xfId="19082" xr:uid="{00000000-0005-0000-0000-0000BD860000}"/>
    <cellStyle name="Normal 47 13 3 2 6 2" xfId="40724" xr:uid="{00000000-0005-0000-0000-0000BE860000}"/>
    <cellStyle name="Normal 47 13 3 2 7" xfId="34710"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7" xr:uid="{00000000-0005-0000-0000-0000C3860000}"/>
    <cellStyle name="Normal 47 13 3 3 2 2 2 2" xfId="50933" xr:uid="{00000000-0005-0000-0000-0000C4860000}"/>
    <cellStyle name="Normal 47 13 3 3 2 2 3" xfId="23360" xr:uid="{00000000-0005-0000-0000-0000C5860000}"/>
    <cellStyle name="Normal 47 13 3 3 2 2 3 2" xfId="44997" xr:uid="{00000000-0005-0000-0000-0000C6860000}"/>
    <cellStyle name="Normal 47 13 3 3 2 2 4" xfId="39013" xr:uid="{00000000-0005-0000-0000-0000C7860000}"/>
    <cellStyle name="Normal 47 13 3 3 2 3" xfId="26345" xr:uid="{00000000-0005-0000-0000-0000C8860000}"/>
    <cellStyle name="Normal 47 13 3 3 2 3 2" xfId="47959" xr:uid="{00000000-0005-0000-0000-0000C9860000}"/>
    <cellStyle name="Normal 47 13 3 3 2 4" xfId="20378" xr:uid="{00000000-0005-0000-0000-0000CA860000}"/>
    <cellStyle name="Normal 47 13 3 3 2 4 2" xfId="42020" xr:uid="{00000000-0005-0000-0000-0000CB860000}"/>
    <cellStyle name="Normal 47 13 3 3 2 5" xfId="36010" xr:uid="{00000000-0005-0000-0000-0000CC860000}"/>
    <cellStyle name="Normal 47 13 3 3 3" xfId="15248" xr:uid="{00000000-0005-0000-0000-0000CD860000}"/>
    <cellStyle name="Normal 47 13 3 3 3 2" xfId="18333" xr:uid="{00000000-0005-0000-0000-0000CE860000}"/>
    <cellStyle name="Normal 47 13 3 3 3 2 2" xfId="30299" xr:uid="{00000000-0005-0000-0000-0000CF860000}"/>
    <cellStyle name="Normal 47 13 3 3 3 2 2 2" xfId="51905" xr:uid="{00000000-0005-0000-0000-0000D0860000}"/>
    <cellStyle name="Normal 47 13 3 3 3 2 3" xfId="24332" xr:uid="{00000000-0005-0000-0000-0000D1860000}"/>
    <cellStyle name="Normal 47 13 3 3 3 2 3 2" xfId="45969" xr:uid="{00000000-0005-0000-0000-0000D2860000}"/>
    <cellStyle name="Normal 47 13 3 3 3 2 4" xfId="39987" xr:uid="{00000000-0005-0000-0000-0000D3860000}"/>
    <cellStyle name="Normal 47 13 3 3 3 3" xfId="27317" xr:uid="{00000000-0005-0000-0000-0000D4860000}"/>
    <cellStyle name="Normal 47 13 3 3 3 3 2" xfId="48931" xr:uid="{00000000-0005-0000-0000-0000D5860000}"/>
    <cellStyle name="Normal 47 13 3 3 3 4" xfId="21350" xr:uid="{00000000-0005-0000-0000-0000D6860000}"/>
    <cellStyle name="Normal 47 13 3 3 3 4 2" xfId="42992" xr:uid="{00000000-0005-0000-0000-0000D7860000}"/>
    <cellStyle name="Normal 47 13 3 3 3 5" xfId="36984" xr:uid="{00000000-0005-0000-0000-0000D8860000}"/>
    <cellStyle name="Normal 47 13 3 3 4" xfId="16382" xr:uid="{00000000-0005-0000-0000-0000D9860000}"/>
    <cellStyle name="Normal 47 13 3 3 4 2" xfId="28351" xr:uid="{00000000-0005-0000-0000-0000DA860000}"/>
    <cellStyle name="Normal 47 13 3 3 4 2 2" xfId="49957" xr:uid="{00000000-0005-0000-0000-0000DB860000}"/>
    <cellStyle name="Normal 47 13 3 3 4 3" xfId="22384" xr:uid="{00000000-0005-0000-0000-0000DC860000}"/>
    <cellStyle name="Normal 47 13 3 3 4 3 2" xfId="44021" xr:uid="{00000000-0005-0000-0000-0000DD860000}"/>
    <cellStyle name="Normal 47 13 3 3 4 4" xfId="38036" xr:uid="{00000000-0005-0000-0000-0000DE860000}"/>
    <cellStyle name="Normal 47 13 3 3 5" xfId="25369" xr:uid="{00000000-0005-0000-0000-0000DF860000}"/>
    <cellStyle name="Normal 47 13 3 3 5 2" xfId="46986" xr:uid="{00000000-0005-0000-0000-0000E0860000}"/>
    <cellStyle name="Normal 47 13 3 3 6" xfId="19402" xr:uid="{00000000-0005-0000-0000-0000E1860000}"/>
    <cellStyle name="Normal 47 13 3 3 6 2" xfId="41044" xr:uid="{00000000-0005-0000-0000-0000E2860000}"/>
    <cellStyle name="Normal 47 13 3 3 7" xfId="35030" xr:uid="{00000000-0005-0000-0000-0000E3860000}"/>
    <cellStyle name="Normal 47 13 3 4" xfId="13633" xr:uid="{00000000-0005-0000-0000-0000E4860000}"/>
    <cellStyle name="Normal 47 13 3 4 2" xfId="16719" xr:uid="{00000000-0005-0000-0000-0000E5860000}"/>
    <cellStyle name="Normal 47 13 3 4 2 2" xfId="28687" xr:uid="{00000000-0005-0000-0000-0000E6860000}"/>
    <cellStyle name="Normal 47 13 3 4 2 2 2" xfId="50293" xr:uid="{00000000-0005-0000-0000-0000E7860000}"/>
    <cellStyle name="Normal 47 13 3 4 2 3" xfId="22720" xr:uid="{00000000-0005-0000-0000-0000E8860000}"/>
    <cellStyle name="Normal 47 13 3 4 2 3 2" xfId="44357" xr:uid="{00000000-0005-0000-0000-0000E9860000}"/>
    <cellStyle name="Normal 47 13 3 4 2 4" xfId="38373" xr:uid="{00000000-0005-0000-0000-0000EA860000}"/>
    <cellStyle name="Normal 47 13 3 4 3" xfId="25705" xr:uid="{00000000-0005-0000-0000-0000EB860000}"/>
    <cellStyle name="Normal 47 13 3 4 3 2" xfId="47319" xr:uid="{00000000-0005-0000-0000-0000EC860000}"/>
    <cellStyle name="Normal 47 13 3 4 4" xfId="19738" xr:uid="{00000000-0005-0000-0000-0000ED860000}"/>
    <cellStyle name="Normal 47 13 3 4 4 2" xfId="41380" xr:uid="{00000000-0005-0000-0000-0000EE860000}"/>
    <cellStyle name="Normal 47 13 3 4 5" xfId="35369" xr:uid="{00000000-0005-0000-0000-0000EF860000}"/>
    <cellStyle name="Normal 47 13 3 5" xfId="14607" xr:uid="{00000000-0005-0000-0000-0000F0860000}"/>
    <cellStyle name="Normal 47 13 3 5 2" xfId="17692" xr:uid="{00000000-0005-0000-0000-0000F1860000}"/>
    <cellStyle name="Normal 47 13 3 5 2 2" xfId="29659" xr:uid="{00000000-0005-0000-0000-0000F2860000}"/>
    <cellStyle name="Normal 47 13 3 5 2 2 2" xfId="51265" xr:uid="{00000000-0005-0000-0000-0000F3860000}"/>
    <cellStyle name="Normal 47 13 3 5 2 3" xfId="23692" xr:uid="{00000000-0005-0000-0000-0000F4860000}"/>
    <cellStyle name="Normal 47 13 3 5 2 3 2" xfId="45329" xr:uid="{00000000-0005-0000-0000-0000F5860000}"/>
    <cellStyle name="Normal 47 13 3 5 2 4" xfId="39346" xr:uid="{00000000-0005-0000-0000-0000F6860000}"/>
    <cellStyle name="Normal 47 13 3 5 3" xfId="26677" xr:uid="{00000000-0005-0000-0000-0000F7860000}"/>
    <cellStyle name="Normal 47 13 3 5 3 2" xfId="48291" xr:uid="{00000000-0005-0000-0000-0000F8860000}"/>
    <cellStyle name="Normal 47 13 3 5 4" xfId="20710" xr:uid="{00000000-0005-0000-0000-0000F9860000}"/>
    <cellStyle name="Normal 47 13 3 5 4 2" xfId="42352" xr:uid="{00000000-0005-0000-0000-0000FA860000}"/>
    <cellStyle name="Normal 47 13 3 5 5" xfId="36343" xr:uid="{00000000-0005-0000-0000-0000FB860000}"/>
    <cellStyle name="Normal 47 13 3 6" xfId="15720" xr:uid="{00000000-0005-0000-0000-0000FC860000}"/>
    <cellStyle name="Normal 47 13 3 6 2" xfId="27691" xr:uid="{00000000-0005-0000-0000-0000FD860000}"/>
    <cellStyle name="Normal 47 13 3 6 2 2" xfId="49297" xr:uid="{00000000-0005-0000-0000-0000FE860000}"/>
    <cellStyle name="Normal 47 13 3 6 3" xfId="21724" xr:uid="{00000000-0005-0000-0000-0000FF860000}"/>
    <cellStyle name="Normal 47 13 3 6 3 2" xfId="43361" xr:uid="{00000000-0005-0000-0000-000000870000}"/>
    <cellStyle name="Normal 47 13 3 6 4" xfId="37374" xr:uid="{00000000-0005-0000-0000-000001870000}"/>
    <cellStyle name="Normal 47 13 3 7" xfId="24706" xr:uid="{00000000-0005-0000-0000-000002870000}"/>
    <cellStyle name="Normal 47 13 3 7 2" xfId="46326" xr:uid="{00000000-0005-0000-0000-000003870000}"/>
    <cellStyle name="Normal 47 13 3 8" xfId="18739" xr:uid="{00000000-0005-0000-0000-000004870000}"/>
    <cellStyle name="Normal 47 13 3 8 2" xfId="40381" xr:uid="{00000000-0005-0000-0000-000005870000}"/>
    <cellStyle name="Normal 47 13 3 9" xfId="31439"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3" xr:uid="{00000000-0005-0000-0000-00000B870000}"/>
    <cellStyle name="Normal 47 13 4 2 2 2 2 2" xfId="50699" xr:uid="{00000000-0005-0000-0000-00000C870000}"/>
    <cellStyle name="Normal 47 13 4 2 2 2 3" xfId="23126" xr:uid="{00000000-0005-0000-0000-00000D870000}"/>
    <cellStyle name="Normal 47 13 4 2 2 2 3 2" xfId="44763" xr:uid="{00000000-0005-0000-0000-00000E870000}"/>
    <cellStyle name="Normal 47 13 4 2 2 2 4" xfId="38779" xr:uid="{00000000-0005-0000-0000-00000F870000}"/>
    <cellStyle name="Normal 47 13 4 2 2 3" xfId="26111" xr:uid="{00000000-0005-0000-0000-000010870000}"/>
    <cellStyle name="Normal 47 13 4 2 2 3 2" xfId="47725" xr:uid="{00000000-0005-0000-0000-000011870000}"/>
    <cellStyle name="Normal 47 13 4 2 2 4" xfId="20144" xr:uid="{00000000-0005-0000-0000-000012870000}"/>
    <cellStyle name="Normal 47 13 4 2 2 4 2" xfId="41786" xr:uid="{00000000-0005-0000-0000-000013870000}"/>
    <cellStyle name="Normal 47 13 4 2 2 5" xfId="35776" xr:uid="{00000000-0005-0000-0000-000014870000}"/>
    <cellStyle name="Normal 47 13 4 2 3" xfId="15014" xr:uid="{00000000-0005-0000-0000-000015870000}"/>
    <cellStyle name="Normal 47 13 4 2 3 2" xfId="18099" xr:uid="{00000000-0005-0000-0000-000016870000}"/>
    <cellStyle name="Normal 47 13 4 2 3 2 2" xfId="30065" xr:uid="{00000000-0005-0000-0000-000017870000}"/>
    <cellStyle name="Normal 47 13 4 2 3 2 2 2" xfId="51671" xr:uid="{00000000-0005-0000-0000-000018870000}"/>
    <cellStyle name="Normal 47 13 4 2 3 2 3" xfId="24098" xr:uid="{00000000-0005-0000-0000-000019870000}"/>
    <cellStyle name="Normal 47 13 4 2 3 2 3 2" xfId="45735" xr:uid="{00000000-0005-0000-0000-00001A870000}"/>
    <cellStyle name="Normal 47 13 4 2 3 2 4" xfId="39753" xr:uid="{00000000-0005-0000-0000-00001B870000}"/>
    <cellStyle name="Normal 47 13 4 2 3 3" xfId="27083" xr:uid="{00000000-0005-0000-0000-00001C870000}"/>
    <cellStyle name="Normal 47 13 4 2 3 3 2" xfId="48697" xr:uid="{00000000-0005-0000-0000-00001D870000}"/>
    <cellStyle name="Normal 47 13 4 2 3 4" xfId="21116" xr:uid="{00000000-0005-0000-0000-00001E870000}"/>
    <cellStyle name="Normal 47 13 4 2 3 4 2" xfId="42758" xr:uid="{00000000-0005-0000-0000-00001F870000}"/>
    <cellStyle name="Normal 47 13 4 2 3 5" xfId="36750" xr:uid="{00000000-0005-0000-0000-000020870000}"/>
    <cellStyle name="Normal 47 13 4 2 4" xfId="16148" xr:uid="{00000000-0005-0000-0000-000021870000}"/>
    <cellStyle name="Normal 47 13 4 2 4 2" xfId="28117" xr:uid="{00000000-0005-0000-0000-000022870000}"/>
    <cellStyle name="Normal 47 13 4 2 4 2 2" xfId="49723" xr:uid="{00000000-0005-0000-0000-000023870000}"/>
    <cellStyle name="Normal 47 13 4 2 4 3" xfId="22150" xr:uid="{00000000-0005-0000-0000-000024870000}"/>
    <cellStyle name="Normal 47 13 4 2 4 3 2" xfId="43787" xr:uid="{00000000-0005-0000-0000-000025870000}"/>
    <cellStyle name="Normal 47 13 4 2 4 4" xfId="37802" xr:uid="{00000000-0005-0000-0000-000026870000}"/>
    <cellStyle name="Normal 47 13 4 2 5" xfId="25135" xr:uid="{00000000-0005-0000-0000-000027870000}"/>
    <cellStyle name="Normal 47 13 4 2 5 2" xfId="46752" xr:uid="{00000000-0005-0000-0000-000028870000}"/>
    <cellStyle name="Normal 47 13 4 2 6" xfId="19168" xr:uid="{00000000-0005-0000-0000-000029870000}"/>
    <cellStyle name="Normal 47 13 4 2 6 2" xfId="40810" xr:uid="{00000000-0005-0000-0000-00002A870000}"/>
    <cellStyle name="Normal 47 13 4 2 7" xfId="34796"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3" xr:uid="{00000000-0005-0000-0000-00002F870000}"/>
    <cellStyle name="Normal 47 13 4 3 2 2 2 2" xfId="51019" xr:uid="{00000000-0005-0000-0000-000030870000}"/>
    <cellStyle name="Normal 47 13 4 3 2 2 3" xfId="23446" xr:uid="{00000000-0005-0000-0000-000031870000}"/>
    <cellStyle name="Normal 47 13 4 3 2 2 3 2" xfId="45083" xr:uid="{00000000-0005-0000-0000-000032870000}"/>
    <cellStyle name="Normal 47 13 4 3 2 2 4" xfId="39099" xr:uid="{00000000-0005-0000-0000-000033870000}"/>
    <cellStyle name="Normal 47 13 4 3 2 3" xfId="26431" xr:uid="{00000000-0005-0000-0000-000034870000}"/>
    <cellStyle name="Normal 47 13 4 3 2 3 2" xfId="48045" xr:uid="{00000000-0005-0000-0000-000035870000}"/>
    <cellStyle name="Normal 47 13 4 3 2 4" xfId="20464" xr:uid="{00000000-0005-0000-0000-000036870000}"/>
    <cellStyle name="Normal 47 13 4 3 2 4 2" xfId="42106" xr:uid="{00000000-0005-0000-0000-000037870000}"/>
    <cellStyle name="Normal 47 13 4 3 2 5" xfId="36096" xr:uid="{00000000-0005-0000-0000-000038870000}"/>
    <cellStyle name="Normal 47 13 4 3 3" xfId="15334" xr:uid="{00000000-0005-0000-0000-000039870000}"/>
    <cellStyle name="Normal 47 13 4 3 3 2" xfId="18419" xr:uid="{00000000-0005-0000-0000-00003A870000}"/>
    <cellStyle name="Normal 47 13 4 3 3 2 2" xfId="30385" xr:uid="{00000000-0005-0000-0000-00003B870000}"/>
    <cellStyle name="Normal 47 13 4 3 3 2 2 2" xfId="51991" xr:uid="{00000000-0005-0000-0000-00003C870000}"/>
    <cellStyle name="Normal 47 13 4 3 3 2 3" xfId="24418" xr:uid="{00000000-0005-0000-0000-00003D870000}"/>
    <cellStyle name="Normal 47 13 4 3 3 2 3 2" xfId="46055" xr:uid="{00000000-0005-0000-0000-00003E870000}"/>
    <cellStyle name="Normal 47 13 4 3 3 2 4" xfId="40073" xr:uid="{00000000-0005-0000-0000-00003F870000}"/>
    <cellStyle name="Normal 47 13 4 3 3 3" xfId="27403" xr:uid="{00000000-0005-0000-0000-000040870000}"/>
    <cellStyle name="Normal 47 13 4 3 3 3 2" xfId="49017" xr:uid="{00000000-0005-0000-0000-000041870000}"/>
    <cellStyle name="Normal 47 13 4 3 3 4" xfId="21436" xr:uid="{00000000-0005-0000-0000-000042870000}"/>
    <cellStyle name="Normal 47 13 4 3 3 4 2" xfId="43078" xr:uid="{00000000-0005-0000-0000-000043870000}"/>
    <cellStyle name="Normal 47 13 4 3 3 5" xfId="37070" xr:uid="{00000000-0005-0000-0000-000044870000}"/>
    <cellStyle name="Normal 47 13 4 3 4" xfId="16468" xr:uid="{00000000-0005-0000-0000-000045870000}"/>
    <cellStyle name="Normal 47 13 4 3 4 2" xfId="28437" xr:uid="{00000000-0005-0000-0000-000046870000}"/>
    <cellStyle name="Normal 47 13 4 3 4 2 2" xfId="50043" xr:uid="{00000000-0005-0000-0000-000047870000}"/>
    <cellStyle name="Normal 47 13 4 3 4 3" xfId="22470" xr:uid="{00000000-0005-0000-0000-000048870000}"/>
    <cellStyle name="Normal 47 13 4 3 4 3 2" xfId="44107" xr:uid="{00000000-0005-0000-0000-000049870000}"/>
    <cellStyle name="Normal 47 13 4 3 4 4" xfId="38122" xr:uid="{00000000-0005-0000-0000-00004A870000}"/>
    <cellStyle name="Normal 47 13 4 3 5" xfId="25455" xr:uid="{00000000-0005-0000-0000-00004B870000}"/>
    <cellStyle name="Normal 47 13 4 3 5 2" xfId="47072" xr:uid="{00000000-0005-0000-0000-00004C870000}"/>
    <cellStyle name="Normal 47 13 4 3 6" xfId="19488" xr:uid="{00000000-0005-0000-0000-00004D870000}"/>
    <cellStyle name="Normal 47 13 4 3 6 2" xfId="41130" xr:uid="{00000000-0005-0000-0000-00004E870000}"/>
    <cellStyle name="Normal 47 13 4 3 7" xfId="35116" xr:uid="{00000000-0005-0000-0000-00004F870000}"/>
    <cellStyle name="Normal 47 13 4 4" xfId="13719" xr:uid="{00000000-0005-0000-0000-000050870000}"/>
    <cellStyle name="Normal 47 13 4 4 2" xfId="16805" xr:uid="{00000000-0005-0000-0000-000051870000}"/>
    <cellStyle name="Normal 47 13 4 4 2 2" xfId="28773" xr:uid="{00000000-0005-0000-0000-000052870000}"/>
    <cellStyle name="Normal 47 13 4 4 2 2 2" xfId="50379" xr:uid="{00000000-0005-0000-0000-000053870000}"/>
    <cellStyle name="Normal 47 13 4 4 2 3" xfId="22806" xr:uid="{00000000-0005-0000-0000-000054870000}"/>
    <cellStyle name="Normal 47 13 4 4 2 3 2" xfId="44443" xr:uid="{00000000-0005-0000-0000-000055870000}"/>
    <cellStyle name="Normal 47 13 4 4 2 4" xfId="38459" xr:uid="{00000000-0005-0000-0000-000056870000}"/>
    <cellStyle name="Normal 47 13 4 4 3" xfId="25791" xr:uid="{00000000-0005-0000-0000-000057870000}"/>
    <cellStyle name="Normal 47 13 4 4 3 2" xfId="47405" xr:uid="{00000000-0005-0000-0000-000058870000}"/>
    <cellStyle name="Normal 47 13 4 4 4" xfId="19824" xr:uid="{00000000-0005-0000-0000-000059870000}"/>
    <cellStyle name="Normal 47 13 4 4 4 2" xfId="41466" xr:uid="{00000000-0005-0000-0000-00005A870000}"/>
    <cellStyle name="Normal 47 13 4 4 5" xfId="35455" xr:uid="{00000000-0005-0000-0000-00005B870000}"/>
    <cellStyle name="Normal 47 13 4 5" xfId="14693" xr:uid="{00000000-0005-0000-0000-00005C870000}"/>
    <cellStyle name="Normal 47 13 4 5 2" xfId="17778" xr:uid="{00000000-0005-0000-0000-00005D870000}"/>
    <cellStyle name="Normal 47 13 4 5 2 2" xfId="29745" xr:uid="{00000000-0005-0000-0000-00005E870000}"/>
    <cellStyle name="Normal 47 13 4 5 2 2 2" xfId="51351" xr:uid="{00000000-0005-0000-0000-00005F870000}"/>
    <cellStyle name="Normal 47 13 4 5 2 3" xfId="23778" xr:uid="{00000000-0005-0000-0000-000060870000}"/>
    <cellStyle name="Normal 47 13 4 5 2 3 2" xfId="45415" xr:uid="{00000000-0005-0000-0000-000061870000}"/>
    <cellStyle name="Normal 47 13 4 5 2 4" xfId="39432" xr:uid="{00000000-0005-0000-0000-000062870000}"/>
    <cellStyle name="Normal 47 13 4 5 3" xfId="26763" xr:uid="{00000000-0005-0000-0000-000063870000}"/>
    <cellStyle name="Normal 47 13 4 5 3 2" xfId="48377" xr:uid="{00000000-0005-0000-0000-000064870000}"/>
    <cellStyle name="Normal 47 13 4 5 4" xfId="20796" xr:uid="{00000000-0005-0000-0000-000065870000}"/>
    <cellStyle name="Normal 47 13 4 5 4 2" xfId="42438" xr:uid="{00000000-0005-0000-0000-000066870000}"/>
    <cellStyle name="Normal 47 13 4 5 5" xfId="36429" xr:uid="{00000000-0005-0000-0000-000067870000}"/>
    <cellStyle name="Normal 47 13 4 6" xfId="15806" xr:uid="{00000000-0005-0000-0000-000068870000}"/>
    <cellStyle name="Normal 47 13 4 6 2" xfId="27777" xr:uid="{00000000-0005-0000-0000-000069870000}"/>
    <cellStyle name="Normal 47 13 4 6 2 2" xfId="49383" xr:uid="{00000000-0005-0000-0000-00006A870000}"/>
    <cellStyle name="Normal 47 13 4 6 3" xfId="21810" xr:uid="{00000000-0005-0000-0000-00006B870000}"/>
    <cellStyle name="Normal 47 13 4 6 3 2" xfId="43447" xr:uid="{00000000-0005-0000-0000-00006C870000}"/>
    <cellStyle name="Normal 47 13 4 6 4" xfId="37460" xr:uid="{00000000-0005-0000-0000-00006D870000}"/>
    <cellStyle name="Normal 47 13 4 7" xfId="24792" xr:uid="{00000000-0005-0000-0000-00006E870000}"/>
    <cellStyle name="Normal 47 13 4 7 2" xfId="46412" xr:uid="{00000000-0005-0000-0000-00006F870000}"/>
    <cellStyle name="Normal 47 13 4 8" xfId="18825" xr:uid="{00000000-0005-0000-0000-000070870000}"/>
    <cellStyle name="Normal 47 13 4 8 2" xfId="40467" xr:uid="{00000000-0005-0000-0000-000071870000}"/>
    <cellStyle name="Normal 47 13 4 9" xfId="31707"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7" xr:uid="{00000000-0005-0000-0000-000077870000}"/>
    <cellStyle name="Normal 47 13 5 2 2 2 2 2" xfId="50783" xr:uid="{00000000-0005-0000-0000-000078870000}"/>
    <cellStyle name="Normal 47 13 5 2 2 2 3" xfId="23210" xr:uid="{00000000-0005-0000-0000-000079870000}"/>
    <cellStyle name="Normal 47 13 5 2 2 2 3 2" xfId="44847" xr:uid="{00000000-0005-0000-0000-00007A870000}"/>
    <cellStyle name="Normal 47 13 5 2 2 2 4" xfId="38863" xr:uid="{00000000-0005-0000-0000-00007B870000}"/>
    <cellStyle name="Normal 47 13 5 2 2 3" xfId="26195" xr:uid="{00000000-0005-0000-0000-00007C870000}"/>
    <cellStyle name="Normal 47 13 5 2 2 3 2" xfId="47809" xr:uid="{00000000-0005-0000-0000-00007D870000}"/>
    <cellStyle name="Normal 47 13 5 2 2 4" xfId="20228" xr:uid="{00000000-0005-0000-0000-00007E870000}"/>
    <cellStyle name="Normal 47 13 5 2 2 4 2" xfId="41870" xr:uid="{00000000-0005-0000-0000-00007F870000}"/>
    <cellStyle name="Normal 47 13 5 2 2 5" xfId="35860" xr:uid="{00000000-0005-0000-0000-000080870000}"/>
    <cellStyle name="Normal 47 13 5 2 3" xfId="15098" xr:uid="{00000000-0005-0000-0000-000081870000}"/>
    <cellStyle name="Normal 47 13 5 2 3 2" xfId="18183" xr:uid="{00000000-0005-0000-0000-000082870000}"/>
    <cellStyle name="Normal 47 13 5 2 3 2 2" xfId="30149" xr:uid="{00000000-0005-0000-0000-000083870000}"/>
    <cellStyle name="Normal 47 13 5 2 3 2 2 2" xfId="51755" xr:uid="{00000000-0005-0000-0000-000084870000}"/>
    <cellStyle name="Normal 47 13 5 2 3 2 3" xfId="24182" xr:uid="{00000000-0005-0000-0000-000085870000}"/>
    <cellStyle name="Normal 47 13 5 2 3 2 3 2" xfId="45819" xr:uid="{00000000-0005-0000-0000-000086870000}"/>
    <cellStyle name="Normal 47 13 5 2 3 2 4" xfId="39837" xr:uid="{00000000-0005-0000-0000-000087870000}"/>
    <cellStyle name="Normal 47 13 5 2 3 3" xfId="27167" xr:uid="{00000000-0005-0000-0000-000088870000}"/>
    <cellStyle name="Normal 47 13 5 2 3 3 2" xfId="48781" xr:uid="{00000000-0005-0000-0000-000089870000}"/>
    <cellStyle name="Normal 47 13 5 2 3 4" xfId="21200" xr:uid="{00000000-0005-0000-0000-00008A870000}"/>
    <cellStyle name="Normal 47 13 5 2 3 4 2" xfId="42842" xr:uid="{00000000-0005-0000-0000-00008B870000}"/>
    <cellStyle name="Normal 47 13 5 2 3 5" xfId="36834" xr:uid="{00000000-0005-0000-0000-00008C870000}"/>
    <cellStyle name="Normal 47 13 5 2 4" xfId="16232" xr:uid="{00000000-0005-0000-0000-00008D870000}"/>
    <cellStyle name="Normal 47 13 5 2 4 2" xfId="28201" xr:uid="{00000000-0005-0000-0000-00008E870000}"/>
    <cellStyle name="Normal 47 13 5 2 4 2 2" xfId="49807" xr:uid="{00000000-0005-0000-0000-00008F870000}"/>
    <cellStyle name="Normal 47 13 5 2 4 3" xfId="22234" xr:uid="{00000000-0005-0000-0000-000090870000}"/>
    <cellStyle name="Normal 47 13 5 2 4 3 2" xfId="43871" xr:uid="{00000000-0005-0000-0000-000091870000}"/>
    <cellStyle name="Normal 47 13 5 2 4 4" xfId="37886" xr:uid="{00000000-0005-0000-0000-000092870000}"/>
    <cellStyle name="Normal 47 13 5 2 5" xfId="25219" xr:uid="{00000000-0005-0000-0000-000093870000}"/>
    <cellStyle name="Normal 47 13 5 2 5 2" xfId="46836" xr:uid="{00000000-0005-0000-0000-000094870000}"/>
    <cellStyle name="Normal 47 13 5 2 6" xfId="19252" xr:uid="{00000000-0005-0000-0000-000095870000}"/>
    <cellStyle name="Normal 47 13 5 2 6 2" xfId="40894" xr:uid="{00000000-0005-0000-0000-000096870000}"/>
    <cellStyle name="Normal 47 13 5 2 7" xfId="34880"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7" xr:uid="{00000000-0005-0000-0000-00009B870000}"/>
    <cellStyle name="Normal 47 13 5 3 2 2 2 2" xfId="51103" xr:uid="{00000000-0005-0000-0000-00009C870000}"/>
    <cellStyle name="Normal 47 13 5 3 2 2 3" xfId="23530" xr:uid="{00000000-0005-0000-0000-00009D870000}"/>
    <cellStyle name="Normal 47 13 5 3 2 2 3 2" xfId="45167" xr:uid="{00000000-0005-0000-0000-00009E870000}"/>
    <cellStyle name="Normal 47 13 5 3 2 2 4" xfId="39183" xr:uid="{00000000-0005-0000-0000-00009F870000}"/>
    <cellStyle name="Normal 47 13 5 3 2 3" xfId="26515" xr:uid="{00000000-0005-0000-0000-0000A0870000}"/>
    <cellStyle name="Normal 47 13 5 3 2 3 2" xfId="48129" xr:uid="{00000000-0005-0000-0000-0000A1870000}"/>
    <cellStyle name="Normal 47 13 5 3 2 4" xfId="20548" xr:uid="{00000000-0005-0000-0000-0000A2870000}"/>
    <cellStyle name="Normal 47 13 5 3 2 4 2" xfId="42190" xr:uid="{00000000-0005-0000-0000-0000A3870000}"/>
    <cellStyle name="Normal 47 13 5 3 2 5" xfId="36180" xr:uid="{00000000-0005-0000-0000-0000A4870000}"/>
    <cellStyle name="Normal 47 13 5 3 3" xfId="15418" xr:uid="{00000000-0005-0000-0000-0000A5870000}"/>
    <cellStyle name="Normal 47 13 5 3 3 2" xfId="18503" xr:uid="{00000000-0005-0000-0000-0000A6870000}"/>
    <cellStyle name="Normal 47 13 5 3 3 2 2" xfId="30469" xr:uid="{00000000-0005-0000-0000-0000A7870000}"/>
    <cellStyle name="Normal 47 13 5 3 3 2 2 2" xfId="52075" xr:uid="{00000000-0005-0000-0000-0000A8870000}"/>
    <cellStyle name="Normal 47 13 5 3 3 2 3" xfId="24502" xr:uid="{00000000-0005-0000-0000-0000A9870000}"/>
    <cellStyle name="Normal 47 13 5 3 3 2 3 2" xfId="46139" xr:uid="{00000000-0005-0000-0000-0000AA870000}"/>
    <cellStyle name="Normal 47 13 5 3 3 2 4" xfId="40157" xr:uid="{00000000-0005-0000-0000-0000AB870000}"/>
    <cellStyle name="Normal 47 13 5 3 3 3" xfId="27487" xr:uid="{00000000-0005-0000-0000-0000AC870000}"/>
    <cellStyle name="Normal 47 13 5 3 3 3 2" xfId="49101" xr:uid="{00000000-0005-0000-0000-0000AD870000}"/>
    <cellStyle name="Normal 47 13 5 3 3 4" xfId="21520" xr:uid="{00000000-0005-0000-0000-0000AE870000}"/>
    <cellStyle name="Normal 47 13 5 3 3 4 2" xfId="43162" xr:uid="{00000000-0005-0000-0000-0000AF870000}"/>
    <cellStyle name="Normal 47 13 5 3 3 5" xfId="37154" xr:uid="{00000000-0005-0000-0000-0000B0870000}"/>
    <cellStyle name="Normal 47 13 5 3 4" xfId="16552" xr:uid="{00000000-0005-0000-0000-0000B1870000}"/>
    <cellStyle name="Normal 47 13 5 3 4 2" xfId="28521" xr:uid="{00000000-0005-0000-0000-0000B2870000}"/>
    <cellStyle name="Normal 47 13 5 3 4 2 2" xfId="50127" xr:uid="{00000000-0005-0000-0000-0000B3870000}"/>
    <cellStyle name="Normal 47 13 5 3 4 3" xfId="22554" xr:uid="{00000000-0005-0000-0000-0000B4870000}"/>
    <cellStyle name="Normal 47 13 5 3 4 3 2" xfId="44191" xr:uid="{00000000-0005-0000-0000-0000B5870000}"/>
    <cellStyle name="Normal 47 13 5 3 4 4" xfId="38206" xr:uid="{00000000-0005-0000-0000-0000B6870000}"/>
    <cellStyle name="Normal 47 13 5 3 5" xfId="25539" xr:uid="{00000000-0005-0000-0000-0000B7870000}"/>
    <cellStyle name="Normal 47 13 5 3 5 2" xfId="47156" xr:uid="{00000000-0005-0000-0000-0000B8870000}"/>
    <cellStyle name="Normal 47 13 5 3 6" xfId="19572" xr:uid="{00000000-0005-0000-0000-0000B9870000}"/>
    <cellStyle name="Normal 47 13 5 3 6 2" xfId="41214" xr:uid="{00000000-0005-0000-0000-0000BA870000}"/>
    <cellStyle name="Normal 47 13 5 3 7" xfId="35200" xr:uid="{00000000-0005-0000-0000-0000BB870000}"/>
    <cellStyle name="Normal 47 13 5 4" xfId="13803" xr:uid="{00000000-0005-0000-0000-0000BC870000}"/>
    <cellStyle name="Normal 47 13 5 4 2" xfId="16889" xr:uid="{00000000-0005-0000-0000-0000BD870000}"/>
    <cellStyle name="Normal 47 13 5 4 2 2" xfId="28857" xr:uid="{00000000-0005-0000-0000-0000BE870000}"/>
    <cellStyle name="Normal 47 13 5 4 2 2 2" xfId="50463" xr:uid="{00000000-0005-0000-0000-0000BF870000}"/>
    <cellStyle name="Normal 47 13 5 4 2 3" xfId="22890" xr:uid="{00000000-0005-0000-0000-0000C0870000}"/>
    <cellStyle name="Normal 47 13 5 4 2 3 2" xfId="44527" xr:uid="{00000000-0005-0000-0000-0000C1870000}"/>
    <cellStyle name="Normal 47 13 5 4 2 4" xfId="38543" xr:uid="{00000000-0005-0000-0000-0000C2870000}"/>
    <cellStyle name="Normal 47 13 5 4 3" xfId="25875" xr:uid="{00000000-0005-0000-0000-0000C3870000}"/>
    <cellStyle name="Normal 47 13 5 4 3 2" xfId="47489" xr:uid="{00000000-0005-0000-0000-0000C4870000}"/>
    <cellStyle name="Normal 47 13 5 4 4" xfId="19908" xr:uid="{00000000-0005-0000-0000-0000C5870000}"/>
    <cellStyle name="Normal 47 13 5 4 4 2" xfId="41550" xr:uid="{00000000-0005-0000-0000-0000C6870000}"/>
    <cellStyle name="Normal 47 13 5 4 5" xfId="35539" xr:uid="{00000000-0005-0000-0000-0000C7870000}"/>
    <cellStyle name="Normal 47 13 5 5" xfId="14777" xr:uid="{00000000-0005-0000-0000-0000C8870000}"/>
    <cellStyle name="Normal 47 13 5 5 2" xfId="17862" xr:uid="{00000000-0005-0000-0000-0000C9870000}"/>
    <cellStyle name="Normal 47 13 5 5 2 2" xfId="29829" xr:uid="{00000000-0005-0000-0000-0000CA870000}"/>
    <cellStyle name="Normal 47 13 5 5 2 2 2" xfId="51435" xr:uid="{00000000-0005-0000-0000-0000CB870000}"/>
    <cellStyle name="Normal 47 13 5 5 2 3" xfId="23862" xr:uid="{00000000-0005-0000-0000-0000CC870000}"/>
    <cellStyle name="Normal 47 13 5 5 2 3 2" xfId="45499" xr:uid="{00000000-0005-0000-0000-0000CD870000}"/>
    <cellStyle name="Normal 47 13 5 5 2 4" xfId="39516" xr:uid="{00000000-0005-0000-0000-0000CE870000}"/>
    <cellStyle name="Normal 47 13 5 5 3" xfId="26847" xr:uid="{00000000-0005-0000-0000-0000CF870000}"/>
    <cellStyle name="Normal 47 13 5 5 3 2" xfId="48461" xr:uid="{00000000-0005-0000-0000-0000D0870000}"/>
    <cellStyle name="Normal 47 13 5 5 4" xfId="20880" xr:uid="{00000000-0005-0000-0000-0000D1870000}"/>
    <cellStyle name="Normal 47 13 5 5 4 2" xfId="42522" xr:uid="{00000000-0005-0000-0000-0000D2870000}"/>
    <cellStyle name="Normal 47 13 5 5 5" xfId="36513" xr:uid="{00000000-0005-0000-0000-0000D3870000}"/>
    <cellStyle name="Normal 47 13 5 6" xfId="15890" xr:uid="{00000000-0005-0000-0000-0000D4870000}"/>
    <cellStyle name="Normal 47 13 5 6 2" xfId="27861" xr:uid="{00000000-0005-0000-0000-0000D5870000}"/>
    <cellStyle name="Normal 47 13 5 6 2 2" xfId="49467" xr:uid="{00000000-0005-0000-0000-0000D6870000}"/>
    <cellStyle name="Normal 47 13 5 6 3" xfId="21894" xr:uid="{00000000-0005-0000-0000-0000D7870000}"/>
    <cellStyle name="Normal 47 13 5 6 3 2" xfId="43531" xr:uid="{00000000-0005-0000-0000-0000D8870000}"/>
    <cellStyle name="Normal 47 13 5 6 4" xfId="37544" xr:uid="{00000000-0005-0000-0000-0000D9870000}"/>
    <cellStyle name="Normal 47 13 5 7" xfId="24876" xr:uid="{00000000-0005-0000-0000-0000DA870000}"/>
    <cellStyle name="Normal 47 13 5 7 2" xfId="46496" xr:uid="{00000000-0005-0000-0000-0000DB870000}"/>
    <cellStyle name="Normal 47 13 5 8" xfId="18909" xr:uid="{00000000-0005-0000-0000-0000DC870000}"/>
    <cellStyle name="Normal 47 13 5 8 2" xfId="40551" xr:uid="{00000000-0005-0000-0000-0000DD870000}"/>
    <cellStyle name="Normal 47 13 5 9" xfId="31879"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8" xr:uid="{00000000-0005-0000-0000-0000E3870000}"/>
    <cellStyle name="Normal 47 13 6 2 2 2 2 2" xfId="50734" xr:uid="{00000000-0005-0000-0000-0000E4870000}"/>
    <cellStyle name="Normal 47 13 6 2 2 2 3" xfId="23161" xr:uid="{00000000-0005-0000-0000-0000E5870000}"/>
    <cellStyle name="Normal 47 13 6 2 2 2 3 2" xfId="44798" xr:uid="{00000000-0005-0000-0000-0000E6870000}"/>
    <cellStyle name="Normal 47 13 6 2 2 2 4" xfId="38814" xr:uid="{00000000-0005-0000-0000-0000E7870000}"/>
    <cellStyle name="Normal 47 13 6 2 2 3" xfId="26146" xr:uid="{00000000-0005-0000-0000-0000E8870000}"/>
    <cellStyle name="Normal 47 13 6 2 2 3 2" xfId="47760" xr:uid="{00000000-0005-0000-0000-0000E9870000}"/>
    <cellStyle name="Normal 47 13 6 2 2 4" xfId="20179" xr:uid="{00000000-0005-0000-0000-0000EA870000}"/>
    <cellStyle name="Normal 47 13 6 2 2 4 2" xfId="41821" xr:uid="{00000000-0005-0000-0000-0000EB870000}"/>
    <cellStyle name="Normal 47 13 6 2 2 5" xfId="35811" xr:uid="{00000000-0005-0000-0000-0000EC870000}"/>
    <cellStyle name="Normal 47 13 6 2 3" xfId="15049" xr:uid="{00000000-0005-0000-0000-0000ED870000}"/>
    <cellStyle name="Normal 47 13 6 2 3 2" xfId="18134" xr:uid="{00000000-0005-0000-0000-0000EE870000}"/>
    <cellStyle name="Normal 47 13 6 2 3 2 2" xfId="30100" xr:uid="{00000000-0005-0000-0000-0000EF870000}"/>
    <cellStyle name="Normal 47 13 6 2 3 2 2 2" xfId="51706" xr:uid="{00000000-0005-0000-0000-0000F0870000}"/>
    <cellStyle name="Normal 47 13 6 2 3 2 3" xfId="24133" xr:uid="{00000000-0005-0000-0000-0000F1870000}"/>
    <cellStyle name="Normal 47 13 6 2 3 2 3 2" xfId="45770" xr:uid="{00000000-0005-0000-0000-0000F2870000}"/>
    <cellStyle name="Normal 47 13 6 2 3 2 4" xfId="39788" xr:uid="{00000000-0005-0000-0000-0000F3870000}"/>
    <cellStyle name="Normal 47 13 6 2 3 3" xfId="27118" xr:uid="{00000000-0005-0000-0000-0000F4870000}"/>
    <cellStyle name="Normal 47 13 6 2 3 3 2" xfId="48732" xr:uid="{00000000-0005-0000-0000-0000F5870000}"/>
    <cellStyle name="Normal 47 13 6 2 3 4" xfId="21151" xr:uid="{00000000-0005-0000-0000-0000F6870000}"/>
    <cellStyle name="Normal 47 13 6 2 3 4 2" xfId="42793" xr:uid="{00000000-0005-0000-0000-0000F7870000}"/>
    <cellStyle name="Normal 47 13 6 2 3 5" xfId="36785" xr:uid="{00000000-0005-0000-0000-0000F8870000}"/>
    <cellStyle name="Normal 47 13 6 2 4" xfId="16183" xr:uid="{00000000-0005-0000-0000-0000F9870000}"/>
    <cellStyle name="Normal 47 13 6 2 4 2" xfId="28152" xr:uid="{00000000-0005-0000-0000-0000FA870000}"/>
    <cellStyle name="Normal 47 13 6 2 4 2 2" xfId="49758" xr:uid="{00000000-0005-0000-0000-0000FB870000}"/>
    <cellStyle name="Normal 47 13 6 2 4 3" xfId="22185" xr:uid="{00000000-0005-0000-0000-0000FC870000}"/>
    <cellStyle name="Normal 47 13 6 2 4 3 2" xfId="43822" xr:uid="{00000000-0005-0000-0000-0000FD870000}"/>
    <cellStyle name="Normal 47 13 6 2 4 4" xfId="37837" xr:uid="{00000000-0005-0000-0000-0000FE870000}"/>
    <cellStyle name="Normal 47 13 6 2 5" xfId="25170" xr:uid="{00000000-0005-0000-0000-0000FF870000}"/>
    <cellStyle name="Normal 47 13 6 2 5 2" xfId="46787" xr:uid="{00000000-0005-0000-0000-000000880000}"/>
    <cellStyle name="Normal 47 13 6 2 6" xfId="19203" xr:uid="{00000000-0005-0000-0000-000001880000}"/>
    <cellStyle name="Normal 47 13 6 2 6 2" xfId="40845" xr:uid="{00000000-0005-0000-0000-000002880000}"/>
    <cellStyle name="Normal 47 13 6 2 7" xfId="34831"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8" xr:uid="{00000000-0005-0000-0000-000007880000}"/>
    <cellStyle name="Normal 47 13 6 3 2 2 2 2" xfId="51054" xr:uid="{00000000-0005-0000-0000-000008880000}"/>
    <cellStyle name="Normal 47 13 6 3 2 2 3" xfId="23481" xr:uid="{00000000-0005-0000-0000-000009880000}"/>
    <cellStyle name="Normal 47 13 6 3 2 2 3 2" xfId="45118" xr:uid="{00000000-0005-0000-0000-00000A880000}"/>
    <cellStyle name="Normal 47 13 6 3 2 2 4" xfId="39134" xr:uid="{00000000-0005-0000-0000-00000B880000}"/>
    <cellStyle name="Normal 47 13 6 3 2 3" xfId="26466" xr:uid="{00000000-0005-0000-0000-00000C880000}"/>
    <cellStyle name="Normal 47 13 6 3 2 3 2" xfId="48080" xr:uid="{00000000-0005-0000-0000-00000D880000}"/>
    <cellStyle name="Normal 47 13 6 3 2 4" xfId="20499" xr:uid="{00000000-0005-0000-0000-00000E880000}"/>
    <cellStyle name="Normal 47 13 6 3 2 4 2" xfId="42141" xr:uid="{00000000-0005-0000-0000-00000F880000}"/>
    <cellStyle name="Normal 47 13 6 3 2 5" xfId="36131" xr:uid="{00000000-0005-0000-0000-000010880000}"/>
    <cellStyle name="Normal 47 13 6 3 3" xfId="15369" xr:uid="{00000000-0005-0000-0000-000011880000}"/>
    <cellStyle name="Normal 47 13 6 3 3 2" xfId="18454" xr:uid="{00000000-0005-0000-0000-000012880000}"/>
    <cellStyle name="Normal 47 13 6 3 3 2 2" xfId="30420" xr:uid="{00000000-0005-0000-0000-000013880000}"/>
    <cellStyle name="Normal 47 13 6 3 3 2 2 2" xfId="52026" xr:uid="{00000000-0005-0000-0000-000014880000}"/>
    <cellStyle name="Normal 47 13 6 3 3 2 3" xfId="24453" xr:uid="{00000000-0005-0000-0000-000015880000}"/>
    <cellStyle name="Normal 47 13 6 3 3 2 3 2" xfId="46090" xr:uid="{00000000-0005-0000-0000-000016880000}"/>
    <cellStyle name="Normal 47 13 6 3 3 2 4" xfId="40108" xr:uid="{00000000-0005-0000-0000-000017880000}"/>
    <cellStyle name="Normal 47 13 6 3 3 3" xfId="27438" xr:uid="{00000000-0005-0000-0000-000018880000}"/>
    <cellStyle name="Normal 47 13 6 3 3 3 2" xfId="49052" xr:uid="{00000000-0005-0000-0000-000019880000}"/>
    <cellStyle name="Normal 47 13 6 3 3 4" xfId="21471" xr:uid="{00000000-0005-0000-0000-00001A880000}"/>
    <cellStyle name="Normal 47 13 6 3 3 4 2" xfId="43113" xr:uid="{00000000-0005-0000-0000-00001B880000}"/>
    <cellStyle name="Normal 47 13 6 3 3 5" xfId="37105" xr:uid="{00000000-0005-0000-0000-00001C880000}"/>
    <cellStyle name="Normal 47 13 6 3 4" xfId="16503" xr:uid="{00000000-0005-0000-0000-00001D880000}"/>
    <cellStyle name="Normal 47 13 6 3 4 2" xfId="28472" xr:uid="{00000000-0005-0000-0000-00001E880000}"/>
    <cellStyle name="Normal 47 13 6 3 4 2 2" xfId="50078" xr:uid="{00000000-0005-0000-0000-00001F880000}"/>
    <cellStyle name="Normal 47 13 6 3 4 3" xfId="22505" xr:uid="{00000000-0005-0000-0000-000020880000}"/>
    <cellStyle name="Normal 47 13 6 3 4 3 2" xfId="44142" xr:uid="{00000000-0005-0000-0000-000021880000}"/>
    <cellStyle name="Normal 47 13 6 3 4 4" xfId="38157" xr:uid="{00000000-0005-0000-0000-000022880000}"/>
    <cellStyle name="Normal 47 13 6 3 5" xfId="25490" xr:uid="{00000000-0005-0000-0000-000023880000}"/>
    <cellStyle name="Normal 47 13 6 3 5 2" xfId="47107" xr:uid="{00000000-0005-0000-0000-000024880000}"/>
    <cellStyle name="Normal 47 13 6 3 6" xfId="19523" xr:uid="{00000000-0005-0000-0000-000025880000}"/>
    <cellStyle name="Normal 47 13 6 3 6 2" xfId="41165" xr:uid="{00000000-0005-0000-0000-000026880000}"/>
    <cellStyle name="Normal 47 13 6 3 7" xfId="35151" xr:uid="{00000000-0005-0000-0000-000027880000}"/>
    <cellStyle name="Normal 47 13 6 4" xfId="13754" xr:uid="{00000000-0005-0000-0000-000028880000}"/>
    <cellStyle name="Normal 47 13 6 4 2" xfId="16840" xr:uid="{00000000-0005-0000-0000-000029880000}"/>
    <cellStyle name="Normal 47 13 6 4 2 2" xfId="28808" xr:uid="{00000000-0005-0000-0000-00002A880000}"/>
    <cellStyle name="Normal 47 13 6 4 2 2 2" xfId="50414" xr:uid="{00000000-0005-0000-0000-00002B880000}"/>
    <cellStyle name="Normal 47 13 6 4 2 3" xfId="22841" xr:uid="{00000000-0005-0000-0000-00002C880000}"/>
    <cellStyle name="Normal 47 13 6 4 2 3 2" xfId="44478" xr:uid="{00000000-0005-0000-0000-00002D880000}"/>
    <cellStyle name="Normal 47 13 6 4 2 4" xfId="38494" xr:uid="{00000000-0005-0000-0000-00002E880000}"/>
    <cellStyle name="Normal 47 13 6 4 3" xfId="25826" xr:uid="{00000000-0005-0000-0000-00002F880000}"/>
    <cellStyle name="Normal 47 13 6 4 3 2" xfId="47440" xr:uid="{00000000-0005-0000-0000-000030880000}"/>
    <cellStyle name="Normal 47 13 6 4 4" xfId="19859" xr:uid="{00000000-0005-0000-0000-000031880000}"/>
    <cellStyle name="Normal 47 13 6 4 4 2" xfId="41501" xr:uid="{00000000-0005-0000-0000-000032880000}"/>
    <cellStyle name="Normal 47 13 6 4 5" xfId="35490" xr:uid="{00000000-0005-0000-0000-000033880000}"/>
    <cellStyle name="Normal 47 13 6 5" xfId="14728" xr:uid="{00000000-0005-0000-0000-000034880000}"/>
    <cellStyle name="Normal 47 13 6 5 2" xfId="17813" xr:uid="{00000000-0005-0000-0000-000035880000}"/>
    <cellStyle name="Normal 47 13 6 5 2 2" xfId="29780" xr:uid="{00000000-0005-0000-0000-000036880000}"/>
    <cellStyle name="Normal 47 13 6 5 2 2 2" xfId="51386" xr:uid="{00000000-0005-0000-0000-000037880000}"/>
    <cellStyle name="Normal 47 13 6 5 2 3" xfId="23813" xr:uid="{00000000-0005-0000-0000-000038880000}"/>
    <cellStyle name="Normal 47 13 6 5 2 3 2" xfId="45450" xr:uid="{00000000-0005-0000-0000-000039880000}"/>
    <cellStyle name="Normal 47 13 6 5 2 4" xfId="39467" xr:uid="{00000000-0005-0000-0000-00003A880000}"/>
    <cellStyle name="Normal 47 13 6 5 3" xfId="26798" xr:uid="{00000000-0005-0000-0000-00003B880000}"/>
    <cellStyle name="Normal 47 13 6 5 3 2" xfId="48412" xr:uid="{00000000-0005-0000-0000-00003C880000}"/>
    <cellStyle name="Normal 47 13 6 5 4" xfId="20831" xr:uid="{00000000-0005-0000-0000-00003D880000}"/>
    <cellStyle name="Normal 47 13 6 5 4 2" xfId="42473" xr:uid="{00000000-0005-0000-0000-00003E880000}"/>
    <cellStyle name="Normal 47 13 6 5 5" xfId="36464" xr:uid="{00000000-0005-0000-0000-00003F880000}"/>
    <cellStyle name="Normal 47 13 6 6" xfId="15841" xr:uid="{00000000-0005-0000-0000-000040880000}"/>
    <cellStyle name="Normal 47 13 6 6 2" xfId="27812" xr:uid="{00000000-0005-0000-0000-000041880000}"/>
    <cellStyle name="Normal 47 13 6 6 2 2" xfId="49418" xr:uid="{00000000-0005-0000-0000-000042880000}"/>
    <cellStyle name="Normal 47 13 6 6 3" xfId="21845" xr:uid="{00000000-0005-0000-0000-000043880000}"/>
    <cellStyle name="Normal 47 13 6 6 3 2" xfId="43482" xr:uid="{00000000-0005-0000-0000-000044880000}"/>
    <cellStyle name="Normal 47 13 6 6 4" xfId="37495" xr:uid="{00000000-0005-0000-0000-000045880000}"/>
    <cellStyle name="Normal 47 13 6 7" xfId="24827" xr:uid="{00000000-0005-0000-0000-000046880000}"/>
    <cellStyle name="Normal 47 13 6 7 2" xfId="46447" xr:uid="{00000000-0005-0000-0000-000047880000}"/>
    <cellStyle name="Normal 47 13 6 8" xfId="18860" xr:uid="{00000000-0005-0000-0000-000048880000}"/>
    <cellStyle name="Normal 47 13 6 8 2" xfId="40502" xr:uid="{00000000-0005-0000-0000-000049880000}"/>
    <cellStyle name="Normal 47 13 6 9" xfId="31788"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0" xr:uid="{00000000-0005-0000-0000-00004F880000}"/>
    <cellStyle name="Normal 47 13 7 2 2 2 2 2" xfId="50826" xr:uid="{00000000-0005-0000-0000-000050880000}"/>
    <cellStyle name="Normal 47 13 7 2 2 2 3" xfId="23253" xr:uid="{00000000-0005-0000-0000-000051880000}"/>
    <cellStyle name="Normal 47 13 7 2 2 2 3 2" xfId="44890" xr:uid="{00000000-0005-0000-0000-000052880000}"/>
    <cellStyle name="Normal 47 13 7 2 2 2 4" xfId="38906" xr:uid="{00000000-0005-0000-0000-000053880000}"/>
    <cellStyle name="Normal 47 13 7 2 2 3" xfId="26238" xr:uid="{00000000-0005-0000-0000-000054880000}"/>
    <cellStyle name="Normal 47 13 7 2 2 3 2" xfId="47852" xr:uid="{00000000-0005-0000-0000-000055880000}"/>
    <cellStyle name="Normal 47 13 7 2 2 4" xfId="20271" xr:uid="{00000000-0005-0000-0000-000056880000}"/>
    <cellStyle name="Normal 47 13 7 2 2 4 2" xfId="41913" xr:uid="{00000000-0005-0000-0000-000057880000}"/>
    <cellStyle name="Normal 47 13 7 2 2 5" xfId="35903" xr:uid="{00000000-0005-0000-0000-000058880000}"/>
    <cellStyle name="Normal 47 13 7 2 3" xfId="15141" xr:uid="{00000000-0005-0000-0000-000059880000}"/>
    <cellStyle name="Normal 47 13 7 2 3 2" xfId="18226" xr:uid="{00000000-0005-0000-0000-00005A880000}"/>
    <cellStyle name="Normal 47 13 7 2 3 2 2" xfId="30192" xr:uid="{00000000-0005-0000-0000-00005B880000}"/>
    <cellStyle name="Normal 47 13 7 2 3 2 2 2" xfId="51798" xr:uid="{00000000-0005-0000-0000-00005C880000}"/>
    <cellStyle name="Normal 47 13 7 2 3 2 3" xfId="24225" xr:uid="{00000000-0005-0000-0000-00005D880000}"/>
    <cellStyle name="Normal 47 13 7 2 3 2 3 2" xfId="45862" xr:uid="{00000000-0005-0000-0000-00005E880000}"/>
    <cellStyle name="Normal 47 13 7 2 3 2 4" xfId="39880" xr:uid="{00000000-0005-0000-0000-00005F880000}"/>
    <cellStyle name="Normal 47 13 7 2 3 3" xfId="27210" xr:uid="{00000000-0005-0000-0000-000060880000}"/>
    <cellStyle name="Normal 47 13 7 2 3 3 2" xfId="48824" xr:uid="{00000000-0005-0000-0000-000061880000}"/>
    <cellStyle name="Normal 47 13 7 2 3 4" xfId="21243" xr:uid="{00000000-0005-0000-0000-000062880000}"/>
    <cellStyle name="Normal 47 13 7 2 3 4 2" xfId="42885" xr:uid="{00000000-0005-0000-0000-000063880000}"/>
    <cellStyle name="Normal 47 13 7 2 3 5" xfId="36877" xr:uid="{00000000-0005-0000-0000-000064880000}"/>
    <cellStyle name="Normal 47 13 7 2 4" xfId="16275" xr:uid="{00000000-0005-0000-0000-000065880000}"/>
    <cellStyle name="Normal 47 13 7 2 4 2" xfId="28244" xr:uid="{00000000-0005-0000-0000-000066880000}"/>
    <cellStyle name="Normal 47 13 7 2 4 2 2" xfId="49850" xr:uid="{00000000-0005-0000-0000-000067880000}"/>
    <cellStyle name="Normal 47 13 7 2 4 3" xfId="22277" xr:uid="{00000000-0005-0000-0000-000068880000}"/>
    <cellStyle name="Normal 47 13 7 2 4 3 2" xfId="43914" xr:uid="{00000000-0005-0000-0000-000069880000}"/>
    <cellStyle name="Normal 47 13 7 2 4 4" xfId="37929" xr:uid="{00000000-0005-0000-0000-00006A880000}"/>
    <cellStyle name="Normal 47 13 7 2 5" xfId="25262" xr:uid="{00000000-0005-0000-0000-00006B880000}"/>
    <cellStyle name="Normal 47 13 7 2 5 2" xfId="46879" xr:uid="{00000000-0005-0000-0000-00006C880000}"/>
    <cellStyle name="Normal 47 13 7 2 6" xfId="19295" xr:uid="{00000000-0005-0000-0000-00006D880000}"/>
    <cellStyle name="Normal 47 13 7 2 6 2" xfId="40937" xr:uid="{00000000-0005-0000-0000-00006E880000}"/>
    <cellStyle name="Normal 47 13 7 2 7" xfId="34923"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0" xr:uid="{00000000-0005-0000-0000-000073880000}"/>
    <cellStyle name="Normal 47 13 7 3 2 2 2 2" xfId="51146" xr:uid="{00000000-0005-0000-0000-000074880000}"/>
    <cellStyle name="Normal 47 13 7 3 2 2 3" xfId="23573" xr:uid="{00000000-0005-0000-0000-000075880000}"/>
    <cellStyle name="Normal 47 13 7 3 2 2 3 2" xfId="45210" xr:uid="{00000000-0005-0000-0000-000076880000}"/>
    <cellStyle name="Normal 47 13 7 3 2 2 4" xfId="39226" xr:uid="{00000000-0005-0000-0000-000077880000}"/>
    <cellStyle name="Normal 47 13 7 3 2 3" xfId="26558" xr:uid="{00000000-0005-0000-0000-000078880000}"/>
    <cellStyle name="Normal 47 13 7 3 2 3 2" xfId="48172" xr:uid="{00000000-0005-0000-0000-000079880000}"/>
    <cellStyle name="Normal 47 13 7 3 2 4" xfId="20591" xr:uid="{00000000-0005-0000-0000-00007A880000}"/>
    <cellStyle name="Normal 47 13 7 3 2 4 2" xfId="42233" xr:uid="{00000000-0005-0000-0000-00007B880000}"/>
    <cellStyle name="Normal 47 13 7 3 2 5" xfId="36223" xr:uid="{00000000-0005-0000-0000-00007C880000}"/>
    <cellStyle name="Normal 47 13 7 3 3" xfId="15461" xr:uid="{00000000-0005-0000-0000-00007D880000}"/>
    <cellStyle name="Normal 47 13 7 3 3 2" xfId="18546" xr:uid="{00000000-0005-0000-0000-00007E880000}"/>
    <cellStyle name="Normal 47 13 7 3 3 2 2" xfId="30512" xr:uid="{00000000-0005-0000-0000-00007F880000}"/>
    <cellStyle name="Normal 47 13 7 3 3 2 2 2" xfId="52118" xr:uid="{00000000-0005-0000-0000-000080880000}"/>
    <cellStyle name="Normal 47 13 7 3 3 2 3" xfId="24545" xr:uid="{00000000-0005-0000-0000-000081880000}"/>
    <cellStyle name="Normal 47 13 7 3 3 2 3 2" xfId="46182" xr:uid="{00000000-0005-0000-0000-000082880000}"/>
    <cellStyle name="Normal 47 13 7 3 3 2 4" xfId="40200" xr:uid="{00000000-0005-0000-0000-000083880000}"/>
    <cellStyle name="Normal 47 13 7 3 3 3" xfId="27530" xr:uid="{00000000-0005-0000-0000-000084880000}"/>
    <cellStyle name="Normal 47 13 7 3 3 3 2" xfId="49144" xr:uid="{00000000-0005-0000-0000-000085880000}"/>
    <cellStyle name="Normal 47 13 7 3 3 4" xfId="21563" xr:uid="{00000000-0005-0000-0000-000086880000}"/>
    <cellStyle name="Normal 47 13 7 3 3 4 2" xfId="43205" xr:uid="{00000000-0005-0000-0000-000087880000}"/>
    <cellStyle name="Normal 47 13 7 3 3 5" xfId="37197" xr:uid="{00000000-0005-0000-0000-000088880000}"/>
    <cellStyle name="Normal 47 13 7 3 4" xfId="16595" xr:uid="{00000000-0005-0000-0000-000089880000}"/>
    <cellStyle name="Normal 47 13 7 3 4 2" xfId="28564" xr:uid="{00000000-0005-0000-0000-00008A880000}"/>
    <cellStyle name="Normal 47 13 7 3 4 2 2" xfId="50170" xr:uid="{00000000-0005-0000-0000-00008B880000}"/>
    <cellStyle name="Normal 47 13 7 3 4 3" xfId="22597" xr:uid="{00000000-0005-0000-0000-00008C880000}"/>
    <cellStyle name="Normal 47 13 7 3 4 3 2" xfId="44234" xr:uid="{00000000-0005-0000-0000-00008D880000}"/>
    <cellStyle name="Normal 47 13 7 3 4 4" xfId="38249" xr:uid="{00000000-0005-0000-0000-00008E880000}"/>
    <cellStyle name="Normal 47 13 7 3 5" xfId="25582" xr:uid="{00000000-0005-0000-0000-00008F880000}"/>
    <cellStyle name="Normal 47 13 7 3 5 2" xfId="47199" xr:uid="{00000000-0005-0000-0000-000090880000}"/>
    <cellStyle name="Normal 47 13 7 3 6" xfId="19615" xr:uid="{00000000-0005-0000-0000-000091880000}"/>
    <cellStyle name="Normal 47 13 7 3 6 2" xfId="41257" xr:uid="{00000000-0005-0000-0000-000092880000}"/>
    <cellStyle name="Normal 47 13 7 3 7" xfId="35243" xr:uid="{00000000-0005-0000-0000-000093880000}"/>
    <cellStyle name="Normal 47 13 7 4" xfId="13846" xr:uid="{00000000-0005-0000-0000-000094880000}"/>
    <cellStyle name="Normal 47 13 7 4 2" xfId="16932" xr:uid="{00000000-0005-0000-0000-000095880000}"/>
    <cellStyle name="Normal 47 13 7 4 2 2" xfId="28900" xr:uid="{00000000-0005-0000-0000-000096880000}"/>
    <cellStyle name="Normal 47 13 7 4 2 2 2" xfId="50506" xr:uid="{00000000-0005-0000-0000-000097880000}"/>
    <cellStyle name="Normal 47 13 7 4 2 3" xfId="22933" xr:uid="{00000000-0005-0000-0000-000098880000}"/>
    <cellStyle name="Normal 47 13 7 4 2 3 2" xfId="44570" xr:uid="{00000000-0005-0000-0000-000099880000}"/>
    <cellStyle name="Normal 47 13 7 4 2 4" xfId="38586" xr:uid="{00000000-0005-0000-0000-00009A880000}"/>
    <cellStyle name="Normal 47 13 7 4 3" xfId="25918" xr:uid="{00000000-0005-0000-0000-00009B880000}"/>
    <cellStyle name="Normal 47 13 7 4 3 2" xfId="47532" xr:uid="{00000000-0005-0000-0000-00009C880000}"/>
    <cellStyle name="Normal 47 13 7 4 4" xfId="19951" xr:uid="{00000000-0005-0000-0000-00009D880000}"/>
    <cellStyle name="Normal 47 13 7 4 4 2" xfId="41593" xr:uid="{00000000-0005-0000-0000-00009E880000}"/>
    <cellStyle name="Normal 47 13 7 4 5" xfId="35582" xr:uid="{00000000-0005-0000-0000-00009F880000}"/>
    <cellStyle name="Normal 47 13 7 5" xfId="14820" xr:uid="{00000000-0005-0000-0000-0000A0880000}"/>
    <cellStyle name="Normal 47 13 7 5 2" xfId="17905" xr:uid="{00000000-0005-0000-0000-0000A1880000}"/>
    <cellStyle name="Normal 47 13 7 5 2 2" xfId="29872" xr:uid="{00000000-0005-0000-0000-0000A2880000}"/>
    <cellStyle name="Normal 47 13 7 5 2 2 2" xfId="51478" xr:uid="{00000000-0005-0000-0000-0000A3880000}"/>
    <cellStyle name="Normal 47 13 7 5 2 3" xfId="23905" xr:uid="{00000000-0005-0000-0000-0000A4880000}"/>
    <cellStyle name="Normal 47 13 7 5 2 3 2" xfId="45542" xr:uid="{00000000-0005-0000-0000-0000A5880000}"/>
    <cellStyle name="Normal 47 13 7 5 2 4" xfId="39559" xr:uid="{00000000-0005-0000-0000-0000A6880000}"/>
    <cellStyle name="Normal 47 13 7 5 3" xfId="26890" xr:uid="{00000000-0005-0000-0000-0000A7880000}"/>
    <cellStyle name="Normal 47 13 7 5 3 2" xfId="48504" xr:uid="{00000000-0005-0000-0000-0000A8880000}"/>
    <cellStyle name="Normal 47 13 7 5 4" xfId="20923" xr:uid="{00000000-0005-0000-0000-0000A9880000}"/>
    <cellStyle name="Normal 47 13 7 5 4 2" xfId="42565" xr:uid="{00000000-0005-0000-0000-0000AA880000}"/>
    <cellStyle name="Normal 47 13 7 5 5" xfId="36556" xr:uid="{00000000-0005-0000-0000-0000AB880000}"/>
    <cellStyle name="Normal 47 13 7 6" xfId="15933" xr:uid="{00000000-0005-0000-0000-0000AC880000}"/>
    <cellStyle name="Normal 47 13 7 6 2" xfId="27904" xr:uid="{00000000-0005-0000-0000-0000AD880000}"/>
    <cellStyle name="Normal 47 13 7 6 2 2" xfId="49510" xr:uid="{00000000-0005-0000-0000-0000AE880000}"/>
    <cellStyle name="Normal 47 13 7 6 3" xfId="21937" xr:uid="{00000000-0005-0000-0000-0000AF880000}"/>
    <cellStyle name="Normal 47 13 7 6 3 2" xfId="43574" xr:uid="{00000000-0005-0000-0000-0000B0880000}"/>
    <cellStyle name="Normal 47 13 7 6 4" xfId="37587" xr:uid="{00000000-0005-0000-0000-0000B1880000}"/>
    <cellStyle name="Normal 47 13 7 7" xfId="24919" xr:uid="{00000000-0005-0000-0000-0000B2880000}"/>
    <cellStyle name="Normal 47 13 7 7 2" xfId="46539" xr:uid="{00000000-0005-0000-0000-0000B3880000}"/>
    <cellStyle name="Normal 47 13 7 8" xfId="18952" xr:uid="{00000000-0005-0000-0000-0000B4880000}"/>
    <cellStyle name="Normal 47 13 7 8 2" xfId="40594" xr:uid="{00000000-0005-0000-0000-0000B5880000}"/>
    <cellStyle name="Normal 47 13 7 9" xfId="31993"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2" xr:uid="{00000000-0005-0000-0000-0000BA880000}"/>
    <cellStyle name="Normal 47 13 8 2 2 2 2" xfId="50568" xr:uid="{00000000-0005-0000-0000-0000BB880000}"/>
    <cellStyle name="Normal 47 13 8 2 2 3" xfId="22995" xr:uid="{00000000-0005-0000-0000-0000BC880000}"/>
    <cellStyle name="Normal 47 13 8 2 2 3 2" xfId="44632" xr:uid="{00000000-0005-0000-0000-0000BD880000}"/>
    <cellStyle name="Normal 47 13 8 2 2 4" xfId="38648" xr:uid="{00000000-0005-0000-0000-0000BE880000}"/>
    <cellStyle name="Normal 47 13 8 2 3" xfId="25980" xr:uid="{00000000-0005-0000-0000-0000BF880000}"/>
    <cellStyle name="Normal 47 13 8 2 3 2" xfId="47594" xr:uid="{00000000-0005-0000-0000-0000C0880000}"/>
    <cellStyle name="Normal 47 13 8 2 4" xfId="20013" xr:uid="{00000000-0005-0000-0000-0000C1880000}"/>
    <cellStyle name="Normal 47 13 8 2 4 2" xfId="41655" xr:uid="{00000000-0005-0000-0000-0000C2880000}"/>
    <cellStyle name="Normal 47 13 8 2 5" xfId="35645" xr:uid="{00000000-0005-0000-0000-0000C3880000}"/>
    <cellStyle name="Normal 47 13 8 3" xfId="14883" xr:uid="{00000000-0005-0000-0000-0000C4880000}"/>
    <cellStyle name="Normal 47 13 8 3 2" xfId="17968" xr:uid="{00000000-0005-0000-0000-0000C5880000}"/>
    <cellStyle name="Normal 47 13 8 3 2 2" xfId="29934" xr:uid="{00000000-0005-0000-0000-0000C6880000}"/>
    <cellStyle name="Normal 47 13 8 3 2 2 2" xfId="51540" xr:uid="{00000000-0005-0000-0000-0000C7880000}"/>
    <cellStyle name="Normal 47 13 8 3 2 3" xfId="23967" xr:uid="{00000000-0005-0000-0000-0000C8880000}"/>
    <cellStyle name="Normal 47 13 8 3 2 3 2" xfId="45604" xr:uid="{00000000-0005-0000-0000-0000C9880000}"/>
    <cellStyle name="Normal 47 13 8 3 2 4" xfId="39622" xr:uid="{00000000-0005-0000-0000-0000CA880000}"/>
    <cellStyle name="Normal 47 13 8 3 3" xfId="26952" xr:uid="{00000000-0005-0000-0000-0000CB880000}"/>
    <cellStyle name="Normal 47 13 8 3 3 2" xfId="48566" xr:uid="{00000000-0005-0000-0000-0000CC880000}"/>
    <cellStyle name="Normal 47 13 8 3 4" xfId="20985" xr:uid="{00000000-0005-0000-0000-0000CD880000}"/>
    <cellStyle name="Normal 47 13 8 3 4 2" xfId="42627" xr:uid="{00000000-0005-0000-0000-0000CE880000}"/>
    <cellStyle name="Normal 47 13 8 3 5" xfId="36619" xr:uid="{00000000-0005-0000-0000-0000CF880000}"/>
    <cellStyle name="Normal 47 13 8 4" xfId="16017" xr:uid="{00000000-0005-0000-0000-0000D0880000}"/>
    <cellStyle name="Normal 47 13 8 4 2" xfId="27986" xr:uid="{00000000-0005-0000-0000-0000D1880000}"/>
    <cellStyle name="Normal 47 13 8 4 2 2" xfId="49592" xr:uid="{00000000-0005-0000-0000-0000D2880000}"/>
    <cellStyle name="Normal 47 13 8 4 3" xfId="22019" xr:uid="{00000000-0005-0000-0000-0000D3880000}"/>
    <cellStyle name="Normal 47 13 8 4 3 2" xfId="43656" xr:uid="{00000000-0005-0000-0000-0000D4880000}"/>
    <cellStyle name="Normal 47 13 8 4 4" xfId="37671" xr:uid="{00000000-0005-0000-0000-0000D5880000}"/>
    <cellStyle name="Normal 47 13 8 5" xfId="25004" xr:uid="{00000000-0005-0000-0000-0000D6880000}"/>
    <cellStyle name="Normal 47 13 8 5 2" xfId="46621" xr:uid="{00000000-0005-0000-0000-0000D7880000}"/>
    <cellStyle name="Normal 47 13 8 6" xfId="19037" xr:uid="{00000000-0005-0000-0000-0000D8880000}"/>
    <cellStyle name="Normal 47 13 8 6 2" xfId="40679" xr:uid="{00000000-0005-0000-0000-0000D9880000}"/>
    <cellStyle name="Normal 47 13 8 7" xfId="34665"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2" xr:uid="{00000000-0005-0000-0000-0000DE880000}"/>
    <cellStyle name="Normal 47 13 9 2 2 2 2" xfId="50888" xr:uid="{00000000-0005-0000-0000-0000DF880000}"/>
    <cellStyle name="Normal 47 13 9 2 2 3" xfId="23315" xr:uid="{00000000-0005-0000-0000-0000E0880000}"/>
    <cellStyle name="Normal 47 13 9 2 2 3 2" xfId="44952" xr:uid="{00000000-0005-0000-0000-0000E1880000}"/>
    <cellStyle name="Normal 47 13 9 2 2 4" xfId="38968" xr:uid="{00000000-0005-0000-0000-0000E2880000}"/>
    <cellStyle name="Normal 47 13 9 2 3" xfId="26300" xr:uid="{00000000-0005-0000-0000-0000E3880000}"/>
    <cellStyle name="Normal 47 13 9 2 3 2" xfId="47914" xr:uid="{00000000-0005-0000-0000-0000E4880000}"/>
    <cellStyle name="Normal 47 13 9 2 4" xfId="20333" xr:uid="{00000000-0005-0000-0000-0000E5880000}"/>
    <cellStyle name="Normal 47 13 9 2 4 2" xfId="41975" xr:uid="{00000000-0005-0000-0000-0000E6880000}"/>
    <cellStyle name="Normal 47 13 9 2 5" xfId="35965" xr:uid="{00000000-0005-0000-0000-0000E7880000}"/>
    <cellStyle name="Normal 47 13 9 3" xfId="15203" xr:uid="{00000000-0005-0000-0000-0000E8880000}"/>
    <cellStyle name="Normal 47 13 9 3 2" xfId="18288" xr:uid="{00000000-0005-0000-0000-0000E9880000}"/>
    <cellStyle name="Normal 47 13 9 3 2 2" xfId="30254" xr:uid="{00000000-0005-0000-0000-0000EA880000}"/>
    <cellStyle name="Normal 47 13 9 3 2 2 2" xfId="51860" xr:uid="{00000000-0005-0000-0000-0000EB880000}"/>
    <cellStyle name="Normal 47 13 9 3 2 3" xfId="24287" xr:uid="{00000000-0005-0000-0000-0000EC880000}"/>
    <cellStyle name="Normal 47 13 9 3 2 3 2" xfId="45924" xr:uid="{00000000-0005-0000-0000-0000ED880000}"/>
    <cellStyle name="Normal 47 13 9 3 2 4" xfId="39942" xr:uid="{00000000-0005-0000-0000-0000EE880000}"/>
    <cellStyle name="Normal 47 13 9 3 3" xfId="27272" xr:uid="{00000000-0005-0000-0000-0000EF880000}"/>
    <cellStyle name="Normal 47 13 9 3 3 2" xfId="48886" xr:uid="{00000000-0005-0000-0000-0000F0880000}"/>
    <cellStyle name="Normal 47 13 9 3 4" xfId="21305" xr:uid="{00000000-0005-0000-0000-0000F1880000}"/>
    <cellStyle name="Normal 47 13 9 3 4 2" xfId="42947" xr:uid="{00000000-0005-0000-0000-0000F2880000}"/>
    <cellStyle name="Normal 47 13 9 3 5" xfId="36939" xr:uid="{00000000-0005-0000-0000-0000F3880000}"/>
    <cellStyle name="Normal 47 13 9 4" xfId="16337" xr:uid="{00000000-0005-0000-0000-0000F4880000}"/>
    <cellStyle name="Normal 47 13 9 4 2" xfId="28306" xr:uid="{00000000-0005-0000-0000-0000F5880000}"/>
    <cellStyle name="Normal 47 13 9 4 2 2" xfId="49912" xr:uid="{00000000-0005-0000-0000-0000F6880000}"/>
    <cellStyle name="Normal 47 13 9 4 3" xfId="22339" xr:uid="{00000000-0005-0000-0000-0000F7880000}"/>
    <cellStyle name="Normal 47 13 9 4 3 2" xfId="43976" xr:uid="{00000000-0005-0000-0000-0000F8880000}"/>
    <cellStyle name="Normal 47 13 9 4 4" xfId="37991" xr:uid="{00000000-0005-0000-0000-0000F9880000}"/>
    <cellStyle name="Normal 47 13 9 5" xfId="25324" xr:uid="{00000000-0005-0000-0000-0000FA880000}"/>
    <cellStyle name="Normal 47 13 9 5 2" xfId="46941" xr:uid="{00000000-0005-0000-0000-0000FB880000}"/>
    <cellStyle name="Normal 47 13 9 6" xfId="19357" xr:uid="{00000000-0005-0000-0000-0000FC880000}"/>
    <cellStyle name="Normal 47 13 9 6 2" xfId="40999" xr:uid="{00000000-0005-0000-0000-0000FD880000}"/>
    <cellStyle name="Normal 47 13 9 7" xfId="34985"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3" xr:uid="{00000000-0005-0000-0000-000002890000}"/>
    <cellStyle name="Normal 47 14 10 2 2 2" xfId="50249" xr:uid="{00000000-0005-0000-0000-000003890000}"/>
    <cellStyle name="Normal 47 14 10 2 3" xfId="22676" xr:uid="{00000000-0005-0000-0000-000004890000}"/>
    <cellStyle name="Normal 47 14 10 2 3 2" xfId="44313" xr:uid="{00000000-0005-0000-0000-000005890000}"/>
    <cellStyle name="Normal 47 14 10 2 4" xfId="38328" xr:uid="{00000000-0005-0000-0000-000006890000}"/>
    <cellStyle name="Normal 47 14 10 3" xfId="25661" xr:uid="{00000000-0005-0000-0000-000007890000}"/>
    <cellStyle name="Normal 47 14 10 3 2" xfId="47275" xr:uid="{00000000-0005-0000-0000-000008890000}"/>
    <cellStyle name="Normal 47 14 10 4" xfId="19694" xr:uid="{00000000-0005-0000-0000-000009890000}"/>
    <cellStyle name="Normal 47 14 10 4 2" xfId="41336" xr:uid="{00000000-0005-0000-0000-00000A890000}"/>
    <cellStyle name="Normal 47 14 10 5" xfId="35324" xr:uid="{00000000-0005-0000-0000-00000B890000}"/>
    <cellStyle name="Normal 47 14 11" xfId="14563" xr:uid="{00000000-0005-0000-0000-00000C890000}"/>
    <cellStyle name="Normal 47 14 11 2" xfId="17648" xr:uid="{00000000-0005-0000-0000-00000D890000}"/>
    <cellStyle name="Normal 47 14 11 2 2" xfId="29615" xr:uid="{00000000-0005-0000-0000-00000E890000}"/>
    <cellStyle name="Normal 47 14 11 2 2 2" xfId="51221" xr:uid="{00000000-0005-0000-0000-00000F890000}"/>
    <cellStyle name="Normal 47 14 11 2 3" xfId="23648" xr:uid="{00000000-0005-0000-0000-000010890000}"/>
    <cellStyle name="Normal 47 14 11 2 3 2" xfId="45285" xr:uid="{00000000-0005-0000-0000-000011890000}"/>
    <cellStyle name="Normal 47 14 11 2 4" xfId="39302" xr:uid="{00000000-0005-0000-0000-000012890000}"/>
    <cellStyle name="Normal 47 14 11 3" xfId="26633" xr:uid="{00000000-0005-0000-0000-000013890000}"/>
    <cellStyle name="Normal 47 14 11 3 2" xfId="48247" xr:uid="{00000000-0005-0000-0000-000014890000}"/>
    <cellStyle name="Normal 47 14 11 4" xfId="20666" xr:uid="{00000000-0005-0000-0000-000015890000}"/>
    <cellStyle name="Normal 47 14 11 4 2" xfId="42308" xr:uid="{00000000-0005-0000-0000-000016890000}"/>
    <cellStyle name="Normal 47 14 11 5" xfId="36299" xr:uid="{00000000-0005-0000-0000-000017890000}"/>
    <cellStyle name="Normal 47 14 12" xfId="15676" xr:uid="{00000000-0005-0000-0000-000018890000}"/>
    <cellStyle name="Normal 47 14 12 2" xfId="27647" xr:uid="{00000000-0005-0000-0000-000019890000}"/>
    <cellStyle name="Normal 47 14 12 2 2" xfId="49253" xr:uid="{00000000-0005-0000-0000-00001A890000}"/>
    <cellStyle name="Normal 47 14 12 3" xfId="21680" xr:uid="{00000000-0005-0000-0000-00001B890000}"/>
    <cellStyle name="Normal 47 14 12 3 2" xfId="43317" xr:uid="{00000000-0005-0000-0000-00001C890000}"/>
    <cellStyle name="Normal 47 14 12 4" xfId="37330" xr:uid="{00000000-0005-0000-0000-00001D890000}"/>
    <cellStyle name="Normal 47 14 13" xfId="24662" xr:uid="{00000000-0005-0000-0000-00001E890000}"/>
    <cellStyle name="Normal 47 14 13 2" xfId="46282" xr:uid="{00000000-0005-0000-0000-00001F890000}"/>
    <cellStyle name="Normal 47 14 14" xfId="18695" xr:uid="{00000000-0005-0000-0000-000020890000}"/>
    <cellStyle name="Normal 47 14 14 2" xfId="40337" xr:uid="{00000000-0005-0000-0000-000021890000}"/>
    <cellStyle name="Normal 47 14 15" xfId="31260"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2" xr:uid="{00000000-0005-0000-0000-000027890000}"/>
    <cellStyle name="Normal 47 14 2 2 2 2 2 2" xfId="50658" xr:uid="{00000000-0005-0000-0000-000028890000}"/>
    <cellStyle name="Normal 47 14 2 2 2 2 3" xfId="23085" xr:uid="{00000000-0005-0000-0000-000029890000}"/>
    <cellStyle name="Normal 47 14 2 2 2 2 3 2" xfId="44722" xr:uid="{00000000-0005-0000-0000-00002A890000}"/>
    <cellStyle name="Normal 47 14 2 2 2 2 4" xfId="38738" xr:uid="{00000000-0005-0000-0000-00002B890000}"/>
    <cellStyle name="Normal 47 14 2 2 2 3" xfId="26070" xr:uid="{00000000-0005-0000-0000-00002C890000}"/>
    <cellStyle name="Normal 47 14 2 2 2 3 2" xfId="47684" xr:uid="{00000000-0005-0000-0000-00002D890000}"/>
    <cellStyle name="Normal 47 14 2 2 2 4" xfId="20103" xr:uid="{00000000-0005-0000-0000-00002E890000}"/>
    <cellStyle name="Normal 47 14 2 2 2 4 2" xfId="41745" xr:uid="{00000000-0005-0000-0000-00002F890000}"/>
    <cellStyle name="Normal 47 14 2 2 2 5" xfId="35735" xr:uid="{00000000-0005-0000-0000-000030890000}"/>
    <cellStyle name="Normal 47 14 2 2 3" xfId="14973" xr:uid="{00000000-0005-0000-0000-000031890000}"/>
    <cellStyle name="Normal 47 14 2 2 3 2" xfId="18058" xr:uid="{00000000-0005-0000-0000-000032890000}"/>
    <cellStyle name="Normal 47 14 2 2 3 2 2" xfId="30024" xr:uid="{00000000-0005-0000-0000-000033890000}"/>
    <cellStyle name="Normal 47 14 2 2 3 2 2 2" xfId="51630" xr:uid="{00000000-0005-0000-0000-000034890000}"/>
    <cellStyle name="Normal 47 14 2 2 3 2 3" xfId="24057" xr:uid="{00000000-0005-0000-0000-000035890000}"/>
    <cellStyle name="Normal 47 14 2 2 3 2 3 2" xfId="45694" xr:uid="{00000000-0005-0000-0000-000036890000}"/>
    <cellStyle name="Normal 47 14 2 2 3 2 4" xfId="39712" xr:uid="{00000000-0005-0000-0000-000037890000}"/>
    <cellStyle name="Normal 47 14 2 2 3 3" xfId="27042" xr:uid="{00000000-0005-0000-0000-000038890000}"/>
    <cellStyle name="Normal 47 14 2 2 3 3 2" xfId="48656" xr:uid="{00000000-0005-0000-0000-000039890000}"/>
    <cellStyle name="Normal 47 14 2 2 3 4" xfId="21075" xr:uid="{00000000-0005-0000-0000-00003A890000}"/>
    <cellStyle name="Normal 47 14 2 2 3 4 2" xfId="42717" xr:uid="{00000000-0005-0000-0000-00003B890000}"/>
    <cellStyle name="Normal 47 14 2 2 3 5" xfId="36709" xr:uid="{00000000-0005-0000-0000-00003C890000}"/>
    <cellStyle name="Normal 47 14 2 2 4" xfId="16107" xr:uid="{00000000-0005-0000-0000-00003D890000}"/>
    <cellStyle name="Normal 47 14 2 2 4 2" xfId="28076" xr:uid="{00000000-0005-0000-0000-00003E890000}"/>
    <cellStyle name="Normal 47 14 2 2 4 2 2" xfId="49682" xr:uid="{00000000-0005-0000-0000-00003F890000}"/>
    <cellStyle name="Normal 47 14 2 2 4 3" xfId="22109" xr:uid="{00000000-0005-0000-0000-000040890000}"/>
    <cellStyle name="Normal 47 14 2 2 4 3 2" xfId="43746" xr:uid="{00000000-0005-0000-0000-000041890000}"/>
    <cellStyle name="Normal 47 14 2 2 4 4" xfId="37761" xr:uid="{00000000-0005-0000-0000-000042890000}"/>
    <cellStyle name="Normal 47 14 2 2 5" xfId="25094" xr:uid="{00000000-0005-0000-0000-000043890000}"/>
    <cellStyle name="Normal 47 14 2 2 5 2" xfId="46711" xr:uid="{00000000-0005-0000-0000-000044890000}"/>
    <cellStyle name="Normal 47 14 2 2 6" xfId="19127" xr:uid="{00000000-0005-0000-0000-000045890000}"/>
    <cellStyle name="Normal 47 14 2 2 6 2" xfId="40769" xr:uid="{00000000-0005-0000-0000-000046890000}"/>
    <cellStyle name="Normal 47 14 2 2 7" xfId="34755"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2" xr:uid="{00000000-0005-0000-0000-00004B890000}"/>
    <cellStyle name="Normal 47 14 2 3 2 2 2 2" xfId="50978" xr:uid="{00000000-0005-0000-0000-00004C890000}"/>
    <cellStyle name="Normal 47 14 2 3 2 2 3" xfId="23405" xr:uid="{00000000-0005-0000-0000-00004D890000}"/>
    <cellStyle name="Normal 47 14 2 3 2 2 3 2" xfId="45042" xr:uid="{00000000-0005-0000-0000-00004E890000}"/>
    <cellStyle name="Normal 47 14 2 3 2 2 4" xfId="39058" xr:uid="{00000000-0005-0000-0000-00004F890000}"/>
    <cellStyle name="Normal 47 14 2 3 2 3" xfId="26390" xr:uid="{00000000-0005-0000-0000-000050890000}"/>
    <cellStyle name="Normal 47 14 2 3 2 3 2" xfId="48004" xr:uid="{00000000-0005-0000-0000-000051890000}"/>
    <cellStyle name="Normal 47 14 2 3 2 4" xfId="20423" xr:uid="{00000000-0005-0000-0000-000052890000}"/>
    <cellStyle name="Normal 47 14 2 3 2 4 2" xfId="42065" xr:uid="{00000000-0005-0000-0000-000053890000}"/>
    <cellStyle name="Normal 47 14 2 3 2 5" xfId="36055" xr:uid="{00000000-0005-0000-0000-000054890000}"/>
    <cellStyle name="Normal 47 14 2 3 3" xfId="15293" xr:uid="{00000000-0005-0000-0000-000055890000}"/>
    <cellStyle name="Normal 47 14 2 3 3 2" xfId="18378" xr:uid="{00000000-0005-0000-0000-000056890000}"/>
    <cellStyle name="Normal 47 14 2 3 3 2 2" xfId="30344" xr:uid="{00000000-0005-0000-0000-000057890000}"/>
    <cellStyle name="Normal 47 14 2 3 3 2 2 2" xfId="51950" xr:uid="{00000000-0005-0000-0000-000058890000}"/>
    <cellStyle name="Normal 47 14 2 3 3 2 3" xfId="24377" xr:uid="{00000000-0005-0000-0000-000059890000}"/>
    <cellStyle name="Normal 47 14 2 3 3 2 3 2" xfId="46014" xr:uid="{00000000-0005-0000-0000-00005A890000}"/>
    <cellStyle name="Normal 47 14 2 3 3 2 4" xfId="40032" xr:uid="{00000000-0005-0000-0000-00005B890000}"/>
    <cellStyle name="Normal 47 14 2 3 3 3" xfId="27362" xr:uid="{00000000-0005-0000-0000-00005C890000}"/>
    <cellStyle name="Normal 47 14 2 3 3 3 2" xfId="48976" xr:uid="{00000000-0005-0000-0000-00005D890000}"/>
    <cellStyle name="Normal 47 14 2 3 3 4" xfId="21395" xr:uid="{00000000-0005-0000-0000-00005E890000}"/>
    <cellStyle name="Normal 47 14 2 3 3 4 2" xfId="43037" xr:uid="{00000000-0005-0000-0000-00005F890000}"/>
    <cellStyle name="Normal 47 14 2 3 3 5" xfId="37029" xr:uid="{00000000-0005-0000-0000-000060890000}"/>
    <cellStyle name="Normal 47 14 2 3 4" xfId="16427" xr:uid="{00000000-0005-0000-0000-000061890000}"/>
    <cellStyle name="Normal 47 14 2 3 4 2" xfId="28396" xr:uid="{00000000-0005-0000-0000-000062890000}"/>
    <cellStyle name="Normal 47 14 2 3 4 2 2" xfId="50002" xr:uid="{00000000-0005-0000-0000-000063890000}"/>
    <cellStyle name="Normal 47 14 2 3 4 3" xfId="22429" xr:uid="{00000000-0005-0000-0000-000064890000}"/>
    <cellStyle name="Normal 47 14 2 3 4 3 2" xfId="44066" xr:uid="{00000000-0005-0000-0000-000065890000}"/>
    <cellStyle name="Normal 47 14 2 3 4 4" xfId="38081" xr:uid="{00000000-0005-0000-0000-000066890000}"/>
    <cellStyle name="Normal 47 14 2 3 5" xfId="25414" xr:uid="{00000000-0005-0000-0000-000067890000}"/>
    <cellStyle name="Normal 47 14 2 3 5 2" xfId="47031" xr:uid="{00000000-0005-0000-0000-000068890000}"/>
    <cellStyle name="Normal 47 14 2 3 6" xfId="19447" xr:uid="{00000000-0005-0000-0000-000069890000}"/>
    <cellStyle name="Normal 47 14 2 3 6 2" xfId="41089" xr:uid="{00000000-0005-0000-0000-00006A890000}"/>
    <cellStyle name="Normal 47 14 2 3 7" xfId="35075" xr:uid="{00000000-0005-0000-0000-00006B890000}"/>
    <cellStyle name="Normal 47 14 2 4" xfId="13678" xr:uid="{00000000-0005-0000-0000-00006C890000}"/>
    <cellStyle name="Normal 47 14 2 4 2" xfId="16764" xr:uid="{00000000-0005-0000-0000-00006D890000}"/>
    <cellStyle name="Normal 47 14 2 4 2 2" xfId="28732" xr:uid="{00000000-0005-0000-0000-00006E890000}"/>
    <cellStyle name="Normal 47 14 2 4 2 2 2" xfId="50338" xr:uid="{00000000-0005-0000-0000-00006F890000}"/>
    <cellStyle name="Normal 47 14 2 4 2 3" xfId="22765" xr:uid="{00000000-0005-0000-0000-000070890000}"/>
    <cellStyle name="Normal 47 14 2 4 2 3 2" xfId="44402" xr:uid="{00000000-0005-0000-0000-000071890000}"/>
    <cellStyle name="Normal 47 14 2 4 2 4" xfId="38418" xr:uid="{00000000-0005-0000-0000-000072890000}"/>
    <cellStyle name="Normal 47 14 2 4 3" xfId="25750" xr:uid="{00000000-0005-0000-0000-000073890000}"/>
    <cellStyle name="Normal 47 14 2 4 3 2" xfId="47364" xr:uid="{00000000-0005-0000-0000-000074890000}"/>
    <cellStyle name="Normal 47 14 2 4 4" xfId="19783" xr:uid="{00000000-0005-0000-0000-000075890000}"/>
    <cellStyle name="Normal 47 14 2 4 4 2" xfId="41425" xr:uid="{00000000-0005-0000-0000-000076890000}"/>
    <cellStyle name="Normal 47 14 2 4 5" xfId="35414" xr:uid="{00000000-0005-0000-0000-000077890000}"/>
    <cellStyle name="Normal 47 14 2 5" xfId="14652" xr:uid="{00000000-0005-0000-0000-000078890000}"/>
    <cellStyle name="Normal 47 14 2 5 2" xfId="17737" xr:uid="{00000000-0005-0000-0000-000079890000}"/>
    <cellStyle name="Normal 47 14 2 5 2 2" xfId="29704" xr:uid="{00000000-0005-0000-0000-00007A890000}"/>
    <cellStyle name="Normal 47 14 2 5 2 2 2" xfId="51310" xr:uid="{00000000-0005-0000-0000-00007B890000}"/>
    <cellStyle name="Normal 47 14 2 5 2 3" xfId="23737" xr:uid="{00000000-0005-0000-0000-00007C890000}"/>
    <cellStyle name="Normal 47 14 2 5 2 3 2" xfId="45374" xr:uid="{00000000-0005-0000-0000-00007D890000}"/>
    <cellStyle name="Normal 47 14 2 5 2 4" xfId="39391" xr:uid="{00000000-0005-0000-0000-00007E890000}"/>
    <cellStyle name="Normal 47 14 2 5 3" xfId="26722" xr:uid="{00000000-0005-0000-0000-00007F890000}"/>
    <cellStyle name="Normal 47 14 2 5 3 2" xfId="48336" xr:uid="{00000000-0005-0000-0000-000080890000}"/>
    <cellStyle name="Normal 47 14 2 5 4" xfId="20755" xr:uid="{00000000-0005-0000-0000-000081890000}"/>
    <cellStyle name="Normal 47 14 2 5 4 2" xfId="42397" xr:uid="{00000000-0005-0000-0000-000082890000}"/>
    <cellStyle name="Normal 47 14 2 5 5" xfId="36388" xr:uid="{00000000-0005-0000-0000-000083890000}"/>
    <cellStyle name="Normal 47 14 2 6" xfId="15765" xr:uid="{00000000-0005-0000-0000-000084890000}"/>
    <cellStyle name="Normal 47 14 2 6 2" xfId="27736" xr:uid="{00000000-0005-0000-0000-000085890000}"/>
    <cellStyle name="Normal 47 14 2 6 2 2" xfId="49342" xr:uid="{00000000-0005-0000-0000-000086890000}"/>
    <cellStyle name="Normal 47 14 2 6 3" xfId="21769" xr:uid="{00000000-0005-0000-0000-000087890000}"/>
    <cellStyle name="Normal 47 14 2 6 3 2" xfId="43406" xr:uid="{00000000-0005-0000-0000-000088890000}"/>
    <cellStyle name="Normal 47 14 2 6 4" xfId="37419" xr:uid="{00000000-0005-0000-0000-000089890000}"/>
    <cellStyle name="Normal 47 14 2 7" xfId="24751" xr:uid="{00000000-0005-0000-0000-00008A890000}"/>
    <cellStyle name="Normal 47 14 2 7 2" xfId="46371" xr:uid="{00000000-0005-0000-0000-00008B890000}"/>
    <cellStyle name="Normal 47 14 2 8" xfId="18784" xr:uid="{00000000-0005-0000-0000-00008C890000}"/>
    <cellStyle name="Normal 47 14 2 8 2" xfId="40426" xr:uid="{00000000-0005-0000-0000-00008D890000}"/>
    <cellStyle name="Normal 47 14 2 9" xfId="31597"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8" xr:uid="{00000000-0005-0000-0000-000093890000}"/>
    <cellStyle name="Normal 47 14 3 2 2 2 2 2" xfId="50614" xr:uid="{00000000-0005-0000-0000-000094890000}"/>
    <cellStyle name="Normal 47 14 3 2 2 2 3" xfId="23041" xr:uid="{00000000-0005-0000-0000-000095890000}"/>
    <cellStyle name="Normal 47 14 3 2 2 2 3 2" xfId="44678" xr:uid="{00000000-0005-0000-0000-000096890000}"/>
    <cellStyle name="Normal 47 14 3 2 2 2 4" xfId="38694" xr:uid="{00000000-0005-0000-0000-000097890000}"/>
    <cellStyle name="Normal 47 14 3 2 2 3" xfId="26026" xr:uid="{00000000-0005-0000-0000-000098890000}"/>
    <cellStyle name="Normal 47 14 3 2 2 3 2" xfId="47640" xr:uid="{00000000-0005-0000-0000-000099890000}"/>
    <cellStyle name="Normal 47 14 3 2 2 4" xfId="20059" xr:uid="{00000000-0005-0000-0000-00009A890000}"/>
    <cellStyle name="Normal 47 14 3 2 2 4 2" xfId="41701" xr:uid="{00000000-0005-0000-0000-00009B890000}"/>
    <cellStyle name="Normal 47 14 3 2 2 5" xfId="35691" xr:uid="{00000000-0005-0000-0000-00009C890000}"/>
    <cellStyle name="Normal 47 14 3 2 3" xfId="14929" xr:uid="{00000000-0005-0000-0000-00009D890000}"/>
    <cellStyle name="Normal 47 14 3 2 3 2" xfId="18014" xr:uid="{00000000-0005-0000-0000-00009E890000}"/>
    <cellStyle name="Normal 47 14 3 2 3 2 2" xfId="29980" xr:uid="{00000000-0005-0000-0000-00009F890000}"/>
    <cellStyle name="Normal 47 14 3 2 3 2 2 2" xfId="51586" xr:uid="{00000000-0005-0000-0000-0000A0890000}"/>
    <cellStyle name="Normal 47 14 3 2 3 2 3" xfId="24013" xr:uid="{00000000-0005-0000-0000-0000A1890000}"/>
    <cellStyle name="Normal 47 14 3 2 3 2 3 2" xfId="45650" xr:uid="{00000000-0005-0000-0000-0000A2890000}"/>
    <cellStyle name="Normal 47 14 3 2 3 2 4" xfId="39668" xr:uid="{00000000-0005-0000-0000-0000A3890000}"/>
    <cellStyle name="Normal 47 14 3 2 3 3" xfId="26998" xr:uid="{00000000-0005-0000-0000-0000A4890000}"/>
    <cellStyle name="Normal 47 14 3 2 3 3 2" xfId="48612" xr:uid="{00000000-0005-0000-0000-0000A5890000}"/>
    <cellStyle name="Normal 47 14 3 2 3 4" xfId="21031" xr:uid="{00000000-0005-0000-0000-0000A6890000}"/>
    <cellStyle name="Normal 47 14 3 2 3 4 2" xfId="42673" xr:uid="{00000000-0005-0000-0000-0000A7890000}"/>
    <cellStyle name="Normal 47 14 3 2 3 5" xfId="36665" xr:uid="{00000000-0005-0000-0000-0000A8890000}"/>
    <cellStyle name="Normal 47 14 3 2 4" xfId="16063" xr:uid="{00000000-0005-0000-0000-0000A9890000}"/>
    <cellStyle name="Normal 47 14 3 2 4 2" xfId="28032" xr:uid="{00000000-0005-0000-0000-0000AA890000}"/>
    <cellStyle name="Normal 47 14 3 2 4 2 2" xfId="49638" xr:uid="{00000000-0005-0000-0000-0000AB890000}"/>
    <cellStyle name="Normal 47 14 3 2 4 3" xfId="22065" xr:uid="{00000000-0005-0000-0000-0000AC890000}"/>
    <cellStyle name="Normal 47 14 3 2 4 3 2" xfId="43702" xr:uid="{00000000-0005-0000-0000-0000AD890000}"/>
    <cellStyle name="Normal 47 14 3 2 4 4" xfId="37717" xr:uid="{00000000-0005-0000-0000-0000AE890000}"/>
    <cellStyle name="Normal 47 14 3 2 5" xfId="25050" xr:uid="{00000000-0005-0000-0000-0000AF890000}"/>
    <cellStyle name="Normal 47 14 3 2 5 2" xfId="46667" xr:uid="{00000000-0005-0000-0000-0000B0890000}"/>
    <cellStyle name="Normal 47 14 3 2 6" xfId="19083" xr:uid="{00000000-0005-0000-0000-0000B1890000}"/>
    <cellStyle name="Normal 47 14 3 2 6 2" xfId="40725" xr:uid="{00000000-0005-0000-0000-0000B2890000}"/>
    <cellStyle name="Normal 47 14 3 2 7" xfId="34711"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8" xr:uid="{00000000-0005-0000-0000-0000B7890000}"/>
    <cellStyle name="Normal 47 14 3 3 2 2 2 2" xfId="50934" xr:uid="{00000000-0005-0000-0000-0000B8890000}"/>
    <cellStyle name="Normal 47 14 3 3 2 2 3" xfId="23361" xr:uid="{00000000-0005-0000-0000-0000B9890000}"/>
    <cellStyle name="Normal 47 14 3 3 2 2 3 2" xfId="44998" xr:uid="{00000000-0005-0000-0000-0000BA890000}"/>
    <cellStyle name="Normal 47 14 3 3 2 2 4" xfId="39014" xr:uid="{00000000-0005-0000-0000-0000BB890000}"/>
    <cellStyle name="Normal 47 14 3 3 2 3" xfId="26346" xr:uid="{00000000-0005-0000-0000-0000BC890000}"/>
    <cellStyle name="Normal 47 14 3 3 2 3 2" xfId="47960" xr:uid="{00000000-0005-0000-0000-0000BD890000}"/>
    <cellStyle name="Normal 47 14 3 3 2 4" xfId="20379" xr:uid="{00000000-0005-0000-0000-0000BE890000}"/>
    <cellStyle name="Normal 47 14 3 3 2 4 2" xfId="42021" xr:uid="{00000000-0005-0000-0000-0000BF890000}"/>
    <cellStyle name="Normal 47 14 3 3 2 5" xfId="36011" xr:uid="{00000000-0005-0000-0000-0000C0890000}"/>
    <cellStyle name="Normal 47 14 3 3 3" xfId="15249" xr:uid="{00000000-0005-0000-0000-0000C1890000}"/>
    <cellStyle name="Normal 47 14 3 3 3 2" xfId="18334" xr:uid="{00000000-0005-0000-0000-0000C2890000}"/>
    <cellStyle name="Normal 47 14 3 3 3 2 2" xfId="30300" xr:uid="{00000000-0005-0000-0000-0000C3890000}"/>
    <cellStyle name="Normal 47 14 3 3 3 2 2 2" xfId="51906" xr:uid="{00000000-0005-0000-0000-0000C4890000}"/>
    <cellStyle name="Normal 47 14 3 3 3 2 3" xfId="24333" xr:uid="{00000000-0005-0000-0000-0000C5890000}"/>
    <cellStyle name="Normal 47 14 3 3 3 2 3 2" xfId="45970" xr:uid="{00000000-0005-0000-0000-0000C6890000}"/>
    <cellStyle name="Normal 47 14 3 3 3 2 4" xfId="39988" xr:uid="{00000000-0005-0000-0000-0000C7890000}"/>
    <cellStyle name="Normal 47 14 3 3 3 3" xfId="27318" xr:uid="{00000000-0005-0000-0000-0000C8890000}"/>
    <cellStyle name="Normal 47 14 3 3 3 3 2" xfId="48932" xr:uid="{00000000-0005-0000-0000-0000C9890000}"/>
    <cellStyle name="Normal 47 14 3 3 3 4" xfId="21351" xr:uid="{00000000-0005-0000-0000-0000CA890000}"/>
    <cellStyle name="Normal 47 14 3 3 3 4 2" xfId="42993" xr:uid="{00000000-0005-0000-0000-0000CB890000}"/>
    <cellStyle name="Normal 47 14 3 3 3 5" xfId="36985" xr:uid="{00000000-0005-0000-0000-0000CC890000}"/>
    <cellStyle name="Normal 47 14 3 3 4" xfId="16383" xr:uid="{00000000-0005-0000-0000-0000CD890000}"/>
    <cellStyle name="Normal 47 14 3 3 4 2" xfId="28352" xr:uid="{00000000-0005-0000-0000-0000CE890000}"/>
    <cellStyle name="Normal 47 14 3 3 4 2 2" xfId="49958" xr:uid="{00000000-0005-0000-0000-0000CF890000}"/>
    <cellStyle name="Normal 47 14 3 3 4 3" xfId="22385" xr:uid="{00000000-0005-0000-0000-0000D0890000}"/>
    <cellStyle name="Normal 47 14 3 3 4 3 2" xfId="44022" xr:uid="{00000000-0005-0000-0000-0000D1890000}"/>
    <cellStyle name="Normal 47 14 3 3 4 4" xfId="38037" xr:uid="{00000000-0005-0000-0000-0000D2890000}"/>
    <cellStyle name="Normal 47 14 3 3 5" xfId="25370" xr:uid="{00000000-0005-0000-0000-0000D3890000}"/>
    <cellStyle name="Normal 47 14 3 3 5 2" xfId="46987" xr:uid="{00000000-0005-0000-0000-0000D4890000}"/>
    <cellStyle name="Normal 47 14 3 3 6" xfId="19403" xr:uid="{00000000-0005-0000-0000-0000D5890000}"/>
    <cellStyle name="Normal 47 14 3 3 6 2" xfId="41045" xr:uid="{00000000-0005-0000-0000-0000D6890000}"/>
    <cellStyle name="Normal 47 14 3 3 7" xfId="35031" xr:uid="{00000000-0005-0000-0000-0000D7890000}"/>
    <cellStyle name="Normal 47 14 3 4" xfId="13634" xr:uid="{00000000-0005-0000-0000-0000D8890000}"/>
    <cellStyle name="Normal 47 14 3 4 2" xfId="16720" xr:uid="{00000000-0005-0000-0000-0000D9890000}"/>
    <cellStyle name="Normal 47 14 3 4 2 2" xfId="28688" xr:uid="{00000000-0005-0000-0000-0000DA890000}"/>
    <cellStyle name="Normal 47 14 3 4 2 2 2" xfId="50294" xr:uid="{00000000-0005-0000-0000-0000DB890000}"/>
    <cellStyle name="Normal 47 14 3 4 2 3" xfId="22721" xr:uid="{00000000-0005-0000-0000-0000DC890000}"/>
    <cellStyle name="Normal 47 14 3 4 2 3 2" xfId="44358" xr:uid="{00000000-0005-0000-0000-0000DD890000}"/>
    <cellStyle name="Normal 47 14 3 4 2 4" xfId="38374" xr:uid="{00000000-0005-0000-0000-0000DE890000}"/>
    <cellStyle name="Normal 47 14 3 4 3" xfId="25706" xr:uid="{00000000-0005-0000-0000-0000DF890000}"/>
    <cellStyle name="Normal 47 14 3 4 3 2" xfId="47320" xr:uid="{00000000-0005-0000-0000-0000E0890000}"/>
    <cellStyle name="Normal 47 14 3 4 4" xfId="19739" xr:uid="{00000000-0005-0000-0000-0000E1890000}"/>
    <cellStyle name="Normal 47 14 3 4 4 2" xfId="41381" xr:uid="{00000000-0005-0000-0000-0000E2890000}"/>
    <cellStyle name="Normal 47 14 3 4 5" xfId="35370" xr:uid="{00000000-0005-0000-0000-0000E3890000}"/>
    <cellStyle name="Normal 47 14 3 5" xfId="14608" xr:uid="{00000000-0005-0000-0000-0000E4890000}"/>
    <cellStyle name="Normal 47 14 3 5 2" xfId="17693" xr:uid="{00000000-0005-0000-0000-0000E5890000}"/>
    <cellStyle name="Normal 47 14 3 5 2 2" xfId="29660" xr:uid="{00000000-0005-0000-0000-0000E6890000}"/>
    <cellStyle name="Normal 47 14 3 5 2 2 2" xfId="51266" xr:uid="{00000000-0005-0000-0000-0000E7890000}"/>
    <cellStyle name="Normal 47 14 3 5 2 3" xfId="23693" xr:uid="{00000000-0005-0000-0000-0000E8890000}"/>
    <cellStyle name="Normal 47 14 3 5 2 3 2" xfId="45330" xr:uid="{00000000-0005-0000-0000-0000E9890000}"/>
    <cellStyle name="Normal 47 14 3 5 2 4" xfId="39347" xr:uid="{00000000-0005-0000-0000-0000EA890000}"/>
    <cellStyle name="Normal 47 14 3 5 3" xfId="26678" xr:uid="{00000000-0005-0000-0000-0000EB890000}"/>
    <cellStyle name="Normal 47 14 3 5 3 2" xfId="48292" xr:uid="{00000000-0005-0000-0000-0000EC890000}"/>
    <cellStyle name="Normal 47 14 3 5 4" xfId="20711" xr:uid="{00000000-0005-0000-0000-0000ED890000}"/>
    <cellStyle name="Normal 47 14 3 5 4 2" xfId="42353" xr:uid="{00000000-0005-0000-0000-0000EE890000}"/>
    <cellStyle name="Normal 47 14 3 5 5" xfId="36344" xr:uid="{00000000-0005-0000-0000-0000EF890000}"/>
    <cellStyle name="Normal 47 14 3 6" xfId="15721" xr:uid="{00000000-0005-0000-0000-0000F0890000}"/>
    <cellStyle name="Normal 47 14 3 6 2" xfId="27692" xr:uid="{00000000-0005-0000-0000-0000F1890000}"/>
    <cellStyle name="Normal 47 14 3 6 2 2" xfId="49298" xr:uid="{00000000-0005-0000-0000-0000F2890000}"/>
    <cellStyle name="Normal 47 14 3 6 3" xfId="21725" xr:uid="{00000000-0005-0000-0000-0000F3890000}"/>
    <cellStyle name="Normal 47 14 3 6 3 2" xfId="43362" xr:uid="{00000000-0005-0000-0000-0000F4890000}"/>
    <cellStyle name="Normal 47 14 3 6 4" xfId="37375" xr:uid="{00000000-0005-0000-0000-0000F5890000}"/>
    <cellStyle name="Normal 47 14 3 7" xfId="24707" xr:uid="{00000000-0005-0000-0000-0000F6890000}"/>
    <cellStyle name="Normal 47 14 3 7 2" xfId="46327" xr:uid="{00000000-0005-0000-0000-0000F7890000}"/>
    <cellStyle name="Normal 47 14 3 8" xfId="18740" xr:uid="{00000000-0005-0000-0000-0000F8890000}"/>
    <cellStyle name="Normal 47 14 3 8 2" xfId="40382" xr:uid="{00000000-0005-0000-0000-0000F9890000}"/>
    <cellStyle name="Normal 47 14 3 9" xfId="31440"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4" xr:uid="{00000000-0005-0000-0000-0000FF890000}"/>
    <cellStyle name="Normal 47 14 4 2 2 2 2 2" xfId="50700" xr:uid="{00000000-0005-0000-0000-0000008A0000}"/>
    <cellStyle name="Normal 47 14 4 2 2 2 3" xfId="23127" xr:uid="{00000000-0005-0000-0000-0000018A0000}"/>
    <cellStyle name="Normal 47 14 4 2 2 2 3 2" xfId="44764" xr:uid="{00000000-0005-0000-0000-0000028A0000}"/>
    <cellStyle name="Normal 47 14 4 2 2 2 4" xfId="38780" xr:uid="{00000000-0005-0000-0000-0000038A0000}"/>
    <cellStyle name="Normal 47 14 4 2 2 3" xfId="26112" xr:uid="{00000000-0005-0000-0000-0000048A0000}"/>
    <cellStyle name="Normal 47 14 4 2 2 3 2" xfId="47726" xr:uid="{00000000-0005-0000-0000-0000058A0000}"/>
    <cellStyle name="Normal 47 14 4 2 2 4" xfId="20145" xr:uid="{00000000-0005-0000-0000-0000068A0000}"/>
    <cellStyle name="Normal 47 14 4 2 2 4 2" xfId="41787" xr:uid="{00000000-0005-0000-0000-0000078A0000}"/>
    <cellStyle name="Normal 47 14 4 2 2 5" xfId="35777" xr:uid="{00000000-0005-0000-0000-0000088A0000}"/>
    <cellStyle name="Normal 47 14 4 2 3" xfId="15015" xr:uid="{00000000-0005-0000-0000-0000098A0000}"/>
    <cellStyle name="Normal 47 14 4 2 3 2" xfId="18100" xr:uid="{00000000-0005-0000-0000-00000A8A0000}"/>
    <cellStyle name="Normal 47 14 4 2 3 2 2" xfId="30066" xr:uid="{00000000-0005-0000-0000-00000B8A0000}"/>
    <cellStyle name="Normal 47 14 4 2 3 2 2 2" xfId="51672" xr:uid="{00000000-0005-0000-0000-00000C8A0000}"/>
    <cellStyle name="Normal 47 14 4 2 3 2 3" xfId="24099" xr:uid="{00000000-0005-0000-0000-00000D8A0000}"/>
    <cellStyle name="Normal 47 14 4 2 3 2 3 2" xfId="45736" xr:uid="{00000000-0005-0000-0000-00000E8A0000}"/>
    <cellStyle name="Normal 47 14 4 2 3 2 4" xfId="39754" xr:uid="{00000000-0005-0000-0000-00000F8A0000}"/>
    <cellStyle name="Normal 47 14 4 2 3 3" xfId="27084" xr:uid="{00000000-0005-0000-0000-0000108A0000}"/>
    <cellStyle name="Normal 47 14 4 2 3 3 2" xfId="48698" xr:uid="{00000000-0005-0000-0000-0000118A0000}"/>
    <cellStyle name="Normal 47 14 4 2 3 4" xfId="21117" xr:uid="{00000000-0005-0000-0000-0000128A0000}"/>
    <cellStyle name="Normal 47 14 4 2 3 4 2" xfId="42759" xr:uid="{00000000-0005-0000-0000-0000138A0000}"/>
    <cellStyle name="Normal 47 14 4 2 3 5" xfId="36751" xr:uid="{00000000-0005-0000-0000-0000148A0000}"/>
    <cellStyle name="Normal 47 14 4 2 4" xfId="16149" xr:uid="{00000000-0005-0000-0000-0000158A0000}"/>
    <cellStyle name="Normal 47 14 4 2 4 2" xfId="28118" xr:uid="{00000000-0005-0000-0000-0000168A0000}"/>
    <cellStyle name="Normal 47 14 4 2 4 2 2" xfId="49724" xr:uid="{00000000-0005-0000-0000-0000178A0000}"/>
    <cellStyle name="Normal 47 14 4 2 4 3" xfId="22151" xr:uid="{00000000-0005-0000-0000-0000188A0000}"/>
    <cellStyle name="Normal 47 14 4 2 4 3 2" xfId="43788" xr:uid="{00000000-0005-0000-0000-0000198A0000}"/>
    <cellStyle name="Normal 47 14 4 2 4 4" xfId="37803" xr:uid="{00000000-0005-0000-0000-00001A8A0000}"/>
    <cellStyle name="Normal 47 14 4 2 5" xfId="25136" xr:uid="{00000000-0005-0000-0000-00001B8A0000}"/>
    <cellStyle name="Normal 47 14 4 2 5 2" xfId="46753" xr:uid="{00000000-0005-0000-0000-00001C8A0000}"/>
    <cellStyle name="Normal 47 14 4 2 6" xfId="19169" xr:uid="{00000000-0005-0000-0000-00001D8A0000}"/>
    <cellStyle name="Normal 47 14 4 2 6 2" xfId="40811" xr:uid="{00000000-0005-0000-0000-00001E8A0000}"/>
    <cellStyle name="Normal 47 14 4 2 7" xfId="34797"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4" xr:uid="{00000000-0005-0000-0000-0000238A0000}"/>
    <cellStyle name="Normal 47 14 4 3 2 2 2 2" xfId="51020" xr:uid="{00000000-0005-0000-0000-0000248A0000}"/>
    <cellStyle name="Normal 47 14 4 3 2 2 3" xfId="23447" xr:uid="{00000000-0005-0000-0000-0000258A0000}"/>
    <cellStyle name="Normal 47 14 4 3 2 2 3 2" xfId="45084" xr:uid="{00000000-0005-0000-0000-0000268A0000}"/>
    <cellStyle name="Normal 47 14 4 3 2 2 4" xfId="39100" xr:uid="{00000000-0005-0000-0000-0000278A0000}"/>
    <cellStyle name="Normal 47 14 4 3 2 3" xfId="26432" xr:uid="{00000000-0005-0000-0000-0000288A0000}"/>
    <cellStyle name="Normal 47 14 4 3 2 3 2" xfId="48046" xr:uid="{00000000-0005-0000-0000-0000298A0000}"/>
    <cellStyle name="Normal 47 14 4 3 2 4" xfId="20465" xr:uid="{00000000-0005-0000-0000-00002A8A0000}"/>
    <cellStyle name="Normal 47 14 4 3 2 4 2" xfId="42107" xr:uid="{00000000-0005-0000-0000-00002B8A0000}"/>
    <cellStyle name="Normal 47 14 4 3 2 5" xfId="36097" xr:uid="{00000000-0005-0000-0000-00002C8A0000}"/>
    <cellStyle name="Normal 47 14 4 3 3" xfId="15335" xr:uid="{00000000-0005-0000-0000-00002D8A0000}"/>
    <cellStyle name="Normal 47 14 4 3 3 2" xfId="18420" xr:uid="{00000000-0005-0000-0000-00002E8A0000}"/>
    <cellStyle name="Normal 47 14 4 3 3 2 2" xfId="30386" xr:uid="{00000000-0005-0000-0000-00002F8A0000}"/>
    <cellStyle name="Normal 47 14 4 3 3 2 2 2" xfId="51992" xr:uid="{00000000-0005-0000-0000-0000308A0000}"/>
    <cellStyle name="Normal 47 14 4 3 3 2 3" xfId="24419" xr:uid="{00000000-0005-0000-0000-0000318A0000}"/>
    <cellStyle name="Normal 47 14 4 3 3 2 3 2" xfId="46056" xr:uid="{00000000-0005-0000-0000-0000328A0000}"/>
    <cellStyle name="Normal 47 14 4 3 3 2 4" xfId="40074" xr:uid="{00000000-0005-0000-0000-0000338A0000}"/>
    <cellStyle name="Normal 47 14 4 3 3 3" xfId="27404" xr:uid="{00000000-0005-0000-0000-0000348A0000}"/>
    <cellStyle name="Normal 47 14 4 3 3 3 2" xfId="49018" xr:uid="{00000000-0005-0000-0000-0000358A0000}"/>
    <cellStyle name="Normal 47 14 4 3 3 4" xfId="21437" xr:uid="{00000000-0005-0000-0000-0000368A0000}"/>
    <cellStyle name="Normal 47 14 4 3 3 4 2" xfId="43079" xr:uid="{00000000-0005-0000-0000-0000378A0000}"/>
    <cellStyle name="Normal 47 14 4 3 3 5" xfId="37071" xr:uid="{00000000-0005-0000-0000-0000388A0000}"/>
    <cellStyle name="Normal 47 14 4 3 4" xfId="16469" xr:uid="{00000000-0005-0000-0000-0000398A0000}"/>
    <cellStyle name="Normal 47 14 4 3 4 2" xfId="28438" xr:uid="{00000000-0005-0000-0000-00003A8A0000}"/>
    <cellStyle name="Normal 47 14 4 3 4 2 2" xfId="50044" xr:uid="{00000000-0005-0000-0000-00003B8A0000}"/>
    <cellStyle name="Normal 47 14 4 3 4 3" xfId="22471" xr:uid="{00000000-0005-0000-0000-00003C8A0000}"/>
    <cellStyle name="Normal 47 14 4 3 4 3 2" xfId="44108" xr:uid="{00000000-0005-0000-0000-00003D8A0000}"/>
    <cellStyle name="Normal 47 14 4 3 4 4" xfId="38123" xr:uid="{00000000-0005-0000-0000-00003E8A0000}"/>
    <cellStyle name="Normal 47 14 4 3 5" xfId="25456" xr:uid="{00000000-0005-0000-0000-00003F8A0000}"/>
    <cellStyle name="Normal 47 14 4 3 5 2" xfId="47073" xr:uid="{00000000-0005-0000-0000-0000408A0000}"/>
    <cellStyle name="Normal 47 14 4 3 6" xfId="19489" xr:uid="{00000000-0005-0000-0000-0000418A0000}"/>
    <cellStyle name="Normal 47 14 4 3 6 2" xfId="41131" xr:uid="{00000000-0005-0000-0000-0000428A0000}"/>
    <cellStyle name="Normal 47 14 4 3 7" xfId="35117" xr:uid="{00000000-0005-0000-0000-0000438A0000}"/>
    <cellStyle name="Normal 47 14 4 4" xfId="13720" xr:uid="{00000000-0005-0000-0000-0000448A0000}"/>
    <cellStyle name="Normal 47 14 4 4 2" xfId="16806" xr:uid="{00000000-0005-0000-0000-0000458A0000}"/>
    <cellStyle name="Normal 47 14 4 4 2 2" xfId="28774" xr:uid="{00000000-0005-0000-0000-0000468A0000}"/>
    <cellStyle name="Normal 47 14 4 4 2 2 2" xfId="50380" xr:uid="{00000000-0005-0000-0000-0000478A0000}"/>
    <cellStyle name="Normal 47 14 4 4 2 3" xfId="22807" xr:uid="{00000000-0005-0000-0000-0000488A0000}"/>
    <cellStyle name="Normal 47 14 4 4 2 3 2" xfId="44444" xr:uid="{00000000-0005-0000-0000-0000498A0000}"/>
    <cellStyle name="Normal 47 14 4 4 2 4" xfId="38460" xr:uid="{00000000-0005-0000-0000-00004A8A0000}"/>
    <cellStyle name="Normal 47 14 4 4 3" xfId="25792" xr:uid="{00000000-0005-0000-0000-00004B8A0000}"/>
    <cellStyle name="Normal 47 14 4 4 3 2" xfId="47406" xr:uid="{00000000-0005-0000-0000-00004C8A0000}"/>
    <cellStyle name="Normal 47 14 4 4 4" xfId="19825" xr:uid="{00000000-0005-0000-0000-00004D8A0000}"/>
    <cellStyle name="Normal 47 14 4 4 4 2" xfId="41467" xr:uid="{00000000-0005-0000-0000-00004E8A0000}"/>
    <cellStyle name="Normal 47 14 4 4 5" xfId="35456" xr:uid="{00000000-0005-0000-0000-00004F8A0000}"/>
    <cellStyle name="Normal 47 14 4 5" xfId="14694" xr:uid="{00000000-0005-0000-0000-0000508A0000}"/>
    <cellStyle name="Normal 47 14 4 5 2" xfId="17779" xr:uid="{00000000-0005-0000-0000-0000518A0000}"/>
    <cellStyle name="Normal 47 14 4 5 2 2" xfId="29746" xr:uid="{00000000-0005-0000-0000-0000528A0000}"/>
    <cellStyle name="Normal 47 14 4 5 2 2 2" xfId="51352" xr:uid="{00000000-0005-0000-0000-0000538A0000}"/>
    <cellStyle name="Normal 47 14 4 5 2 3" xfId="23779" xr:uid="{00000000-0005-0000-0000-0000548A0000}"/>
    <cellStyle name="Normal 47 14 4 5 2 3 2" xfId="45416" xr:uid="{00000000-0005-0000-0000-0000558A0000}"/>
    <cellStyle name="Normal 47 14 4 5 2 4" xfId="39433" xr:uid="{00000000-0005-0000-0000-0000568A0000}"/>
    <cellStyle name="Normal 47 14 4 5 3" xfId="26764" xr:uid="{00000000-0005-0000-0000-0000578A0000}"/>
    <cellStyle name="Normal 47 14 4 5 3 2" xfId="48378" xr:uid="{00000000-0005-0000-0000-0000588A0000}"/>
    <cellStyle name="Normal 47 14 4 5 4" xfId="20797" xr:uid="{00000000-0005-0000-0000-0000598A0000}"/>
    <cellStyle name="Normal 47 14 4 5 4 2" xfId="42439" xr:uid="{00000000-0005-0000-0000-00005A8A0000}"/>
    <cellStyle name="Normal 47 14 4 5 5" xfId="36430" xr:uid="{00000000-0005-0000-0000-00005B8A0000}"/>
    <cellStyle name="Normal 47 14 4 6" xfId="15807" xr:uid="{00000000-0005-0000-0000-00005C8A0000}"/>
    <cellStyle name="Normal 47 14 4 6 2" xfId="27778" xr:uid="{00000000-0005-0000-0000-00005D8A0000}"/>
    <cellStyle name="Normal 47 14 4 6 2 2" xfId="49384" xr:uid="{00000000-0005-0000-0000-00005E8A0000}"/>
    <cellStyle name="Normal 47 14 4 6 3" xfId="21811" xr:uid="{00000000-0005-0000-0000-00005F8A0000}"/>
    <cellStyle name="Normal 47 14 4 6 3 2" xfId="43448" xr:uid="{00000000-0005-0000-0000-0000608A0000}"/>
    <cellStyle name="Normal 47 14 4 6 4" xfId="37461" xr:uid="{00000000-0005-0000-0000-0000618A0000}"/>
    <cellStyle name="Normal 47 14 4 7" xfId="24793" xr:uid="{00000000-0005-0000-0000-0000628A0000}"/>
    <cellStyle name="Normal 47 14 4 7 2" xfId="46413" xr:uid="{00000000-0005-0000-0000-0000638A0000}"/>
    <cellStyle name="Normal 47 14 4 8" xfId="18826" xr:uid="{00000000-0005-0000-0000-0000648A0000}"/>
    <cellStyle name="Normal 47 14 4 8 2" xfId="40468" xr:uid="{00000000-0005-0000-0000-0000658A0000}"/>
    <cellStyle name="Normal 47 14 4 9" xfId="31708"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8" xr:uid="{00000000-0005-0000-0000-00006B8A0000}"/>
    <cellStyle name="Normal 47 14 5 2 2 2 2 2" xfId="50784" xr:uid="{00000000-0005-0000-0000-00006C8A0000}"/>
    <cellStyle name="Normal 47 14 5 2 2 2 3" xfId="23211" xr:uid="{00000000-0005-0000-0000-00006D8A0000}"/>
    <cellStyle name="Normal 47 14 5 2 2 2 3 2" xfId="44848" xr:uid="{00000000-0005-0000-0000-00006E8A0000}"/>
    <cellStyle name="Normal 47 14 5 2 2 2 4" xfId="38864" xr:uid="{00000000-0005-0000-0000-00006F8A0000}"/>
    <cellStyle name="Normal 47 14 5 2 2 3" xfId="26196" xr:uid="{00000000-0005-0000-0000-0000708A0000}"/>
    <cellStyle name="Normal 47 14 5 2 2 3 2" xfId="47810" xr:uid="{00000000-0005-0000-0000-0000718A0000}"/>
    <cellStyle name="Normal 47 14 5 2 2 4" xfId="20229" xr:uid="{00000000-0005-0000-0000-0000728A0000}"/>
    <cellStyle name="Normal 47 14 5 2 2 4 2" xfId="41871" xr:uid="{00000000-0005-0000-0000-0000738A0000}"/>
    <cellStyle name="Normal 47 14 5 2 2 5" xfId="35861" xr:uid="{00000000-0005-0000-0000-0000748A0000}"/>
    <cellStyle name="Normal 47 14 5 2 3" xfId="15099" xr:uid="{00000000-0005-0000-0000-0000758A0000}"/>
    <cellStyle name="Normal 47 14 5 2 3 2" xfId="18184" xr:uid="{00000000-0005-0000-0000-0000768A0000}"/>
    <cellStyle name="Normal 47 14 5 2 3 2 2" xfId="30150" xr:uid="{00000000-0005-0000-0000-0000778A0000}"/>
    <cellStyle name="Normal 47 14 5 2 3 2 2 2" xfId="51756" xr:uid="{00000000-0005-0000-0000-0000788A0000}"/>
    <cellStyle name="Normal 47 14 5 2 3 2 3" xfId="24183" xr:uid="{00000000-0005-0000-0000-0000798A0000}"/>
    <cellStyle name="Normal 47 14 5 2 3 2 3 2" xfId="45820" xr:uid="{00000000-0005-0000-0000-00007A8A0000}"/>
    <cellStyle name="Normal 47 14 5 2 3 2 4" xfId="39838" xr:uid="{00000000-0005-0000-0000-00007B8A0000}"/>
    <cellStyle name="Normal 47 14 5 2 3 3" xfId="27168" xr:uid="{00000000-0005-0000-0000-00007C8A0000}"/>
    <cellStyle name="Normal 47 14 5 2 3 3 2" xfId="48782" xr:uid="{00000000-0005-0000-0000-00007D8A0000}"/>
    <cellStyle name="Normal 47 14 5 2 3 4" xfId="21201" xr:uid="{00000000-0005-0000-0000-00007E8A0000}"/>
    <cellStyle name="Normal 47 14 5 2 3 4 2" xfId="42843" xr:uid="{00000000-0005-0000-0000-00007F8A0000}"/>
    <cellStyle name="Normal 47 14 5 2 3 5" xfId="36835" xr:uid="{00000000-0005-0000-0000-0000808A0000}"/>
    <cellStyle name="Normal 47 14 5 2 4" xfId="16233" xr:uid="{00000000-0005-0000-0000-0000818A0000}"/>
    <cellStyle name="Normal 47 14 5 2 4 2" xfId="28202" xr:uid="{00000000-0005-0000-0000-0000828A0000}"/>
    <cellStyle name="Normal 47 14 5 2 4 2 2" xfId="49808" xr:uid="{00000000-0005-0000-0000-0000838A0000}"/>
    <cellStyle name="Normal 47 14 5 2 4 3" xfId="22235" xr:uid="{00000000-0005-0000-0000-0000848A0000}"/>
    <cellStyle name="Normal 47 14 5 2 4 3 2" xfId="43872" xr:uid="{00000000-0005-0000-0000-0000858A0000}"/>
    <cellStyle name="Normal 47 14 5 2 4 4" xfId="37887" xr:uid="{00000000-0005-0000-0000-0000868A0000}"/>
    <cellStyle name="Normal 47 14 5 2 5" xfId="25220" xr:uid="{00000000-0005-0000-0000-0000878A0000}"/>
    <cellStyle name="Normal 47 14 5 2 5 2" xfId="46837" xr:uid="{00000000-0005-0000-0000-0000888A0000}"/>
    <cellStyle name="Normal 47 14 5 2 6" xfId="19253" xr:uid="{00000000-0005-0000-0000-0000898A0000}"/>
    <cellStyle name="Normal 47 14 5 2 6 2" xfId="40895" xr:uid="{00000000-0005-0000-0000-00008A8A0000}"/>
    <cellStyle name="Normal 47 14 5 2 7" xfId="34881"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8" xr:uid="{00000000-0005-0000-0000-00008F8A0000}"/>
    <cellStyle name="Normal 47 14 5 3 2 2 2 2" xfId="51104" xr:uid="{00000000-0005-0000-0000-0000908A0000}"/>
    <cellStyle name="Normal 47 14 5 3 2 2 3" xfId="23531" xr:uid="{00000000-0005-0000-0000-0000918A0000}"/>
    <cellStyle name="Normal 47 14 5 3 2 2 3 2" xfId="45168" xr:uid="{00000000-0005-0000-0000-0000928A0000}"/>
    <cellStyle name="Normal 47 14 5 3 2 2 4" xfId="39184" xr:uid="{00000000-0005-0000-0000-0000938A0000}"/>
    <cellStyle name="Normal 47 14 5 3 2 3" xfId="26516" xr:uid="{00000000-0005-0000-0000-0000948A0000}"/>
    <cellStyle name="Normal 47 14 5 3 2 3 2" xfId="48130" xr:uid="{00000000-0005-0000-0000-0000958A0000}"/>
    <cellStyle name="Normal 47 14 5 3 2 4" xfId="20549" xr:uid="{00000000-0005-0000-0000-0000968A0000}"/>
    <cellStyle name="Normal 47 14 5 3 2 4 2" xfId="42191" xr:uid="{00000000-0005-0000-0000-0000978A0000}"/>
    <cellStyle name="Normal 47 14 5 3 2 5" xfId="36181" xr:uid="{00000000-0005-0000-0000-0000988A0000}"/>
    <cellStyle name="Normal 47 14 5 3 3" xfId="15419" xr:uid="{00000000-0005-0000-0000-0000998A0000}"/>
    <cellStyle name="Normal 47 14 5 3 3 2" xfId="18504" xr:uid="{00000000-0005-0000-0000-00009A8A0000}"/>
    <cellStyle name="Normal 47 14 5 3 3 2 2" xfId="30470" xr:uid="{00000000-0005-0000-0000-00009B8A0000}"/>
    <cellStyle name="Normal 47 14 5 3 3 2 2 2" xfId="52076" xr:uid="{00000000-0005-0000-0000-00009C8A0000}"/>
    <cellStyle name="Normal 47 14 5 3 3 2 3" xfId="24503" xr:uid="{00000000-0005-0000-0000-00009D8A0000}"/>
    <cellStyle name="Normal 47 14 5 3 3 2 3 2" xfId="46140" xr:uid="{00000000-0005-0000-0000-00009E8A0000}"/>
    <cellStyle name="Normal 47 14 5 3 3 2 4" xfId="40158" xr:uid="{00000000-0005-0000-0000-00009F8A0000}"/>
    <cellStyle name="Normal 47 14 5 3 3 3" xfId="27488" xr:uid="{00000000-0005-0000-0000-0000A08A0000}"/>
    <cellStyle name="Normal 47 14 5 3 3 3 2" xfId="49102" xr:uid="{00000000-0005-0000-0000-0000A18A0000}"/>
    <cellStyle name="Normal 47 14 5 3 3 4" xfId="21521" xr:uid="{00000000-0005-0000-0000-0000A28A0000}"/>
    <cellStyle name="Normal 47 14 5 3 3 4 2" xfId="43163" xr:uid="{00000000-0005-0000-0000-0000A38A0000}"/>
    <cellStyle name="Normal 47 14 5 3 3 5" xfId="37155" xr:uid="{00000000-0005-0000-0000-0000A48A0000}"/>
    <cellStyle name="Normal 47 14 5 3 4" xfId="16553" xr:uid="{00000000-0005-0000-0000-0000A58A0000}"/>
    <cellStyle name="Normal 47 14 5 3 4 2" xfId="28522" xr:uid="{00000000-0005-0000-0000-0000A68A0000}"/>
    <cellStyle name="Normal 47 14 5 3 4 2 2" xfId="50128" xr:uid="{00000000-0005-0000-0000-0000A78A0000}"/>
    <cellStyle name="Normal 47 14 5 3 4 3" xfId="22555" xr:uid="{00000000-0005-0000-0000-0000A88A0000}"/>
    <cellStyle name="Normal 47 14 5 3 4 3 2" xfId="44192" xr:uid="{00000000-0005-0000-0000-0000A98A0000}"/>
    <cellStyle name="Normal 47 14 5 3 4 4" xfId="38207" xr:uid="{00000000-0005-0000-0000-0000AA8A0000}"/>
    <cellStyle name="Normal 47 14 5 3 5" xfId="25540" xr:uid="{00000000-0005-0000-0000-0000AB8A0000}"/>
    <cellStyle name="Normal 47 14 5 3 5 2" xfId="47157" xr:uid="{00000000-0005-0000-0000-0000AC8A0000}"/>
    <cellStyle name="Normal 47 14 5 3 6" xfId="19573" xr:uid="{00000000-0005-0000-0000-0000AD8A0000}"/>
    <cellStyle name="Normal 47 14 5 3 6 2" xfId="41215" xr:uid="{00000000-0005-0000-0000-0000AE8A0000}"/>
    <cellStyle name="Normal 47 14 5 3 7" xfId="35201" xr:uid="{00000000-0005-0000-0000-0000AF8A0000}"/>
    <cellStyle name="Normal 47 14 5 4" xfId="13804" xr:uid="{00000000-0005-0000-0000-0000B08A0000}"/>
    <cellStyle name="Normal 47 14 5 4 2" xfId="16890" xr:uid="{00000000-0005-0000-0000-0000B18A0000}"/>
    <cellStyle name="Normal 47 14 5 4 2 2" xfId="28858" xr:uid="{00000000-0005-0000-0000-0000B28A0000}"/>
    <cellStyle name="Normal 47 14 5 4 2 2 2" xfId="50464" xr:uid="{00000000-0005-0000-0000-0000B38A0000}"/>
    <cellStyle name="Normal 47 14 5 4 2 3" xfId="22891" xr:uid="{00000000-0005-0000-0000-0000B48A0000}"/>
    <cellStyle name="Normal 47 14 5 4 2 3 2" xfId="44528" xr:uid="{00000000-0005-0000-0000-0000B58A0000}"/>
    <cellStyle name="Normal 47 14 5 4 2 4" xfId="38544" xr:uid="{00000000-0005-0000-0000-0000B68A0000}"/>
    <cellStyle name="Normal 47 14 5 4 3" xfId="25876" xr:uid="{00000000-0005-0000-0000-0000B78A0000}"/>
    <cellStyle name="Normal 47 14 5 4 3 2" xfId="47490" xr:uid="{00000000-0005-0000-0000-0000B88A0000}"/>
    <cellStyle name="Normal 47 14 5 4 4" xfId="19909" xr:uid="{00000000-0005-0000-0000-0000B98A0000}"/>
    <cellStyle name="Normal 47 14 5 4 4 2" xfId="41551" xr:uid="{00000000-0005-0000-0000-0000BA8A0000}"/>
    <cellStyle name="Normal 47 14 5 4 5" xfId="35540" xr:uid="{00000000-0005-0000-0000-0000BB8A0000}"/>
    <cellStyle name="Normal 47 14 5 5" xfId="14778" xr:uid="{00000000-0005-0000-0000-0000BC8A0000}"/>
    <cellStyle name="Normal 47 14 5 5 2" xfId="17863" xr:uid="{00000000-0005-0000-0000-0000BD8A0000}"/>
    <cellStyle name="Normal 47 14 5 5 2 2" xfId="29830" xr:uid="{00000000-0005-0000-0000-0000BE8A0000}"/>
    <cellStyle name="Normal 47 14 5 5 2 2 2" xfId="51436" xr:uid="{00000000-0005-0000-0000-0000BF8A0000}"/>
    <cellStyle name="Normal 47 14 5 5 2 3" xfId="23863" xr:uid="{00000000-0005-0000-0000-0000C08A0000}"/>
    <cellStyle name="Normal 47 14 5 5 2 3 2" xfId="45500" xr:uid="{00000000-0005-0000-0000-0000C18A0000}"/>
    <cellStyle name="Normal 47 14 5 5 2 4" xfId="39517" xr:uid="{00000000-0005-0000-0000-0000C28A0000}"/>
    <cellStyle name="Normal 47 14 5 5 3" xfId="26848" xr:uid="{00000000-0005-0000-0000-0000C38A0000}"/>
    <cellStyle name="Normal 47 14 5 5 3 2" xfId="48462" xr:uid="{00000000-0005-0000-0000-0000C48A0000}"/>
    <cellStyle name="Normal 47 14 5 5 4" xfId="20881" xr:uid="{00000000-0005-0000-0000-0000C58A0000}"/>
    <cellStyle name="Normal 47 14 5 5 4 2" xfId="42523" xr:uid="{00000000-0005-0000-0000-0000C68A0000}"/>
    <cellStyle name="Normal 47 14 5 5 5" xfId="36514" xr:uid="{00000000-0005-0000-0000-0000C78A0000}"/>
    <cellStyle name="Normal 47 14 5 6" xfId="15891" xr:uid="{00000000-0005-0000-0000-0000C88A0000}"/>
    <cellStyle name="Normal 47 14 5 6 2" xfId="27862" xr:uid="{00000000-0005-0000-0000-0000C98A0000}"/>
    <cellStyle name="Normal 47 14 5 6 2 2" xfId="49468" xr:uid="{00000000-0005-0000-0000-0000CA8A0000}"/>
    <cellStyle name="Normal 47 14 5 6 3" xfId="21895" xr:uid="{00000000-0005-0000-0000-0000CB8A0000}"/>
    <cellStyle name="Normal 47 14 5 6 3 2" xfId="43532" xr:uid="{00000000-0005-0000-0000-0000CC8A0000}"/>
    <cellStyle name="Normal 47 14 5 6 4" xfId="37545" xr:uid="{00000000-0005-0000-0000-0000CD8A0000}"/>
    <cellStyle name="Normal 47 14 5 7" xfId="24877" xr:uid="{00000000-0005-0000-0000-0000CE8A0000}"/>
    <cellStyle name="Normal 47 14 5 7 2" xfId="46497" xr:uid="{00000000-0005-0000-0000-0000CF8A0000}"/>
    <cellStyle name="Normal 47 14 5 8" xfId="18910" xr:uid="{00000000-0005-0000-0000-0000D08A0000}"/>
    <cellStyle name="Normal 47 14 5 8 2" xfId="40552" xr:uid="{00000000-0005-0000-0000-0000D18A0000}"/>
    <cellStyle name="Normal 47 14 5 9" xfId="31880"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7" xr:uid="{00000000-0005-0000-0000-0000D78A0000}"/>
    <cellStyle name="Normal 47 14 6 2 2 2 2 2" xfId="50733" xr:uid="{00000000-0005-0000-0000-0000D88A0000}"/>
    <cellStyle name="Normal 47 14 6 2 2 2 3" xfId="23160" xr:uid="{00000000-0005-0000-0000-0000D98A0000}"/>
    <cellStyle name="Normal 47 14 6 2 2 2 3 2" xfId="44797" xr:uid="{00000000-0005-0000-0000-0000DA8A0000}"/>
    <cellStyle name="Normal 47 14 6 2 2 2 4" xfId="38813" xr:uid="{00000000-0005-0000-0000-0000DB8A0000}"/>
    <cellStyle name="Normal 47 14 6 2 2 3" xfId="26145" xr:uid="{00000000-0005-0000-0000-0000DC8A0000}"/>
    <cellStyle name="Normal 47 14 6 2 2 3 2" xfId="47759" xr:uid="{00000000-0005-0000-0000-0000DD8A0000}"/>
    <cellStyle name="Normal 47 14 6 2 2 4" xfId="20178" xr:uid="{00000000-0005-0000-0000-0000DE8A0000}"/>
    <cellStyle name="Normal 47 14 6 2 2 4 2" xfId="41820" xr:uid="{00000000-0005-0000-0000-0000DF8A0000}"/>
    <cellStyle name="Normal 47 14 6 2 2 5" xfId="35810" xr:uid="{00000000-0005-0000-0000-0000E08A0000}"/>
    <cellStyle name="Normal 47 14 6 2 3" xfId="15048" xr:uid="{00000000-0005-0000-0000-0000E18A0000}"/>
    <cellStyle name="Normal 47 14 6 2 3 2" xfId="18133" xr:uid="{00000000-0005-0000-0000-0000E28A0000}"/>
    <cellStyle name="Normal 47 14 6 2 3 2 2" xfId="30099" xr:uid="{00000000-0005-0000-0000-0000E38A0000}"/>
    <cellStyle name="Normal 47 14 6 2 3 2 2 2" xfId="51705" xr:uid="{00000000-0005-0000-0000-0000E48A0000}"/>
    <cellStyle name="Normal 47 14 6 2 3 2 3" xfId="24132" xr:uid="{00000000-0005-0000-0000-0000E58A0000}"/>
    <cellStyle name="Normal 47 14 6 2 3 2 3 2" xfId="45769" xr:uid="{00000000-0005-0000-0000-0000E68A0000}"/>
    <cellStyle name="Normal 47 14 6 2 3 2 4" xfId="39787" xr:uid="{00000000-0005-0000-0000-0000E78A0000}"/>
    <cellStyle name="Normal 47 14 6 2 3 3" xfId="27117" xr:uid="{00000000-0005-0000-0000-0000E88A0000}"/>
    <cellStyle name="Normal 47 14 6 2 3 3 2" xfId="48731" xr:uid="{00000000-0005-0000-0000-0000E98A0000}"/>
    <cellStyle name="Normal 47 14 6 2 3 4" xfId="21150" xr:uid="{00000000-0005-0000-0000-0000EA8A0000}"/>
    <cellStyle name="Normal 47 14 6 2 3 4 2" xfId="42792" xr:uid="{00000000-0005-0000-0000-0000EB8A0000}"/>
    <cellStyle name="Normal 47 14 6 2 3 5" xfId="36784" xr:uid="{00000000-0005-0000-0000-0000EC8A0000}"/>
    <cellStyle name="Normal 47 14 6 2 4" xfId="16182" xr:uid="{00000000-0005-0000-0000-0000ED8A0000}"/>
    <cellStyle name="Normal 47 14 6 2 4 2" xfId="28151" xr:uid="{00000000-0005-0000-0000-0000EE8A0000}"/>
    <cellStyle name="Normal 47 14 6 2 4 2 2" xfId="49757" xr:uid="{00000000-0005-0000-0000-0000EF8A0000}"/>
    <cellStyle name="Normal 47 14 6 2 4 3" xfId="22184" xr:uid="{00000000-0005-0000-0000-0000F08A0000}"/>
    <cellStyle name="Normal 47 14 6 2 4 3 2" xfId="43821" xr:uid="{00000000-0005-0000-0000-0000F18A0000}"/>
    <cellStyle name="Normal 47 14 6 2 4 4" xfId="37836" xr:uid="{00000000-0005-0000-0000-0000F28A0000}"/>
    <cellStyle name="Normal 47 14 6 2 5" xfId="25169" xr:uid="{00000000-0005-0000-0000-0000F38A0000}"/>
    <cellStyle name="Normal 47 14 6 2 5 2" xfId="46786" xr:uid="{00000000-0005-0000-0000-0000F48A0000}"/>
    <cellStyle name="Normal 47 14 6 2 6" xfId="19202" xr:uid="{00000000-0005-0000-0000-0000F58A0000}"/>
    <cellStyle name="Normal 47 14 6 2 6 2" xfId="40844" xr:uid="{00000000-0005-0000-0000-0000F68A0000}"/>
    <cellStyle name="Normal 47 14 6 2 7" xfId="34830"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7" xr:uid="{00000000-0005-0000-0000-0000FB8A0000}"/>
    <cellStyle name="Normal 47 14 6 3 2 2 2 2" xfId="51053" xr:uid="{00000000-0005-0000-0000-0000FC8A0000}"/>
    <cellStyle name="Normal 47 14 6 3 2 2 3" xfId="23480" xr:uid="{00000000-0005-0000-0000-0000FD8A0000}"/>
    <cellStyle name="Normal 47 14 6 3 2 2 3 2" xfId="45117" xr:uid="{00000000-0005-0000-0000-0000FE8A0000}"/>
    <cellStyle name="Normal 47 14 6 3 2 2 4" xfId="39133" xr:uid="{00000000-0005-0000-0000-0000FF8A0000}"/>
    <cellStyle name="Normal 47 14 6 3 2 3" xfId="26465" xr:uid="{00000000-0005-0000-0000-0000008B0000}"/>
    <cellStyle name="Normal 47 14 6 3 2 3 2" xfId="48079" xr:uid="{00000000-0005-0000-0000-0000018B0000}"/>
    <cellStyle name="Normal 47 14 6 3 2 4" xfId="20498" xr:uid="{00000000-0005-0000-0000-0000028B0000}"/>
    <cellStyle name="Normal 47 14 6 3 2 4 2" xfId="42140" xr:uid="{00000000-0005-0000-0000-0000038B0000}"/>
    <cellStyle name="Normal 47 14 6 3 2 5" xfId="36130" xr:uid="{00000000-0005-0000-0000-0000048B0000}"/>
    <cellStyle name="Normal 47 14 6 3 3" xfId="15368" xr:uid="{00000000-0005-0000-0000-0000058B0000}"/>
    <cellStyle name="Normal 47 14 6 3 3 2" xfId="18453" xr:uid="{00000000-0005-0000-0000-0000068B0000}"/>
    <cellStyle name="Normal 47 14 6 3 3 2 2" xfId="30419" xr:uid="{00000000-0005-0000-0000-0000078B0000}"/>
    <cellStyle name="Normal 47 14 6 3 3 2 2 2" xfId="52025" xr:uid="{00000000-0005-0000-0000-0000088B0000}"/>
    <cellStyle name="Normal 47 14 6 3 3 2 3" xfId="24452" xr:uid="{00000000-0005-0000-0000-0000098B0000}"/>
    <cellStyle name="Normal 47 14 6 3 3 2 3 2" xfId="46089" xr:uid="{00000000-0005-0000-0000-00000A8B0000}"/>
    <cellStyle name="Normal 47 14 6 3 3 2 4" xfId="40107" xr:uid="{00000000-0005-0000-0000-00000B8B0000}"/>
    <cellStyle name="Normal 47 14 6 3 3 3" xfId="27437" xr:uid="{00000000-0005-0000-0000-00000C8B0000}"/>
    <cellStyle name="Normal 47 14 6 3 3 3 2" xfId="49051" xr:uid="{00000000-0005-0000-0000-00000D8B0000}"/>
    <cellStyle name="Normal 47 14 6 3 3 4" xfId="21470" xr:uid="{00000000-0005-0000-0000-00000E8B0000}"/>
    <cellStyle name="Normal 47 14 6 3 3 4 2" xfId="43112" xr:uid="{00000000-0005-0000-0000-00000F8B0000}"/>
    <cellStyle name="Normal 47 14 6 3 3 5" xfId="37104" xr:uid="{00000000-0005-0000-0000-0000108B0000}"/>
    <cellStyle name="Normal 47 14 6 3 4" xfId="16502" xr:uid="{00000000-0005-0000-0000-0000118B0000}"/>
    <cellStyle name="Normal 47 14 6 3 4 2" xfId="28471" xr:uid="{00000000-0005-0000-0000-0000128B0000}"/>
    <cellStyle name="Normal 47 14 6 3 4 2 2" xfId="50077" xr:uid="{00000000-0005-0000-0000-0000138B0000}"/>
    <cellStyle name="Normal 47 14 6 3 4 3" xfId="22504" xr:uid="{00000000-0005-0000-0000-0000148B0000}"/>
    <cellStyle name="Normal 47 14 6 3 4 3 2" xfId="44141" xr:uid="{00000000-0005-0000-0000-0000158B0000}"/>
    <cellStyle name="Normal 47 14 6 3 4 4" xfId="38156" xr:uid="{00000000-0005-0000-0000-0000168B0000}"/>
    <cellStyle name="Normal 47 14 6 3 5" xfId="25489" xr:uid="{00000000-0005-0000-0000-0000178B0000}"/>
    <cellStyle name="Normal 47 14 6 3 5 2" xfId="47106" xr:uid="{00000000-0005-0000-0000-0000188B0000}"/>
    <cellStyle name="Normal 47 14 6 3 6" xfId="19522" xr:uid="{00000000-0005-0000-0000-0000198B0000}"/>
    <cellStyle name="Normal 47 14 6 3 6 2" xfId="41164" xr:uid="{00000000-0005-0000-0000-00001A8B0000}"/>
    <cellStyle name="Normal 47 14 6 3 7" xfId="35150" xr:uid="{00000000-0005-0000-0000-00001B8B0000}"/>
    <cellStyle name="Normal 47 14 6 4" xfId="13753" xr:uid="{00000000-0005-0000-0000-00001C8B0000}"/>
    <cellStyle name="Normal 47 14 6 4 2" xfId="16839" xr:uid="{00000000-0005-0000-0000-00001D8B0000}"/>
    <cellStyle name="Normal 47 14 6 4 2 2" xfId="28807" xr:uid="{00000000-0005-0000-0000-00001E8B0000}"/>
    <cellStyle name="Normal 47 14 6 4 2 2 2" xfId="50413" xr:uid="{00000000-0005-0000-0000-00001F8B0000}"/>
    <cellStyle name="Normal 47 14 6 4 2 3" xfId="22840" xr:uid="{00000000-0005-0000-0000-0000208B0000}"/>
    <cellStyle name="Normal 47 14 6 4 2 3 2" xfId="44477" xr:uid="{00000000-0005-0000-0000-0000218B0000}"/>
    <cellStyle name="Normal 47 14 6 4 2 4" xfId="38493" xr:uid="{00000000-0005-0000-0000-0000228B0000}"/>
    <cellStyle name="Normal 47 14 6 4 3" xfId="25825" xr:uid="{00000000-0005-0000-0000-0000238B0000}"/>
    <cellStyle name="Normal 47 14 6 4 3 2" xfId="47439" xr:uid="{00000000-0005-0000-0000-0000248B0000}"/>
    <cellStyle name="Normal 47 14 6 4 4" xfId="19858" xr:uid="{00000000-0005-0000-0000-0000258B0000}"/>
    <cellStyle name="Normal 47 14 6 4 4 2" xfId="41500" xr:uid="{00000000-0005-0000-0000-0000268B0000}"/>
    <cellStyle name="Normal 47 14 6 4 5" xfId="35489" xr:uid="{00000000-0005-0000-0000-0000278B0000}"/>
    <cellStyle name="Normal 47 14 6 5" xfId="14727" xr:uid="{00000000-0005-0000-0000-0000288B0000}"/>
    <cellStyle name="Normal 47 14 6 5 2" xfId="17812" xr:uid="{00000000-0005-0000-0000-0000298B0000}"/>
    <cellStyle name="Normal 47 14 6 5 2 2" xfId="29779" xr:uid="{00000000-0005-0000-0000-00002A8B0000}"/>
    <cellStyle name="Normal 47 14 6 5 2 2 2" xfId="51385" xr:uid="{00000000-0005-0000-0000-00002B8B0000}"/>
    <cellStyle name="Normal 47 14 6 5 2 3" xfId="23812" xr:uid="{00000000-0005-0000-0000-00002C8B0000}"/>
    <cellStyle name="Normal 47 14 6 5 2 3 2" xfId="45449" xr:uid="{00000000-0005-0000-0000-00002D8B0000}"/>
    <cellStyle name="Normal 47 14 6 5 2 4" xfId="39466" xr:uid="{00000000-0005-0000-0000-00002E8B0000}"/>
    <cellStyle name="Normal 47 14 6 5 3" xfId="26797" xr:uid="{00000000-0005-0000-0000-00002F8B0000}"/>
    <cellStyle name="Normal 47 14 6 5 3 2" xfId="48411" xr:uid="{00000000-0005-0000-0000-0000308B0000}"/>
    <cellStyle name="Normal 47 14 6 5 4" xfId="20830" xr:uid="{00000000-0005-0000-0000-0000318B0000}"/>
    <cellStyle name="Normal 47 14 6 5 4 2" xfId="42472" xr:uid="{00000000-0005-0000-0000-0000328B0000}"/>
    <cellStyle name="Normal 47 14 6 5 5" xfId="36463" xr:uid="{00000000-0005-0000-0000-0000338B0000}"/>
    <cellStyle name="Normal 47 14 6 6" xfId="15840" xr:uid="{00000000-0005-0000-0000-0000348B0000}"/>
    <cellStyle name="Normal 47 14 6 6 2" xfId="27811" xr:uid="{00000000-0005-0000-0000-0000358B0000}"/>
    <cellStyle name="Normal 47 14 6 6 2 2" xfId="49417" xr:uid="{00000000-0005-0000-0000-0000368B0000}"/>
    <cellStyle name="Normal 47 14 6 6 3" xfId="21844" xr:uid="{00000000-0005-0000-0000-0000378B0000}"/>
    <cellStyle name="Normal 47 14 6 6 3 2" xfId="43481" xr:uid="{00000000-0005-0000-0000-0000388B0000}"/>
    <cellStyle name="Normal 47 14 6 6 4" xfId="37494" xr:uid="{00000000-0005-0000-0000-0000398B0000}"/>
    <cellStyle name="Normal 47 14 6 7" xfId="24826" xr:uid="{00000000-0005-0000-0000-00003A8B0000}"/>
    <cellStyle name="Normal 47 14 6 7 2" xfId="46446" xr:uid="{00000000-0005-0000-0000-00003B8B0000}"/>
    <cellStyle name="Normal 47 14 6 8" xfId="18859" xr:uid="{00000000-0005-0000-0000-00003C8B0000}"/>
    <cellStyle name="Normal 47 14 6 8 2" xfId="40501" xr:uid="{00000000-0005-0000-0000-00003D8B0000}"/>
    <cellStyle name="Normal 47 14 6 9" xfId="31787"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1" xr:uid="{00000000-0005-0000-0000-0000438B0000}"/>
    <cellStyle name="Normal 47 14 7 2 2 2 2 2" xfId="50827" xr:uid="{00000000-0005-0000-0000-0000448B0000}"/>
    <cellStyle name="Normal 47 14 7 2 2 2 3" xfId="23254" xr:uid="{00000000-0005-0000-0000-0000458B0000}"/>
    <cellStyle name="Normal 47 14 7 2 2 2 3 2" xfId="44891" xr:uid="{00000000-0005-0000-0000-0000468B0000}"/>
    <cellStyle name="Normal 47 14 7 2 2 2 4" xfId="38907" xr:uid="{00000000-0005-0000-0000-0000478B0000}"/>
    <cellStyle name="Normal 47 14 7 2 2 3" xfId="26239" xr:uid="{00000000-0005-0000-0000-0000488B0000}"/>
    <cellStyle name="Normal 47 14 7 2 2 3 2" xfId="47853" xr:uid="{00000000-0005-0000-0000-0000498B0000}"/>
    <cellStyle name="Normal 47 14 7 2 2 4" xfId="20272" xr:uid="{00000000-0005-0000-0000-00004A8B0000}"/>
    <cellStyle name="Normal 47 14 7 2 2 4 2" xfId="41914" xr:uid="{00000000-0005-0000-0000-00004B8B0000}"/>
    <cellStyle name="Normal 47 14 7 2 2 5" xfId="35904" xr:uid="{00000000-0005-0000-0000-00004C8B0000}"/>
    <cellStyle name="Normal 47 14 7 2 3" xfId="15142" xr:uid="{00000000-0005-0000-0000-00004D8B0000}"/>
    <cellStyle name="Normal 47 14 7 2 3 2" xfId="18227" xr:uid="{00000000-0005-0000-0000-00004E8B0000}"/>
    <cellStyle name="Normal 47 14 7 2 3 2 2" xfId="30193" xr:uid="{00000000-0005-0000-0000-00004F8B0000}"/>
    <cellStyle name="Normal 47 14 7 2 3 2 2 2" xfId="51799" xr:uid="{00000000-0005-0000-0000-0000508B0000}"/>
    <cellStyle name="Normal 47 14 7 2 3 2 3" xfId="24226" xr:uid="{00000000-0005-0000-0000-0000518B0000}"/>
    <cellStyle name="Normal 47 14 7 2 3 2 3 2" xfId="45863" xr:uid="{00000000-0005-0000-0000-0000528B0000}"/>
    <cellStyle name="Normal 47 14 7 2 3 2 4" xfId="39881" xr:uid="{00000000-0005-0000-0000-0000538B0000}"/>
    <cellStyle name="Normal 47 14 7 2 3 3" xfId="27211" xr:uid="{00000000-0005-0000-0000-0000548B0000}"/>
    <cellStyle name="Normal 47 14 7 2 3 3 2" xfId="48825" xr:uid="{00000000-0005-0000-0000-0000558B0000}"/>
    <cellStyle name="Normal 47 14 7 2 3 4" xfId="21244" xr:uid="{00000000-0005-0000-0000-0000568B0000}"/>
    <cellStyle name="Normal 47 14 7 2 3 4 2" xfId="42886" xr:uid="{00000000-0005-0000-0000-0000578B0000}"/>
    <cellStyle name="Normal 47 14 7 2 3 5" xfId="36878" xr:uid="{00000000-0005-0000-0000-0000588B0000}"/>
    <cellStyle name="Normal 47 14 7 2 4" xfId="16276" xr:uid="{00000000-0005-0000-0000-0000598B0000}"/>
    <cellStyle name="Normal 47 14 7 2 4 2" xfId="28245" xr:uid="{00000000-0005-0000-0000-00005A8B0000}"/>
    <cellStyle name="Normal 47 14 7 2 4 2 2" xfId="49851" xr:uid="{00000000-0005-0000-0000-00005B8B0000}"/>
    <cellStyle name="Normal 47 14 7 2 4 3" xfId="22278" xr:uid="{00000000-0005-0000-0000-00005C8B0000}"/>
    <cellStyle name="Normal 47 14 7 2 4 3 2" xfId="43915" xr:uid="{00000000-0005-0000-0000-00005D8B0000}"/>
    <cellStyle name="Normal 47 14 7 2 4 4" xfId="37930" xr:uid="{00000000-0005-0000-0000-00005E8B0000}"/>
    <cellStyle name="Normal 47 14 7 2 5" xfId="25263" xr:uid="{00000000-0005-0000-0000-00005F8B0000}"/>
    <cellStyle name="Normal 47 14 7 2 5 2" xfId="46880" xr:uid="{00000000-0005-0000-0000-0000608B0000}"/>
    <cellStyle name="Normal 47 14 7 2 6" xfId="19296" xr:uid="{00000000-0005-0000-0000-0000618B0000}"/>
    <cellStyle name="Normal 47 14 7 2 6 2" xfId="40938" xr:uid="{00000000-0005-0000-0000-0000628B0000}"/>
    <cellStyle name="Normal 47 14 7 2 7" xfId="34924"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1" xr:uid="{00000000-0005-0000-0000-0000678B0000}"/>
    <cellStyle name="Normal 47 14 7 3 2 2 2 2" xfId="51147" xr:uid="{00000000-0005-0000-0000-0000688B0000}"/>
    <cellStyle name="Normal 47 14 7 3 2 2 3" xfId="23574" xr:uid="{00000000-0005-0000-0000-0000698B0000}"/>
    <cellStyle name="Normal 47 14 7 3 2 2 3 2" xfId="45211" xr:uid="{00000000-0005-0000-0000-00006A8B0000}"/>
    <cellStyle name="Normal 47 14 7 3 2 2 4" xfId="39227" xr:uid="{00000000-0005-0000-0000-00006B8B0000}"/>
    <cellStyle name="Normal 47 14 7 3 2 3" xfId="26559" xr:uid="{00000000-0005-0000-0000-00006C8B0000}"/>
    <cellStyle name="Normal 47 14 7 3 2 3 2" xfId="48173" xr:uid="{00000000-0005-0000-0000-00006D8B0000}"/>
    <cellStyle name="Normal 47 14 7 3 2 4" xfId="20592" xr:uid="{00000000-0005-0000-0000-00006E8B0000}"/>
    <cellStyle name="Normal 47 14 7 3 2 4 2" xfId="42234" xr:uid="{00000000-0005-0000-0000-00006F8B0000}"/>
    <cellStyle name="Normal 47 14 7 3 2 5" xfId="36224" xr:uid="{00000000-0005-0000-0000-0000708B0000}"/>
    <cellStyle name="Normal 47 14 7 3 3" xfId="15462" xr:uid="{00000000-0005-0000-0000-0000718B0000}"/>
    <cellStyle name="Normal 47 14 7 3 3 2" xfId="18547" xr:uid="{00000000-0005-0000-0000-0000728B0000}"/>
    <cellStyle name="Normal 47 14 7 3 3 2 2" xfId="30513" xr:uid="{00000000-0005-0000-0000-0000738B0000}"/>
    <cellStyle name="Normal 47 14 7 3 3 2 2 2" xfId="52119" xr:uid="{00000000-0005-0000-0000-0000748B0000}"/>
    <cellStyle name="Normal 47 14 7 3 3 2 3" xfId="24546" xr:uid="{00000000-0005-0000-0000-0000758B0000}"/>
    <cellStyle name="Normal 47 14 7 3 3 2 3 2" xfId="46183" xr:uid="{00000000-0005-0000-0000-0000768B0000}"/>
    <cellStyle name="Normal 47 14 7 3 3 2 4" xfId="40201" xr:uid="{00000000-0005-0000-0000-0000778B0000}"/>
    <cellStyle name="Normal 47 14 7 3 3 3" xfId="27531" xr:uid="{00000000-0005-0000-0000-0000788B0000}"/>
    <cellStyle name="Normal 47 14 7 3 3 3 2" xfId="49145" xr:uid="{00000000-0005-0000-0000-0000798B0000}"/>
    <cellStyle name="Normal 47 14 7 3 3 4" xfId="21564" xr:uid="{00000000-0005-0000-0000-00007A8B0000}"/>
    <cellStyle name="Normal 47 14 7 3 3 4 2" xfId="43206" xr:uid="{00000000-0005-0000-0000-00007B8B0000}"/>
    <cellStyle name="Normal 47 14 7 3 3 5" xfId="37198" xr:uid="{00000000-0005-0000-0000-00007C8B0000}"/>
    <cellStyle name="Normal 47 14 7 3 4" xfId="16596" xr:uid="{00000000-0005-0000-0000-00007D8B0000}"/>
    <cellStyle name="Normal 47 14 7 3 4 2" xfId="28565" xr:uid="{00000000-0005-0000-0000-00007E8B0000}"/>
    <cellStyle name="Normal 47 14 7 3 4 2 2" xfId="50171" xr:uid="{00000000-0005-0000-0000-00007F8B0000}"/>
    <cellStyle name="Normal 47 14 7 3 4 3" xfId="22598" xr:uid="{00000000-0005-0000-0000-0000808B0000}"/>
    <cellStyle name="Normal 47 14 7 3 4 3 2" xfId="44235" xr:uid="{00000000-0005-0000-0000-0000818B0000}"/>
    <cellStyle name="Normal 47 14 7 3 4 4" xfId="38250" xr:uid="{00000000-0005-0000-0000-0000828B0000}"/>
    <cellStyle name="Normal 47 14 7 3 5" xfId="25583" xr:uid="{00000000-0005-0000-0000-0000838B0000}"/>
    <cellStyle name="Normal 47 14 7 3 5 2" xfId="47200" xr:uid="{00000000-0005-0000-0000-0000848B0000}"/>
    <cellStyle name="Normal 47 14 7 3 6" xfId="19616" xr:uid="{00000000-0005-0000-0000-0000858B0000}"/>
    <cellStyle name="Normal 47 14 7 3 6 2" xfId="41258" xr:uid="{00000000-0005-0000-0000-0000868B0000}"/>
    <cellStyle name="Normal 47 14 7 3 7" xfId="35244" xr:uid="{00000000-0005-0000-0000-0000878B0000}"/>
    <cellStyle name="Normal 47 14 7 4" xfId="13847" xr:uid="{00000000-0005-0000-0000-0000888B0000}"/>
    <cellStyle name="Normal 47 14 7 4 2" xfId="16933" xr:uid="{00000000-0005-0000-0000-0000898B0000}"/>
    <cellStyle name="Normal 47 14 7 4 2 2" xfId="28901" xr:uid="{00000000-0005-0000-0000-00008A8B0000}"/>
    <cellStyle name="Normal 47 14 7 4 2 2 2" xfId="50507" xr:uid="{00000000-0005-0000-0000-00008B8B0000}"/>
    <cellStyle name="Normal 47 14 7 4 2 3" xfId="22934" xr:uid="{00000000-0005-0000-0000-00008C8B0000}"/>
    <cellStyle name="Normal 47 14 7 4 2 3 2" xfId="44571" xr:uid="{00000000-0005-0000-0000-00008D8B0000}"/>
    <cellStyle name="Normal 47 14 7 4 2 4" xfId="38587" xr:uid="{00000000-0005-0000-0000-00008E8B0000}"/>
    <cellStyle name="Normal 47 14 7 4 3" xfId="25919" xr:uid="{00000000-0005-0000-0000-00008F8B0000}"/>
    <cellStyle name="Normal 47 14 7 4 3 2" xfId="47533" xr:uid="{00000000-0005-0000-0000-0000908B0000}"/>
    <cellStyle name="Normal 47 14 7 4 4" xfId="19952" xr:uid="{00000000-0005-0000-0000-0000918B0000}"/>
    <cellStyle name="Normal 47 14 7 4 4 2" xfId="41594" xr:uid="{00000000-0005-0000-0000-0000928B0000}"/>
    <cellStyle name="Normal 47 14 7 4 5" xfId="35583" xr:uid="{00000000-0005-0000-0000-0000938B0000}"/>
    <cellStyle name="Normal 47 14 7 5" xfId="14821" xr:uid="{00000000-0005-0000-0000-0000948B0000}"/>
    <cellStyle name="Normal 47 14 7 5 2" xfId="17906" xr:uid="{00000000-0005-0000-0000-0000958B0000}"/>
    <cellStyle name="Normal 47 14 7 5 2 2" xfId="29873" xr:uid="{00000000-0005-0000-0000-0000968B0000}"/>
    <cellStyle name="Normal 47 14 7 5 2 2 2" xfId="51479" xr:uid="{00000000-0005-0000-0000-0000978B0000}"/>
    <cellStyle name="Normal 47 14 7 5 2 3" xfId="23906" xr:uid="{00000000-0005-0000-0000-0000988B0000}"/>
    <cellStyle name="Normal 47 14 7 5 2 3 2" xfId="45543" xr:uid="{00000000-0005-0000-0000-0000998B0000}"/>
    <cellStyle name="Normal 47 14 7 5 2 4" xfId="39560" xr:uid="{00000000-0005-0000-0000-00009A8B0000}"/>
    <cellStyle name="Normal 47 14 7 5 3" xfId="26891" xr:uid="{00000000-0005-0000-0000-00009B8B0000}"/>
    <cellStyle name="Normal 47 14 7 5 3 2" xfId="48505" xr:uid="{00000000-0005-0000-0000-00009C8B0000}"/>
    <cellStyle name="Normal 47 14 7 5 4" xfId="20924" xr:uid="{00000000-0005-0000-0000-00009D8B0000}"/>
    <cellStyle name="Normal 47 14 7 5 4 2" xfId="42566" xr:uid="{00000000-0005-0000-0000-00009E8B0000}"/>
    <cellStyle name="Normal 47 14 7 5 5" xfId="36557" xr:uid="{00000000-0005-0000-0000-00009F8B0000}"/>
    <cellStyle name="Normal 47 14 7 6" xfId="15934" xr:uid="{00000000-0005-0000-0000-0000A08B0000}"/>
    <cellStyle name="Normal 47 14 7 6 2" xfId="27905" xr:uid="{00000000-0005-0000-0000-0000A18B0000}"/>
    <cellStyle name="Normal 47 14 7 6 2 2" xfId="49511" xr:uid="{00000000-0005-0000-0000-0000A28B0000}"/>
    <cellStyle name="Normal 47 14 7 6 3" xfId="21938" xr:uid="{00000000-0005-0000-0000-0000A38B0000}"/>
    <cellStyle name="Normal 47 14 7 6 3 2" xfId="43575" xr:uid="{00000000-0005-0000-0000-0000A48B0000}"/>
    <cellStyle name="Normal 47 14 7 6 4" xfId="37588" xr:uid="{00000000-0005-0000-0000-0000A58B0000}"/>
    <cellStyle name="Normal 47 14 7 7" xfId="24920" xr:uid="{00000000-0005-0000-0000-0000A68B0000}"/>
    <cellStyle name="Normal 47 14 7 7 2" xfId="46540" xr:uid="{00000000-0005-0000-0000-0000A78B0000}"/>
    <cellStyle name="Normal 47 14 7 8" xfId="18953" xr:uid="{00000000-0005-0000-0000-0000A88B0000}"/>
    <cellStyle name="Normal 47 14 7 8 2" xfId="40595" xr:uid="{00000000-0005-0000-0000-0000A98B0000}"/>
    <cellStyle name="Normal 47 14 7 9" xfId="31994"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3" xr:uid="{00000000-0005-0000-0000-0000AE8B0000}"/>
    <cellStyle name="Normal 47 14 8 2 2 2 2" xfId="50569" xr:uid="{00000000-0005-0000-0000-0000AF8B0000}"/>
    <cellStyle name="Normal 47 14 8 2 2 3" xfId="22996" xr:uid="{00000000-0005-0000-0000-0000B08B0000}"/>
    <cellStyle name="Normal 47 14 8 2 2 3 2" xfId="44633" xr:uid="{00000000-0005-0000-0000-0000B18B0000}"/>
    <cellStyle name="Normal 47 14 8 2 2 4" xfId="38649" xr:uid="{00000000-0005-0000-0000-0000B28B0000}"/>
    <cellStyle name="Normal 47 14 8 2 3" xfId="25981" xr:uid="{00000000-0005-0000-0000-0000B38B0000}"/>
    <cellStyle name="Normal 47 14 8 2 3 2" xfId="47595" xr:uid="{00000000-0005-0000-0000-0000B48B0000}"/>
    <cellStyle name="Normal 47 14 8 2 4" xfId="20014" xr:uid="{00000000-0005-0000-0000-0000B58B0000}"/>
    <cellStyle name="Normal 47 14 8 2 4 2" xfId="41656" xr:uid="{00000000-0005-0000-0000-0000B68B0000}"/>
    <cellStyle name="Normal 47 14 8 2 5" xfId="35646" xr:uid="{00000000-0005-0000-0000-0000B78B0000}"/>
    <cellStyle name="Normal 47 14 8 3" xfId="14884" xr:uid="{00000000-0005-0000-0000-0000B88B0000}"/>
    <cellStyle name="Normal 47 14 8 3 2" xfId="17969" xr:uid="{00000000-0005-0000-0000-0000B98B0000}"/>
    <cellStyle name="Normal 47 14 8 3 2 2" xfId="29935" xr:uid="{00000000-0005-0000-0000-0000BA8B0000}"/>
    <cellStyle name="Normal 47 14 8 3 2 2 2" xfId="51541" xr:uid="{00000000-0005-0000-0000-0000BB8B0000}"/>
    <cellStyle name="Normal 47 14 8 3 2 3" xfId="23968" xr:uid="{00000000-0005-0000-0000-0000BC8B0000}"/>
    <cellStyle name="Normal 47 14 8 3 2 3 2" xfId="45605" xr:uid="{00000000-0005-0000-0000-0000BD8B0000}"/>
    <cellStyle name="Normal 47 14 8 3 2 4" xfId="39623" xr:uid="{00000000-0005-0000-0000-0000BE8B0000}"/>
    <cellStyle name="Normal 47 14 8 3 3" xfId="26953" xr:uid="{00000000-0005-0000-0000-0000BF8B0000}"/>
    <cellStyle name="Normal 47 14 8 3 3 2" xfId="48567" xr:uid="{00000000-0005-0000-0000-0000C08B0000}"/>
    <cellStyle name="Normal 47 14 8 3 4" xfId="20986" xr:uid="{00000000-0005-0000-0000-0000C18B0000}"/>
    <cellStyle name="Normal 47 14 8 3 4 2" xfId="42628" xr:uid="{00000000-0005-0000-0000-0000C28B0000}"/>
    <cellStyle name="Normal 47 14 8 3 5" xfId="36620" xr:uid="{00000000-0005-0000-0000-0000C38B0000}"/>
    <cellStyle name="Normal 47 14 8 4" xfId="16018" xr:uid="{00000000-0005-0000-0000-0000C48B0000}"/>
    <cellStyle name="Normal 47 14 8 4 2" xfId="27987" xr:uid="{00000000-0005-0000-0000-0000C58B0000}"/>
    <cellStyle name="Normal 47 14 8 4 2 2" xfId="49593" xr:uid="{00000000-0005-0000-0000-0000C68B0000}"/>
    <cellStyle name="Normal 47 14 8 4 3" xfId="22020" xr:uid="{00000000-0005-0000-0000-0000C78B0000}"/>
    <cellStyle name="Normal 47 14 8 4 3 2" xfId="43657" xr:uid="{00000000-0005-0000-0000-0000C88B0000}"/>
    <cellStyle name="Normal 47 14 8 4 4" xfId="37672" xr:uid="{00000000-0005-0000-0000-0000C98B0000}"/>
    <cellStyle name="Normal 47 14 8 5" xfId="25005" xr:uid="{00000000-0005-0000-0000-0000CA8B0000}"/>
    <cellStyle name="Normal 47 14 8 5 2" xfId="46622" xr:uid="{00000000-0005-0000-0000-0000CB8B0000}"/>
    <cellStyle name="Normal 47 14 8 6" xfId="19038" xr:uid="{00000000-0005-0000-0000-0000CC8B0000}"/>
    <cellStyle name="Normal 47 14 8 6 2" xfId="40680" xr:uid="{00000000-0005-0000-0000-0000CD8B0000}"/>
    <cellStyle name="Normal 47 14 8 7" xfId="34666"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3" xr:uid="{00000000-0005-0000-0000-0000D28B0000}"/>
    <cellStyle name="Normal 47 14 9 2 2 2 2" xfId="50889" xr:uid="{00000000-0005-0000-0000-0000D38B0000}"/>
    <cellStyle name="Normal 47 14 9 2 2 3" xfId="23316" xr:uid="{00000000-0005-0000-0000-0000D48B0000}"/>
    <cellStyle name="Normal 47 14 9 2 2 3 2" xfId="44953" xr:uid="{00000000-0005-0000-0000-0000D58B0000}"/>
    <cellStyle name="Normal 47 14 9 2 2 4" xfId="38969" xr:uid="{00000000-0005-0000-0000-0000D68B0000}"/>
    <cellStyle name="Normal 47 14 9 2 3" xfId="26301" xr:uid="{00000000-0005-0000-0000-0000D78B0000}"/>
    <cellStyle name="Normal 47 14 9 2 3 2" xfId="47915" xr:uid="{00000000-0005-0000-0000-0000D88B0000}"/>
    <cellStyle name="Normal 47 14 9 2 4" xfId="20334" xr:uid="{00000000-0005-0000-0000-0000D98B0000}"/>
    <cellStyle name="Normal 47 14 9 2 4 2" xfId="41976" xr:uid="{00000000-0005-0000-0000-0000DA8B0000}"/>
    <cellStyle name="Normal 47 14 9 2 5" xfId="35966" xr:uid="{00000000-0005-0000-0000-0000DB8B0000}"/>
    <cellStyle name="Normal 47 14 9 3" xfId="15204" xr:uid="{00000000-0005-0000-0000-0000DC8B0000}"/>
    <cellStyle name="Normal 47 14 9 3 2" xfId="18289" xr:uid="{00000000-0005-0000-0000-0000DD8B0000}"/>
    <cellStyle name="Normal 47 14 9 3 2 2" xfId="30255" xr:uid="{00000000-0005-0000-0000-0000DE8B0000}"/>
    <cellStyle name="Normal 47 14 9 3 2 2 2" xfId="51861" xr:uid="{00000000-0005-0000-0000-0000DF8B0000}"/>
    <cellStyle name="Normal 47 14 9 3 2 3" xfId="24288" xr:uid="{00000000-0005-0000-0000-0000E08B0000}"/>
    <cellStyle name="Normal 47 14 9 3 2 3 2" xfId="45925" xr:uid="{00000000-0005-0000-0000-0000E18B0000}"/>
    <cellStyle name="Normal 47 14 9 3 2 4" xfId="39943" xr:uid="{00000000-0005-0000-0000-0000E28B0000}"/>
    <cellStyle name="Normal 47 14 9 3 3" xfId="27273" xr:uid="{00000000-0005-0000-0000-0000E38B0000}"/>
    <cellStyle name="Normal 47 14 9 3 3 2" xfId="48887" xr:uid="{00000000-0005-0000-0000-0000E48B0000}"/>
    <cellStyle name="Normal 47 14 9 3 4" xfId="21306" xr:uid="{00000000-0005-0000-0000-0000E58B0000}"/>
    <cellStyle name="Normal 47 14 9 3 4 2" xfId="42948" xr:uid="{00000000-0005-0000-0000-0000E68B0000}"/>
    <cellStyle name="Normal 47 14 9 3 5" xfId="36940" xr:uid="{00000000-0005-0000-0000-0000E78B0000}"/>
    <cellStyle name="Normal 47 14 9 4" xfId="16338" xr:uid="{00000000-0005-0000-0000-0000E88B0000}"/>
    <cellStyle name="Normal 47 14 9 4 2" xfId="28307" xr:uid="{00000000-0005-0000-0000-0000E98B0000}"/>
    <cellStyle name="Normal 47 14 9 4 2 2" xfId="49913" xr:uid="{00000000-0005-0000-0000-0000EA8B0000}"/>
    <cellStyle name="Normal 47 14 9 4 3" xfId="22340" xr:uid="{00000000-0005-0000-0000-0000EB8B0000}"/>
    <cellStyle name="Normal 47 14 9 4 3 2" xfId="43977" xr:uid="{00000000-0005-0000-0000-0000EC8B0000}"/>
    <cellStyle name="Normal 47 14 9 4 4" xfId="37992" xr:uid="{00000000-0005-0000-0000-0000ED8B0000}"/>
    <cellStyle name="Normal 47 14 9 5" xfId="25325" xr:uid="{00000000-0005-0000-0000-0000EE8B0000}"/>
    <cellStyle name="Normal 47 14 9 5 2" xfId="46942" xr:uid="{00000000-0005-0000-0000-0000EF8B0000}"/>
    <cellStyle name="Normal 47 14 9 6" xfId="19358" xr:uid="{00000000-0005-0000-0000-0000F08B0000}"/>
    <cellStyle name="Normal 47 14 9 6 2" xfId="41000" xr:uid="{00000000-0005-0000-0000-0000F18B0000}"/>
    <cellStyle name="Normal 47 14 9 7" xfId="34986"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4" xr:uid="{00000000-0005-0000-0000-0000F68B0000}"/>
    <cellStyle name="Normal 47 15 10 2 2 2" xfId="50250" xr:uid="{00000000-0005-0000-0000-0000F78B0000}"/>
    <cellStyle name="Normal 47 15 10 2 3" xfId="22677" xr:uid="{00000000-0005-0000-0000-0000F88B0000}"/>
    <cellStyle name="Normal 47 15 10 2 3 2" xfId="44314" xr:uid="{00000000-0005-0000-0000-0000F98B0000}"/>
    <cellStyle name="Normal 47 15 10 2 4" xfId="38329" xr:uid="{00000000-0005-0000-0000-0000FA8B0000}"/>
    <cellStyle name="Normal 47 15 10 3" xfId="25662" xr:uid="{00000000-0005-0000-0000-0000FB8B0000}"/>
    <cellStyle name="Normal 47 15 10 3 2" xfId="47276" xr:uid="{00000000-0005-0000-0000-0000FC8B0000}"/>
    <cellStyle name="Normal 47 15 10 4" xfId="19695" xr:uid="{00000000-0005-0000-0000-0000FD8B0000}"/>
    <cellStyle name="Normal 47 15 10 4 2" xfId="41337" xr:uid="{00000000-0005-0000-0000-0000FE8B0000}"/>
    <cellStyle name="Normal 47 15 10 5" xfId="35325" xr:uid="{00000000-0005-0000-0000-0000FF8B0000}"/>
    <cellStyle name="Normal 47 15 11" xfId="14564" xr:uid="{00000000-0005-0000-0000-0000008C0000}"/>
    <cellStyle name="Normal 47 15 11 2" xfId="17649" xr:uid="{00000000-0005-0000-0000-0000018C0000}"/>
    <cellStyle name="Normal 47 15 11 2 2" xfId="29616" xr:uid="{00000000-0005-0000-0000-0000028C0000}"/>
    <cellStyle name="Normal 47 15 11 2 2 2" xfId="51222" xr:uid="{00000000-0005-0000-0000-0000038C0000}"/>
    <cellStyle name="Normal 47 15 11 2 3" xfId="23649" xr:uid="{00000000-0005-0000-0000-0000048C0000}"/>
    <cellStyle name="Normal 47 15 11 2 3 2" xfId="45286" xr:uid="{00000000-0005-0000-0000-0000058C0000}"/>
    <cellStyle name="Normal 47 15 11 2 4" xfId="39303" xr:uid="{00000000-0005-0000-0000-0000068C0000}"/>
    <cellStyle name="Normal 47 15 11 3" xfId="26634" xr:uid="{00000000-0005-0000-0000-0000078C0000}"/>
    <cellStyle name="Normal 47 15 11 3 2" xfId="48248" xr:uid="{00000000-0005-0000-0000-0000088C0000}"/>
    <cellStyle name="Normal 47 15 11 4" xfId="20667" xr:uid="{00000000-0005-0000-0000-0000098C0000}"/>
    <cellStyle name="Normal 47 15 11 4 2" xfId="42309" xr:uid="{00000000-0005-0000-0000-00000A8C0000}"/>
    <cellStyle name="Normal 47 15 11 5" xfId="36300" xr:uid="{00000000-0005-0000-0000-00000B8C0000}"/>
    <cellStyle name="Normal 47 15 12" xfId="15677" xr:uid="{00000000-0005-0000-0000-00000C8C0000}"/>
    <cellStyle name="Normal 47 15 12 2" xfId="27648" xr:uid="{00000000-0005-0000-0000-00000D8C0000}"/>
    <cellStyle name="Normal 47 15 12 2 2" xfId="49254" xr:uid="{00000000-0005-0000-0000-00000E8C0000}"/>
    <cellStyle name="Normal 47 15 12 3" xfId="21681" xr:uid="{00000000-0005-0000-0000-00000F8C0000}"/>
    <cellStyle name="Normal 47 15 12 3 2" xfId="43318" xr:uid="{00000000-0005-0000-0000-0000108C0000}"/>
    <cellStyle name="Normal 47 15 12 4" xfId="37331" xr:uid="{00000000-0005-0000-0000-0000118C0000}"/>
    <cellStyle name="Normal 47 15 13" xfId="24663" xr:uid="{00000000-0005-0000-0000-0000128C0000}"/>
    <cellStyle name="Normal 47 15 13 2" xfId="46283" xr:uid="{00000000-0005-0000-0000-0000138C0000}"/>
    <cellStyle name="Normal 47 15 14" xfId="18696" xr:uid="{00000000-0005-0000-0000-0000148C0000}"/>
    <cellStyle name="Normal 47 15 14 2" xfId="40338" xr:uid="{00000000-0005-0000-0000-0000158C0000}"/>
    <cellStyle name="Normal 47 15 15" xfId="31261"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3" xr:uid="{00000000-0005-0000-0000-00001B8C0000}"/>
    <cellStyle name="Normal 47 15 2 2 2 2 2 2" xfId="50659" xr:uid="{00000000-0005-0000-0000-00001C8C0000}"/>
    <cellStyle name="Normal 47 15 2 2 2 2 3" xfId="23086" xr:uid="{00000000-0005-0000-0000-00001D8C0000}"/>
    <cellStyle name="Normal 47 15 2 2 2 2 3 2" xfId="44723" xr:uid="{00000000-0005-0000-0000-00001E8C0000}"/>
    <cellStyle name="Normal 47 15 2 2 2 2 4" xfId="38739" xr:uid="{00000000-0005-0000-0000-00001F8C0000}"/>
    <cellStyle name="Normal 47 15 2 2 2 3" xfId="26071" xr:uid="{00000000-0005-0000-0000-0000208C0000}"/>
    <cellStyle name="Normal 47 15 2 2 2 3 2" xfId="47685" xr:uid="{00000000-0005-0000-0000-0000218C0000}"/>
    <cellStyle name="Normal 47 15 2 2 2 4" xfId="20104" xr:uid="{00000000-0005-0000-0000-0000228C0000}"/>
    <cellStyle name="Normal 47 15 2 2 2 4 2" xfId="41746" xr:uid="{00000000-0005-0000-0000-0000238C0000}"/>
    <cellStyle name="Normal 47 15 2 2 2 5" xfId="35736" xr:uid="{00000000-0005-0000-0000-0000248C0000}"/>
    <cellStyle name="Normal 47 15 2 2 3" xfId="14974" xr:uid="{00000000-0005-0000-0000-0000258C0000}"/>
    <cellStyle name="Normal 47 15 2 2 3 2" xfId="18059" xr:uid="{00000000-0005-0000-0000-0000268C0000}"/>
    <cellStyle name="Normal 47 15 2 2 3 2 2" xfId="30025" xr:uid="{00000000-0005-0000-0000-0000278C0000}"/>
    <cellStyle name="Normal 47 15 2 2 3 2 2 2" xfId="51631" xr:uid="{00000000-0005-0000-0000-0000288C0000}"/>
    <cellStyle name="Normal 47 15 2 2 3 2 3" xfId="24058" xr:uid="{00000000-0005-0000-0000-0000298C0000}"/>
    <cellStyle name="Normal 47 15 2 2 3 2 3 2" xfId="45695" xr:uid="{00000000-0005-0000-0000-00002A8C0000}"/>
    <cellStyle name="Normal 47 15 2 2 3 2 4" xfId="39713" xr:uid="{00000000-0005-0000-0000-00002B8C0000}"/>
    <cellStyle name="Normal 47 15 2 2 3 3" xfId="27043" xr:uid="{00000000-0005-0000-0000-00002C8C0000}"/>
    <cellStyle name="Normal 47 15 2 2 3 3 2" xfId="48657" xr:uid="{00000000-0005-0000-0000-00002D8C0000}"/>
    <cellStyle name="Normal 47 15 2 2 3 4" xfId="21076" xr:uid="{00000000-0005-0000-0000-00002E8C0000}"/>
    <cellStyle name="Normal 47 15 2 2 3 4 2" xfId="42718" xr:uid="{00000000-0005-0000-0000-00002F8C0000}"/>
    <cellStyle name="Normal 47 15 2 2 3 5" xfId="36710" xr:uid="{00000000-0005-0000-0000-0000308C0000}"/>
    <cellStyle name="Normal 47 15 2 2 4" xfId="16108" xr:uid="{00000000-0005-0000-0000-0000318C0000}"/>
    <cellStyle name="Normal 47 15 2 2 4 2" xfId="28077" xr:uid="{00000000-0005-0000-0000-0000328C0000}"/>
    <cellStyle name="Normal 47 15 2 2 4 2 2" xfId="49683" xr:uid="{00000000-0005-0000-0000-0000338C0000}"/>
    <cellStyle name="Normal 47 15 2 2 4 3" xfId="22110" xr:uid="{00000000-0005-0000-0000-0000348C0000}"/>
    <cellStyle name="Normal 47 15 2 2 4 3 2" xfId="43747" xr:uid="{00000000-0005-0000-0000-0000358C0000}"/>
    <cellStyle name="Normal 47 15 2 2 4 4" xfId="37762" xr:uid="{00000000-0005-0000-0000-0000368C0000}"/>
    <cellStyle name="Normal 47 15 2 2 5" xfId="25095" xr:uid="{00000000-0005-0000-0000-0000378C0000}"/>
    <cellStyle name="Normal 47 15 2 2 5 2" xfId="46712" xr:uid="{00000000-0005-0000-0000-0000388C0000}"/>
    <cellStyle name="Normal 47 15 2 2 6" xfId="19128" xr:uid="{00000000-0005-0000-0000-0000398C0000}"/>
    <cellStyle name="Normal 47 15 2 2 6 2" xfId="40770" xr:uid="{00000000-0005-0000-0000-00003A8C0000}"/>
    <cellStyle name="Normal 47 15 2 2 7" xfId="34756"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3" xr:uid="{00000000-0005-0000-0000-00003F8C0000}"/>
    <cellStyle name="Normal 47 15 2 3 2 2 2 2" xfId="50979" xr:uid="{00000000-0005-0000-0000-0000408C0000}"/>
    <cellStyle name="Normal 47 15 2 3 2 2 3" xfId="23406" xr:uid="{00000000-0005-0000-0000-0000418C0000}"/>
    <cellStyle name="Normal 47 15 2 3 2 2 3 2" xfId="45043" xr:uid="{00000000-0005-0000-0000-0000428C0000}"/>
    <cellStyle name="Normal 47 15 2 3 2 2 4" xfId="39059" xr:uid="{00000000-0005-0000-0000-0000438C0000}"/>
    <cellStyle name="Normal 47 15 2 3 2 3" xfId="26391" xr:uid="{00000000-0005-0000-0000-0000448C0000}"/>
    <cellStyle name="Normal 47 15 2 3 2 3 2" xfId="48005" xr:uid="{00000000-0005-0000-0000-0000458C0000}"/>
    <cellStyle name="Normal 47 15 2 3 2 4" xfId="20424" xr:uid="{00000000-0005-0000-0000-0000468C0000}"/>
    <cellStyle name="Normal 47 15 2 3 2 4 2" xfId="42066" xr:uid="{00000000-0005-0000-0000-0000478C0000}"/>
    <cellStyle name="Normal 47 15 2 3 2 5" xfId="36056" xr:uid="{00000000-0005-0000-0000-0000488C0000}"/>
    <cellStyle name="Normal 47 15 2 3 3" xfId="15294" xr:uid="{00000000-0005-0000-0000-0000498C0000}"/>
    <cellStyle name="Normal 47 15 2 3 3 2" xfId="18379" xr:uid="{00000000-0005-0000-0000-00004A8C0000}"/>
    <cellStyle name="Normal 47 15 2 3 3 2 2" xfId="30345" xr:uid="{00000000-0005-0000-0000-00004B8C0000}"/>
    <cellStyle name="Normal 47 15 2 3 3 2 2 2" xfId="51951" xr:uid="{00000000-0005-0000-0000-00004C8C0000}"/>
    <cellStyle name="Normal 47 15 2 3 3 2 3" xfId="24378" xr:uid="{00000000-0005-0000-0000-00004D8C0000}"/>
    <cellStyle name="Normal 47 15 2 3 3 2 3 2" xfId="46015" xr:uid="{00000000-0005-0000-0000-00004E8C0000}"/>
    <cellStyle name="Normal 47 15 2 3 3 2 4" xfId="40033" xr:uid="{00000000-0005-0000-0000-00004F8C0000}"/>
    <cellStyle name="Normal 47 15 2 3 3 3" xfId="27363" xr:uid="{00000000-0005-0000-0000-0000508C0000}"/>
    <cellStyle name="Normal 47 15 2 3 3 3 2" xfId="48977" xr:uid="{00000000-0005-0000-0000-0000518C0000}"/>
    <cellStyle name="Normal 47 15 2 3 3 4" xfId="21396" xr:uid="{00000000-0005-0000-0000-0000528C0000}"/>
    <cellStyle name="Normal 47 15 2 3 3 4 2" xfId="43038" xr:uid="{00000000-0005-0000-0000-0000538C0000}"/>
    <cellStyle name="Normal 47 15 2 3 3 5" xfId="37030" xr:uid="{00000000-0005-0000-0000-0000548C0000}"/>
    <cellStyle name="Normal 47 15 2 3 4" xfId="16428" xr:uid="{00000000-0005-0000-0000-0000558C0000}"/>
    <cellStyle name="Normal 47 15 2 3 4 2" xfId="28397" xr:uid="{00000000-0005-0000-0000-0000568C0000}"/>
    <cellStyle name="Normal 47 15 2 3 4 2 2" xfId="50003" xr:uid="{00000000-0005-0000-0000-0000578C0000}"/>
    <cellStyle name="Normal 47 15 2 3 4 3" xfId="22430" xr:uid="{00000000-0005-0000-0000-0000588C0000}"/>
    <cellStyle name="Normal 47 15 2 3 4 3 2" xfId="44067" xr:uid="{00000000-0005-0000-0000-0000598C0000}"/>
    <cellStyle name="Normal 47 15 2 3 4 4" xfId="38082" xr:uid="{00000000-0005-0000-0000-00005A8C0000}"/>
    <cellStyle name="Normal 47 15 2 3 5" xfId="25415" xr:uid="{00000000-0005-0000-0000-00005B8C0000}"/>
    <cellStyle name="Normal 47 15 2 3 5 2" xfId="47032" xr:uid="{00000000-0005-0000-0000-00005C8C0000}"/>
    <cellStyle name="Normal 47 15 2 3 6" xfId="19448" xr:uid="{00000000-0005-0000-0000-00005D8C0000}"/>
    <cellStyle name="Normal 47 15 2 3 6 2" xfId="41090" xr:uid="{00000000-0005-0000-0000-00005E8C0000}"/>
    <cellStyle name="Normal 47 15 2 3 7" xfId="35076" xr:uid="{00000000-0005-0000-0000-00005F8C0000}"/>
    <cellStyle name="Normal 47 15 2 4" xfId="13679" xr:uid="{00000000-0005-0000-0000-0000608C0000}"/>
    <cellStyle name="Normal 47 15 2 4 2" xfId="16765" xr:uid="{00000000-0005-0000-0000-0000618C0000}"/>
    <cellStyle name="Normal 47 15 2 4 2 2" xfId="28733" xr:uid="{00000000-0005-0000-0000-0000628C0000}"/>
    <cellStyle name="Normal 47 15 2 4 2 2 2" xfId="50339" xr:uid="{00000000-0005-0000-0000-0000638C0000}"/>
    <cellStyle name="Normal 47 15 2 4 2 3" xfId="22766" xr:uid="{00000000-0005-0000-0000-0000648C0000}"/>
    <cellStyle name="Normal 47 15 2 4 2 3 2" xfId="44403" xr:uid="{00000000-0005-0000-0000-0000658C0000}"/>
    <cellStyle name="Normal 47 15 2 4 2 4" xfId="38419" xr:uid="{00000000-0005-0000-0000-0000668C0000}"/>
    <cellStyle name="Normal 47 15 2 4 3" xfId="25751" xr:uid="{00000000-0005-0000-0000-0000678C0000}"/>
    <cellStyle name="Normal 47 15 2 4 3 2" xfId="47365" xr:uid="{00000000-0005-0000-0000-0000688C0000}"/>
    <cellStyle name="Normal 47 15 2 4 4" xfId="19784" xr:uid="{00000000-0005-0000-0000-0000698C0000}"/>
    <cellStyle name="Normal 47 15 2 4 4 2" xfId="41426" xr:uid="{00000000-0005-0000-0000-00006A8C0000}"/>
    <cellStyle name="Normal 47 15 2 4 5" xfId="35415" xr:uid="{00000000-0005-0000-0000-00006B8C0000}"/>
    <cellStyle name="Normal 47 15 2 5" xfId="14653" xr:uid="{00000000-0005-0000-0000-00006C8C0000}"/>
    <cellStyle name="Normal 47 15 2 5 2" xfId="17738" xr:uid="{00000000-0005-0000-0000-00006D8C0000}"/>
    <cellStyle name="Normal 47 15 2 5 2 2" xfId="29705" xr:uid="{00000000-0005-0000-0000-00006E8C0000}"/>
    <cellStyle name="Normal 47 15 2 5 2 2 2" xfId="51311" xr:uid="{00000000-0005-0000-0000-00006F8C0000}"/>
    <cellStyle name="Normal 47 15 2 5 2 3" xfId="23738" xr:uid="{00000000-0005-0000-0000-0000708C0000}"/>
    <cellStyle name="Normal 47 15 2 5 2 3 2" xfId="45375" xr:uid="{00000000-0005-0000-0000-0000718C0000}"/>
    <cellStyle name="Normal 47 15 2 5 2 4" xfId="39392" xr:uid="{00000000-0005-0000-0000-0000728C0000}"/>
    <cellStyle name="Normal 47 15 2 5 3" xfId="26723" xr:uid="{00000000-0005-0000-0000-0000738C0000}"/>
    <cellStyle name="Normal 47 15 2 5 3 2" xfId="48337" xr:uid="{00000000-0005-0000-0000-0000748C0000}"/>
    <cellStyle name="Normal 47 15 2 5 4" xfId="20756" xr:uid="{00000000-0005-0000-0000-0000758C0000}"/>
    <cellStyle name="Normal 47 15 2 5 4 2" xfId="42398" xr:uid="{00000000-0005-0000-0000-0000768C0000}"/>
    <cellStyle name="Normal 47 15 2 5 5" xfId="36389" xr:uid="{00000000-0005-0000-0000-0000778C0000}"/>
    <cellStyle name="Normal 47 15 2 6" xfId="15766" xr:uid="{00000000-0005-0000-0000-0000788C0000}"/>
    <cellStyle name="Normal 47 15 2 6 2" xfId="27737" xr:uid="{00000000-0005-0000-0000-0000798C0000}"/>
    <cellStyle name="Normal 47 15 2 6 2 2" xfId="49343" xr:uid="{00000000-0005-0000-0000-00007A8C0000}"/>
    <cellStyle name="Normal 47 15 2 6 3" xfId="21770" xr:uid="{00000000-0005-0000-0000-00007B8C0000}"/>
    <cellStyle name="Normal 47 15 2 6 3 2" xfId="43407" xr:uid="{00000000-0005-0000-0000-00007C8C0000}"/>
    <cellStyle name="Normal 47 15 2 6 4" xfId="37420" xr:uid="{00000000-0005-0000-0000-00007D8C0000}"/>
    <cellStyle name="Normal 47 15 2 7" xfId="24752" xr:uid="{00000000-0005-0000-0000-00007E8C0000}"/>
    <cellStyle name="Normal 47 15 2 7 2" xfId="46372" xr:uid="{00000000-0005-0000-0000-00007F8C0000}"/>
    <cellStyle name="Normal 47 15 2 8" xfId="18785" xr:uid="{00000000-0005-0000-0000-0000808C0000}"/>
    <cellStyle name="Normal 47 15 2 8 2" xfId="40427" xr:uid="{00000000-0005-0000-0000-0000818C0000}"/>
    <cellStyle name="Normal 47 15 2 9" xfId="31598"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09" xr:uid="{00000000-0005-0000-0000-0000878C0000}"/>
    <cellStyle name="Normal 47 15 3 2 2 2 2 2" xfId="50615" xr:uid="{00000000-0005-0000-0000-0000888C0000}"/>
    <cellStyle name="Normal 47 15 3 2 2 2 3" xfId="23042" xr:uid="{00000000-0005-0000-0000-0000898C0000}"/>
    <cellStyle name="Normal 47 15 3 2 2 2 3 2" xfId="44679" xr:uid="{00000000-0005-0000-0000-00008A8C0000}"/>
    <cellStyle name="Normal 47 15 3 2 2 2 4" xfId="38695" xr:uid="{00000000-0005-0000-0000-00008B8C0000}"/>
    <cellStyle name="Normal 47 15 3 2 2 3" xfId="26027" xr:uid="{00000000-0005-0000-0000-00008C8C0000}"/>
    <cellStyle name="Normal 47 15 3 2 2 3 2" xfId="47641" xr:uid="{00000000-0005-0000-0000-00008D8C0000}"/>
    <cellStyle name="Normal 47 15 3 2 2 4" xfId="20060" xr:uid="{00000000-0005-0000-0000-00008E8C0000}"/>
    <cellStyle name="Normal 47 15 3 2 2 4 2" xfId="41702" xr:uid="{00000000-0005-0000-0000-00008F8C0000}"/>
    <cellStyle name="Normal 47 15 3 2 2 5" xfId="35692" xr:uid="{00000000-0005-0000-0000-0000908C0000}"/>
    <cellStyle name="Normal 47 15 3 2 3" xfId="14930" xr:uid="{00000000-0005-0000-0000-0000918C0000}"/>
    <cellStyle name="Normal 47 15 3 2 3 2" xfId="18015" xr:uid="{00000000-0005-0000-0000-0000928C0000}"/>
    <cellStyle name="Normal 47 15 3 2 3 2 2" xfId="29981" xr:uid="{00000000-0005-0000-0000-0000938C0000}"/>
    <cellStyle name="Normal 47 15 3 2 3 2 2 2" xfId="51587" xr:uid="{00000000-0005-0000-0000-0000948C0000}"/>
    <cellStyle name="Normal 47 15 3 2 3 2 3" xfId="24014" xr:uid="{00000000-0005-0000-0000-0000958C0000}"/>
    <cellStyle name="Normal 47 15 3 2 3 2 3 2" xfId="45651" xr:uid="{00000000-0005-0000-0000-0000968C0000}"/>
    <cellStyle name="Normal 47 15 3 2 3 2 4" xfId="39669" xr:uid="{00000000-0005-0000-0000-0000978C0000}"/>
    <cellStyle name="Normal 47 15 3 2 3 3" xfId="26999" xr:uid="{00000000-0005-0000-0000-0000988C0000}"/>
    <cellStyle name="Normal 47 15 3 2 3 3 2" xfId="48613" xr:uid="{00000000-0005-0000-0000-0000998C0000}"/>
    <cellStyle name="Normal 47 15 3 2 3 4" xfId="21032" xr:uid="{00000000-0005-0000-0000-00009A8C0000}"/>
    <cellStyle name="Normal 47 15 3 2 3 4 2" xfId="42674" xr:uid="{00000000-0005-0000-0000-00009B8C0000}"/>
    <cellStyle name="Normal 47 15 3 2 3 5" xfId="36666" xr:uid="{00000000-0005-0000-0000-00009C8C0000}"/>
    <cellStyle name="Normal 47 15 3 2 4" xfId="16064" xr:uid="{00000000-0005-0000-0000-00009D8C0000}"/>
    <cellStyle name="Normal 47 15 3 2 4 2" xfId="28033" xr:uid="{00000000-0005-0000-0000-00009E8C0000}"/>
    <cellStyle name="Normal 47 15 3 2 4 2 2" xfId="49639" xr:uid="{00000000-0005-0000-0000-00009F8C0000}"/>
    <cellStyle name="Normal 47 15 3 2 4 3" xfId="22066" xr:uid="{00000000-0005-0000-0000-0000A08C0000}"/>
    <cellStyle name="Normal 47 15 3 2 4 3 2" xfId="43703" xr:uid="{00000000-0005-0000-0000-0000A18C0000}"/>
    <cellStyle name="Normal 47 15 3 2 4 4" xfId="37718" xr:uid="{00000000-0005-0000-0000-0000A28C0000}"/>
    <cellStyle name="Normal 47 15 3 2 5" xfId="25051" xr:uid="{00000000-0005-0000-0000-0000A38C0000}"/>
    <cellStyle name="Normal 47 15 3 2 5 2" xfId="46668" xr:uid="{00000000-0005-0000-0000-0000A48C0000}"/>
    <cellStyle name="Normal 47 15 3 2 6" xfId="19084" xr:uid="{00000000-0005-0000-0000-0000A58C0000}"/>
    <cellStyle name="Normal 47 15 3 2 6 2" xfId="40726" xr:uid="{00000000-0005-0000-0000-0000A68C0000}"/>
    <cellStyle name="Normal 47 15 3 2 7" xfId="34712"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29" xr:uid="{00000000-0005-0000-0000-0000AB8C0000}"/>
    <cellStyle name="Normal 47 15 3 3 2 2 2 2" xfId="50935" xr:uid="{00000000-0005-0000-0000-0000AC8C0000}"/>
    <cellStyle name="Normal 47 15 3 3 2 2 3" xfId="23362" xr:uid="{00000000-0005-0000-0000-0000AD8C0000}"/>
    <cellStyle name="Normal 47 15 3 3 2 2 3 2" xfId="44999" xr:uid="{00000000-0005-0000-0000-0000AE8C0000}"/>
    <cellStyle name="Normal 47 15 3 3 2 2 4" xfId="39015" xr:uid="{00000000-0005-0000-0000-0000AF8C0000}"/>
    <cellStyle name="Normal 47 15 3 3 2 3" xfId="26347" xr:uid="{00000000-0005-0000-0000-0000B08C0000}"/>
    <cellStyle name="Normal 47 15 3 3 2 3 2" xfId="47961" xr:uid="{00000000-0005-0000-0000-0000B18C0000}"/>
    <cellStyle name="Normal 47 15 3 3 2 4" xfId="20380" xr:uid="{00000000-0005-0000-0000-0000B28C0000}"/>
    <cellStyle name="Normal 47 15 3 3 2 4 2" xfId="42022" xr:uid="{00000000-0005-0000-0000-0000B38C0000}"/>
    <cellStyle name="Normal 47 15 3 3 2 5" xfId="36012" xr:uid="{00000000-0005-0000-0000-0000B48C0000}"/>
    <cellStyle name="Normal 47 15 3 3 3" xfId="15250" xr:uid="{00000000-0005-0000-0000-0000B58C0000}"/>
    <cellStyle name="Normal 47 15 3 3 3 2" xfId="18335" xr:uid="{00000000-0005-0000-0000-0000B68C0000}"/>
    <cellStyle name="Normal 47 15 3 3 3 2 2" xfId="30301" xr:uid="{00000000-0005-0000-0000-0000B78C0000}"/>
    <cellStyle name="Normal 47 15 3 3 3 2 2 2" xfId="51907" xr:uid="{00000000-0005-0000-0000-0000B88C0000}"/>
    <cellStyle name="Normal 47 15 3 3 3 2 3" xfId="24334" xr:uid="{00000000-0005-0000-0000-0000B98C0000}"/>
    <cellStyle name="Normal 47 15 3 3 3 2 3 2" xfId="45971" xr:uid="{00000000-0005-0000-0000-0000BA8C0000}"/>
    <cellStyle name="Normal 47 15 3 3 3 2 4" xfId="39989" xr:uid="{00000000-0005-0000-0000-0000BB8C0000}"/>
    <cellStyle name="Normal 47 15 3 3 3 3" xfId="27319" xr:uid="{00000000-0005-0000-0000-0000BC8C0000}"/>
    <cellStyle name="Normal 47 15 3 3 3 3 2" xfId="48933" xr:uid="{00000000-0005-0000-0000-0000BD8C0000}"/>
    <cellStyle name="Normal 47 15 3 3 3 4" xfId="21352" xr:uid="{00000000-0005-0000-0000-0000BE8C0000}"/>
    <cellStyle name="Normal 47 15 3 3 3 4 2" xfId="42994" xr:uid="{00000000-0005-0000-0000-0000BF8C0000}"/>
    <cellStyle name="Normal 47 15 3 3 3 5" xfId="36986" xr:uid="{00000000-0005-0000-0000-0000C08C0000}"/>
    <cellStyle name="Normal 47 15 3 3 4" xfId="16384" xr:uid="{00000000-0005-0000-0000-0000C18C0000}"/>
    <cellStyle name="Normal 47 15 3 3 4 2" xfId="28353" xr:uid="{00000000-0005-0000-0000-0000C28C0000}"/>
    <cellStyle name="Normal 47 15 3 3 4 2 2" xfId="49959" xr:uid="{00000000-0005-0000-0000-0000C38C0000}"/>
    <cellStyle name="Normal 47 15 3 3 4 3" xfId="22386" xr:uid="{00000000-0005-0000-0000-0000C48C0000}"/>
    <cellStyle name="Normal 47 15 3 3 4 3 2" xfId="44023" xr:uid="{00000000-0005-0000-0000-0000C58C0000}"/>
    <cellStyle name="Normal 47 15 3 3 4 4" xfId="38038" xr:uid="{00000000-0005-0000-0000-0000C68C0000}"/>
    <cellStyle name="Normal 47 15 3 3 5" xfId="25371" xr:uid="{00000000-0005-0000-0000-0000C78C0000}"/>
    <cellStyle name="Normal 47 15 3 3 5 2" xfId="46988" xr:uid="{00000000-0005-0000-0000-0000C88C0000}"/>
    <cellStyle name="Normal 47 15 3 3 6" xfId="19404" xr:uid="{00000000-0005-0000-0000-0000C98C0000}"/>
    <cellStyle name="Normal 47 15 3 3 6 2" xfId="41046" xr:uid="{00000000-0005-0000-0000-0000CA8C0000}"/>
    <cellStyle name="Normal 47 15 3 3 7" xfId="35032" xr:uid="{00000000-0005-0000-0000-0000CB8C0000}"/>
    <cellStyle name="Normal 47 15 3 4" xfId="13635" xr:uid="{00000000-0005-0000-0000-0000CC8C0000}"/>
    <cellStyle name="Normal 47 15 3 4 2" xfId="16721" xr:uid="{00000000-0005-0000-0000-0000CD8C0000}"/>
    <cellStyle name="Normal 47 15 3 4 2 2" xfId="28689" xr:uid="{00000000-0005-0000-0000-0000CE8C0000}"/>
    <cellStyle name="Normal 47 15 3 4 2 2 2" xfId="50295" xr:uid="{00000000-0005-0000-0000-0000CF8C0000}"/>
    <cellStyle name="Normal 47 15 3 4 2 3" xfId="22722" xr:uid="{00000000-0005-0000-0000-0000D08C0000}"/>
    <cellStyle name="Normal 47 15 3 4 2 3 2" xfId="44359" xr:uid="{00000000-0005-0000-0000-0000D18C0000}"/>
    <cellStyle name="Normal 47 15 3 4 2 4" xfId="38375" xr:uid="{00000000-0005-0000-0000-0000D28C0000}"/>
    <cellStyle name="Normal 47 15 3 4 3" xfId="25707" xr:uid="{00000000-0005-0000-0000-0000D38C0000}"/>
    <cellStyle name="Normal 47 15 3 4 3 2" xfId="47321" xr:uid="{00000000-0005-0000-0000-0000D48C0000}"/>
    <cellStyle name="Normal 47 15 3 4 4" xfId="19740" xr:uid="{00000000-0005-0000-0000-0000D58C0000}"/>
    <cellStyle name="Normal 47 15 3 4 4 2" xfId="41382" xr:uid="{00000000-0005-0000-0000-0000D68C0000}"/>
    <cellStyle name="Normal 47 15 3 4 5" xfId="35371" xr:uid="{00000000-0005-0000-0000-0000D78C0000}"/>
    <cellStyle name="Normal 47 15 3 5" xfId="14609" xr:uid="{00000000-0005-0000-0000-0000D88C0000}"/>
    <cellStyle name="Normal 47 15 3 5 2" xfId="17694" xr:uid="{00000000-0005-0000-0000-0000D98C0000}"/>
    <cellStyle name="Normal 47 15 3 5 2 2" xfId="29661" xr:uid="{00000000-0005-0000-0000-0000DA8C0000}"/>
    <cellStyle name="Normal 47 15 3 5 2 2 2" xfId="51267" xr:uid="{00000000-0005-0000-0000-0000DB8C0000}"/>
    <cellStyle name="Normal 47 15 3 5 2 3" xfId="23694" xr:uid="{00000000-0005-0000-0000-0000DC8C0000}"/>
    <cellStyle name="Normal 47 15 3 5 2 3 2" xfId="45331" xr:uid="{00000000-0005-0000-0000-0000DD8C0000}"/>
    <cellStyle name="Normal 47 15 3 5 2 4" xfId="39348" xr:uid="{00000000-0005-0000-0000-0000DE8C0000}"/>
    <cellStyle name="Normal 47 15 3 5 3" xfId="26679" xr:uid="{00000000-0005-0000-0000-0000DF8C0000}"/>
    <cellStyle name="Normal 47 15 3 5 3 2" xfId="48293" xr:uid="{00000000-0005-0000-0000-0000E08C0000}"/>
    <cellStyle name="Normal 47 15 3 5 4" xfId="20712" xr:uid="{00000000-0005-0000-0000-0000E18C0000}"/>
    <cellStyle name="Normal 47 15 3 5 4 2" xfId="42354" xr:uid="{00000000-0005-0000-0000-0000E28C0000}"/>
    <cellStyle name="Normal 47 15 3 5 5" xfId="36345" xr:uid="{00000000-0005-0000-0000-0000E38C0000}"/>
    <cellStyle name="Normal 47 15 3 6" xfId="15722" xr:uid="{00000000-0005-0000-0000-0000E48C0000}"/>
    <cellStyle name="Normal 47 15 3 6 2" xfId="27693" xr:uid="{00000000-0005-0000-0000-0000E58C0000}"/>
    <cellStyle name="Normal 47 15 3 6 2 2" xfId="49299" xr:uid="{00000000-0005-0000-0000-0000E68C0000}"/>
    <cellStyle name="Normal 47 15 3 6 3" xfId="21726" xr:uid="{00000000-0005-0000-0000-0000E78C0000}"/>
    <cellStyle name="Normal 47 15 3 6 3 2" xfId="43363" xr:uid="{00000000-0005-0000-0000-0000E88C0000}"/>
    <cellStyle name="Normal 47 15 3 6 4" xfId="37376" xr:uid="{00000000-0005-0000-0000-0000E98C0000}"/>
    <cellStyle name="Normal 47 15 3 7" xfId="24708" xr:uid="{00000000-0005-0000-0000-0000EA8C0000}"/>
    <cellStyle name="Normal 47 15 3 7 2" xfId="46328" xr:uid="{00000000-0005-0000-0000-0000EB8C0000}"/>
    <cellStyle name="Normal 47 15 3 8" xfId="18741" xr:uid="{00000000-0005-0000-0000-0000EC8C0000}"/>
    <cellStyle name="Normal 47 15 3 8 2" xfId="40383" xr:uid="{00000000-0005-0000-0000-0000ED8C0000}"/>
    <cellStyle name="Normal 47 15 3 9" xfId="31441"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5" xr:uid="{00000000-0005-0000-0000-0000F38C0000}"/>
    <cellStyle name="Normal 47 15 4 2 2 2 2 2" xfId="50701" xr:uid="{00000000-0005-0000-0000-0000F48C0000}"/>
    <cellStyle name="Normal 47 15 4 2 2 2 3" xfId="23128" xr:uid="{00000000-0005-0000-0000-0000F58C0000}"/>
    <cellStyle name="Normal 47 15 4 2 2 2 3 2" xfId="44765" xr:uid="{00000000-0005-0000-0000-0000F68C0000}"/>
    <cellStyle name="Normal 47 15 4 2 2 2 4" xfId="38781" xr:uid="{00000000-0005-0000-0000-0000F78C0000}"/>
    <cellStyle name="Normal 47 15 4 2 2 3" xfId="26113" xr:uid="{00000000-0005-0000-0000-0000F88C0000}"/>
    <cellStyle name="Normal 47 15 4 2 2 3 2" xfId="47727" xr:uid="{00000000-0005-0000-0000-0000F98C0000}"/>
    <cellStyle name="Normal 47 15 4 2 2 4" xfId="20146" xr:uid="{00000000-0005-0000-0000-0000FA8C0000}"/>
    <cellStyle name="Normal 47 15 4 2 2 4 2" xfId="41788" xr:uid="{00000000-0005-0000-0000-0000FB8C0000}"/>
    <cellStyle name="Normal 47 15 4 2 2 5" xfId="35778" xr:uid="{00000000-0005-0000-0000-0000FC8C0000}"/>
    <cellStyle name="Normal 47 15 4 2 3" xfId="15016" xr:uid="{00000000-0005-0000-0000-0000FD8C0000}"/>
    <cellStyle name="Normal 47 15 4 2 3 2" xfId="18101" xr:uid="{00000000-0005-0000-0000-0000FE8C0000}"/>
    <cellStyle name="Normal 47 15 4 2 3 2 2" xfId="30067" xr:uid="{00000000-0005-0000-0000-0000FF8C0000}"/>
    <cellStyle name="Normal 47 15 4 2 3 2 2 2" xfId="51673" xr:uid="{00000000-0005-0000-0000-0000008D0000}"/>
    <cellStyle name="Normal 47 15 4 2 3 2 3" xfId="24100" xr:uid="{00000000-0005-0000-0000-0000018D0000}"/>
    <cellStyle name="Normal 47 15 4 2 3 2 3 2" xfId="45737" xr:uid="{00000000-0005-0000-0000-0000028D0000}"/>
    <cellStyle name="Normal 47 15 4 2 3 2 4" xfId="39755" xr:uid="{00000000-0005-0000-0000-0000038D0000}"/>
    <cellStyle name="Normal 47 15 4 2 3 3" xfId="27085" xr:uid="{00000000-0005-0000-0000-0000048D0000}"/>
    <cellStyle name="Normal 47 15 4 2 3 3 2" xfId="48699" xr:uid="{00000000-0005-0000-0000-0000058D0000}"/>
    <cellStyle name="Normal 47 15 4 2 3 4" xfId="21118" xr:uid="{00000000-0005-0000-0000-0000068D0000}"/>
    <cellStyle name="Normal 47 15 4 2 3 4 2" xfId="42760" xr:uid="{00000000-0005-0000-0000-0000078D0000}"/>
    <cellStyle name="Normal 47 15 4 2 3 5" xfId="36752" xr:uid="{00000000-0005-0000-0000-0000088D0000}"/>
    <cellStyle name="Normal 47 15 4 2 4" xfId="16150" xr:uid="{00000000-0005-0000-0000-0000098D0000}"/>
    <cellStyle name="Normal 47 15 4 2 4 2" xfId="28119" xr:uid="{00000000-0005-0000-0000-00000A8D0000}"/>
    <cellStyle name="Normal 47 15 4 2 4 2 2" xfId="49725" xr:uid="{00000000-0005-0000-0000-00000B8D0000}"/>
    <cellStyle name="Normal 47 15 4 2 4 3" xfId="22152" xr:uid="{00000000-0005-0000-0000-00000C8D0000}"/>
    <cellStyle name="Normal 47 15 4 2 4 3 2" xfId="43789" xr:uid="{00000000-0005-0000-0000-00000D8D0000}"/>
    <cellStyle name="Normal 47 15 4 2 4 4" xfId="37804" xr:uid="{00000000-0005-0000-0000-00000E8D0000}"/>
    <cellStyle name="Normal 47 15 4 2 5" xfId="25137" xr:uid="{00000000-0005-0000-0000-00000F8D0000}"/>
    <cellStyle name="Normal 47 15 4 2 5 2" xfId="46754" xr:uid="{00000000-0005-0000-0000-0000108D0000}"/>
    <cellStyle name="Normal 47 15 4 2 6" xfId="19170" xr:uid="{00000000-0005-0000-0000-0000118D0000}"/>
    <cellStyle name="Normal 47 15 4 2 6 2" xfId="40812" xr:uid="{00000000-0005-0000-0000-0000128D0000}"/>
    <cellStyle name="Normal 47 15 4 2 7" xfId="34798"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5" xr:uid="{00000000-0005-0000-0000-0000178D0000}"/>
    <cellStyle name="Normal 47 15 4 3 2 2 2 2" xfId="51021" xr:uid="{00000000-0005-0000-0000-0000188D0000}"/>
    <cellStyle name="Normal 47 15 4 3 2 2 3" xfId="23448" xr:uid="{00000000-0005-0000-0000-0000198D0000}"/>
    <cellStyle name="Normal 47 15 4 3 2 2 3 2" xfId="45085" xr:uid="{00000000-0005-0000-0000-00001A8D0000}"/>
    <cellStyle name="Normal 47 15 4 3 2 2 4" xfId="39101" xr:uid="{00000000-0005-0000-0000-00001B8D0000}"/>
    <cellStyle name="Normal 47 15 4 3 2 3" xfId="26433" xr:uid="{00000000-0005-0000-0000-00001C8D0000}"/>
    <cellStyle name="Normal 47 15 4 3 2 3 2" xfId="48047" xr:uid="{00000000-0005-0000-0000-00001D8D0000}"/>
    <cellStyle name="Normal 47 15 4 3 2 4" xfId="20466" xr:uid="{00000000-0005-0000-0000-00001E8D0000}"/>
    <cellStyle name="Normal 47 15 4 3 2 4 2" xfId="42108" xr:uid="{00000000-0005-0000-0000-00001F8D0000}"/>
    <cellStyle name="Normal 47 15 4 3 2 5" xfId="36098" xr:uid="{00000000-0005-0000-0000-0000208D0000}"/>
    <cellStyle name="Normal 47 15 4 3 3" xfId="15336" xr:uid="{00000000-0005-0000-0000-0000218D0000}"/>
    <cellStyle name="Normal 47 15 4 3 3 2" xfId="18421" xr:uid="{00000000-0005-0000-0000-0000228D0000}"/>
    <cellStyle name="Normal 47 15 4 3 3 2 2" xfId="30387" xr:uid="{00000000-0005-0000-0000-0000238D0000}"/>
    <cellStyle name="Normal 47 15 4 3 3 2 2 2" xfId="51993" xr:uid="{00000000-0005-0000-0000-0000248D0000}"/>
    <cellStyle name="Normal 47 15 4 3 3 2 3" xfId="24420" xr:uid="{00000000-0005-0000-0000-0000258D0000}"/>
    <cellStyle name="Normal 47 15 4 3 3 2 3 2" xfId="46057" xr:uid="{00000000-0005-0000-0000-0000268D0000}"/>
    <cellStyle name="Normal 47 15 4 3 3 2 4" xfId="40075" xr:uid="{00000000-0005-0000-0000-0000278D0000}"/>
    <cellStyle name="Normal 47 15 4 3 3 3" xfId="27405" xr:uid="{00000000-0005-0000-0000-0000288D0000}"/>
    <cellStyle name="Normal 47 15 4 3 3 3 2" xfId="49019" xr:uid="{00000000-0005-0000-0000-0000298D0000}"/>
    <cellStyle name="Normal 47 15 4 3 3 4" xfId="21438" xr:uid="{00000000-0005-0000-0000-00002A8D0000}"/>
    <cellStyle name="Normal 47 15 4 3 3 4 2" xfId="43080" xr:uid="{00000000-0005-0000-0000-00002B8D0000}"/>
    <cellStyle name="Normal 47 15 4 3 3 5" xfId="37072" xr:uid="{00000000-0005-0000-0000-00002C8D0000}"/>
    <cellStyle name="Normal 47 15 4 3 4" xfId="16470" xr:uid="{00000000-0005-0000-0000-00002D8D0000}"/>
    <cellStyle name="Normal 47 15 4 3 4 2" xfId="28439" xr:uid="{00000000-0005-0000-0000-00002E8D0000}"/>
    <cellStyle name="Normal 47 15 4 3 4 2 2" xfId="50045" xr:uid="{00000000-0005-0000-0000-00002F8D0000}"/>
    <cellStyle name="Normal 47 15 4 3 4 3" xfId="22472" xr:uid="{00000000-0005-0000-0000-0000308D0000}"/>
    <cellStyle name="Normal 47 15 4 3 4 3 2" xfId="44109" xr:uid="{00000000-0005-0000-0000-0000318D0000}"/>
    <cellStyle name="Normal 47 15 4 3 4 4" xfId="38124" xr:uid="{00000000-0005-0000-0000-0000328D0000}"/>
    <cellStyle name="Normal 47 15 4 3 5" xfId="25457" xr:uid="{00000000-0005-0000-0000-0000338D0000}"/>
    <cellStyle name="Normal 47 15 4 3 5 2" xfId="47074" xr:uid="{00000000-0005-0000-0000-0000348D0000}"/>
    <cellStyle name="Normal 47 15 4 3 6" xfId="19490" xr:uid="{00000000-0005-0000-0000-0000358D0000}"/>
    <cellStyle name="Normal 47 15 4 3 6 2" xfId="41132" xr:uid="{00000000-0005-0000-0000-0000368D0000}"/>
    <cellStyle name="Normal 47 15 4 3 7" xfId="35118" xr:uid="{00000000-0005-0000-0000-0000378D0000}"/>
    <cellStyle name="Normal 47 15 4 4" xfId="13721" xr:uid="{00000000-0005-0000-0000-0000388D0000}"/>
    <cellStyle name="Normal 47 15 4 4 2" xfId="16807" xr:uid="{00000000-0005-0000-0000-0000398D0000}"/>
    <cellStyle name="Normal 47 15 4 4 2 2" xfId="28775" xr:uid="{00000000-0005-0000-0000-00003A8D0000}"/>
    <cellStyle name="Normal 47 15 4 4 2 2 2" xfId="50381" xr:uid="{00000000-0005-0000-0000-00003B8D0000}"/>
    <cellStyle name="Normal 47 15 4 4 2 3" xfId="22808" xr:uid="{00000000-0005-0000-0000-00003C8D0000}"/>
    <cellStyle name="Normal 47 15 4 4 2 3 2" xfId="44445" xr:uid="{00000000-0005-0000-0000-00003D8D0000}"/>
    <cellStyle name="Normal 47 15 4 4 2 4" xfId="38461" xr:uid="{00000000-0005-0000-0000-00003E8D0000}"/>
    <cellStyle name="Normal 47 15 4 4 3" xfId="25793" xr:uid="{00000000-0005-0000-0000-00003F8D0000}"/>
    <cellStyle name="Normal 47 15 4 4 3 2" xfId="47407" xr:uid="{00000000-0005-0000-0000-0000408D0000}"/>
    <cellStyle name="Normal 47 15 4 4 4" xfId="19826" xr:uid="{00000000-0005-0000-0000-0000418D0000}"/>
    <cellStyle name="Normal 47 15 4 4 4 2" xfId="41468" xr:uid="{00000000-0005-0000-0000-0000428D0000}"/>
    <cellStyle name="Normal 47 15 4 4 5" xfId="35457" xr:uid="{00000000-0005-0000-0000-0000438D0000}"/>
    <cellStyle name="Normal 47 15 4 5" xfId="14695" xr:uid="{00000000-0005-0000-0000-0000448D0000}"/>
    <cellStyle name="Normal 47 15 4 5 2" xfId="17780" xr:uid="{00000000-0005-0000-0000-0000458D0000}"/>
    <cellStyle name="Normal 47 15 4 5 2 2" xfId="29747" xr:uid="{00000000-0005-0000-0000-0000468D0000}"/>
    <cellStyle name="Normal 47 15 4 5 2 2 2" xfId="51353" xr:uid="{00000000-0005-0000-0000-0000478D0000}"/>
    <cellStyle name="Normal 47 15 4 5 2 3" xfId="23780" xr:uid="{00000000-0005-0000-0000-0000488D0000}"/>
    <cellStyle name="Normal 47 15 4 5 2 3 2" xfId="45417" xr:uid="{00000000-0005-0000-0000-0000498D0000}"/>
    <cellStyle name="Normal 47 15 4 5 2 4" xfId="39434" xr:uid="{00000000-0005-0000-0000-00004A8D0000}"/>
    <cellStyle name="Normal 47 15 4 5 3" xfId="26765" xr:uid="{00000000-0005-0000-0000-00004B8D0000}"/>
    <cellStyle name="Normal 47 15 4 5 3 2" xfId="48379" xr:uid="{00000000-0005-0000-0000-00004C8D0000}"/>
    <cellStyle name="Normal 47 15 4 5 4" xfId="20798" xr:uid="{00000000-0005-0000-0000-00004D8D0000}"/>
    <cellStyle name="Normal 47 15 4 5 4 2" xfId="42440" xr:uid="{00000000-0005-0000-0000-00004E8D0000}"/>
    <cellStyle name="Normal 47 15 4 5 5" xfId="36431" xr:uid="{00000000-0005-0000-0000-00004F8D0000}"/>
    <cellStyle name="Normal 47 15 4 6" xfId="15808" xr:uid="{00000000-0005-0000-0000-0000508D0000}"/>
    <cellStyle name="Normal 47 15 4 6 2" xfId="27779" xr:uid="{00000000-0005-0000-0000-0000518D0000}"/>
    <cellStyle name="Normal 47 15 4 6 2 2" xfId="49385" xr:uid="{00000000-0005-0000-0000-0000528D0000}"/>
    <cellStyle name="Normal 47 15 4 6 3" xfId="21812" xr:uid="{00000000-0005-0000-0000-0000538D0000}"/>
    <cellStyle name="Normal 47 15 4 6 3 2" xfId="43449" xr:uid="{00000000-0005-0000-0000-0000548D0000}"/>
    <cellStyle name="Normal 47 15 4 6 4" xfId="37462" xr:uid="{00000000-0005-0000-0000-0000558D0000}"/>
    <cellStyle name="Normal 47 15 4 7" xfId="24794" xr:uid="{00000000-0005-0000-0000-0000568D0000}"/>
    <cellStyle name="Normal 47 15 4 7 2" xfId="46414" xr:uid="{00000000-0005-0000-0000-0000578D0000}"/>
    <cellStyle name="Normal 47 15 4 8" xfId="18827" xr:uid="{00000000-0005-0000-0000-0000588D0000}"/>
    <cellStyle name="Normal 47 15 4 8 2" xfId="40469" xr:uid="{00000000-0005-0000-0000-0000598D0000}"/>
    <cellStyle name="Normal 47 15 4 9" xfId="31709"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79" xr:uid="{00000000-0005-0000-0000-00005F8D0000}"/>
    <cellStyle name="Normal 47 15 5 2 2 2 2 2" xfId="50785" xr:uid="{00000000-0005-0000-0000-0000608D0000}"/>
    <cellStyle name="Normal 47 15 5 2 2 2 3" xfId="23212" xr:uid="{00000000-0005-0000-0000-0000618D0000}"/>
    <cellStyle name="Normal 47 15 5 2 2 2 3 2" xfId="44849" xr:uid="{00000000-0005-0000-0000-0000628D0000}"/>
    <cellStyle name="Normal 47 15 5 2 2 2 4" xfId="38865" xr:uid="{00000000-0005-0000-0000-0000638D0000}"/>
    <cellStyle name="Normal 47 15 5 2 2 3" xfId="26197" xr:uid="{00000000-0005-0000-0000-0000648D0000}"/>
    <cellStyle name="Normal 47 15 5 2 2 3 2" xfId="47811" xr:uid="{00000000-0005-0000-0000-0000658D0000}"/>
    <cellStyle name="Normal 47 15 5 2 2 4" xfId="20230" xr:uid="{00000000-0005-0000-0000-0000668D0000}"/>
    <cellStyle name="Normal 47 15 5 2 2 4 2" xfId="41872" xr:uid="{00000000-0005-0000-0000-0000678D0000}"/>
    <cellStyle name="Normal 47 15 5 2 2 5" xfId="35862" xr:uid="{00000000-0005-0000-0000-0000688D0000}"/>
    <cellStyle name="Normal 47 15 5 2 3" xfId="15100" xr:uid="{00000000-0005-0000-0000-0000698D0000}"/>
    <cellStyle name="Normal 47 15 5 2 3 2" xfId="18185" xr:uid="{00000000-0005-0000-0000-00006A8D0000}"/>
    <cellStyle name="Normal 47 15 5 2 3 2 2" xfId="30151" xr:uid="{00000000-0005-0000-0000-00006B8D0000}"/>
    <cellStyle name="Normal 47 15 5 2 3 2 2 2" xfId="51757" xr:uid="{00000000-0005-0000-0000-00006C8D0000}"/>
    <cellStyle name="Normal 47 15 5 2 3 2 3" xfId="24184" xr:uid="{00000000-0005-0000-0000-00006D8D0000}"/>
    <cellStyle name="Normal 47 15 5 2 3 2 3 2" xfId="45821" xr:uid="{00000000-0005-0000-0000-00006E8D0000}"/>
    <cellStyle name="Normal 47 15 5 2 3 2 4" xfId="39839" xr:uid="{00000000-0005-0000-0000-00006F8D0000}"/>
    <cellStyle name="Normal 47 15 5 2 3 3" xfId="27169" xr:uid="{00000000-0005-0000-0000-0000708D0000}"/>
    <cellStyle name="Normal 47 15 5 2 3 3 2" xfId="48783" xr:uid="{00000000-0005-0000-0000-0000718D0000}"/>
    <cellStyle name="Normal 47 15 5 2 3 4" xfId="21202" xr:uid="{00000000-0005-0000-0000-0000728D0000}"/>
    <cellStyle name="Normal 47 15 5 2 3 4 2" xfId="42844" xr:uid="{00000000-0005-0000-0000-0000738D0000}"/>
    <cellStyle name="Normal 47 15 5 2 3 5" xfId="36836" xr:uid="{00000000-0005-0000-0000-0000748D0000}"/>
    <cellStyle name="Normal 47 15 5 2 4" xfId="16234" xr:uid="{00000000-0005-0000-0000-0000758D0000}"/>
    <cellStyle name="Normal 47 15 5 2 4 2" xfId="28203" xr:uid="{00000000-0005-0000-0000-0000768D0000}"/>
    <cellStyle name="Normal 47 15 5 2 4 2 2" xfId="49809" xr:uid="{00000000-0005-0000-0000-0000778D0000}"/>
    <cellStyle name="Normal 47 15 5 2 4 3" xfId="22236" xr:uid="{00000000-0005-0000-0000-0000788D0000}"/>
    <cellStyle name="Normal 47 15 5 2 4 3 2" xfId="43873" xr:uid="{00000000-0005-0000-0000-0000798D0000}"/>
    <cellStyle name="Normal 47 15 5 2 4 4" xfId="37888" xr:uid="{00000000-0005-0000-0000-00007A8D0000}"/>
    <cellStyle name="Normal 47 15 5 2 5" xfId="25221" xr:uid="{00000000-0005-0000-0000-00007B8D0000}"/>
    <cellStyle name="Normal 47 15 5 2 5 2" xfId="46838" xr:uid="{00000000-0005-0000-0000-00007C8D0000}"/>
    <cellStyle name="Normal 47 15 5 2 6" xfId="19254" xr:uid="{00000000-0005-0000-0000-00007D8D0000}"/>
    <cellStyle name="Normal 47 15 5 2 6 2" xfId="40896" xr:uid="{00000000-0005-0000-0000-00007E8D0000}"/>
    <cellStyle name="Normal 47 15 5 2 7" xfId="34882"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499" xr:uid="{00000000-0005-0000-0000-0000838D0000}"/>
    <cellStyle name="Normal 47 15 5 3 2 2 2 2" xfId="51105" xr:uid="{00000000-0005-0000-0000-0000848D0000}"/>
    <cellStyle name="Normal 47 15 5 3 2 2 3" xfId="23532" xr:uid="{00000000-0005-0000-0000-0000858D0000}"/>
    <cellStyle name="Normal 47 15 5 3 2 2 3 2" xfId="45169" xr:uid="{00000000-0005-0000-0000-0000868D0000}"/>
    <cellStyle name="Normal 47 15 5 3 2 2 4" xfId="39185" xr:uid="{00000000-0005-0000-0000-0000878D0000}"/>
    <cellStyle name="Normal 47 15 5 3 2 3" xfId="26517" xr:uid="{00000000-0005-0000-0000-0000888D0000}"/>
    <cellStyle name="Normal 47 15 5 3 2 3 2" xfId="48131" xr:uid="{00000000-0005-0000-0000-0000898D0000}"/>
    <cellStyle name="Normal 47 15 5 3 2 4" xfId="20550" xr:uid="{00000000-0005-0000-0000-00008A8D0000}"/>
    <cellStyle name="Normal 47 15 5 3 2 4 2" xfId="42192" xr:uid="{00000000-0005-0000-0000-00008B8D0000}"/>
    <cellStyle name="Normal 47 15 5 3 2 5" xfId="36182" xr:uid="{00000000-0005-0000-0000-00008C8D0000}"/>
    <cellStyle name="Normal 47 15 5 3 3" xfId="15420" xr:uid="{00000000-0005-0000-0000-00008D8D0000}"/>
    <cellStyle name="Normal 47 15 5 3 3 2" xfId="18505" xr:uid="{00000000-0005-0000-0000-00008E8D0000}"/>
    <cellStyle name="Normal 47 15 5 3 3 2 2" xfId="30471" xr:uid="{00000000-0005-0000-0000-00008F8D0000}"/>
    <cellStyle name="Normal 47 15 5 3 3 2 2 2" xfId="52077" xr:uid="{00000000-0005-0000-0000-0000908D0000}"/>
    <cellStyle name="Normal 47 15 5 3 3 2 3" xfId="24504" xr:uid="{00000000-0005-0000-0000-0000918D0000}"/>
    <cellStyle name="Normal 47 15 5 3 3 2 3 2" xfId="46141" xr:uid="{00000000-0005-0000-0000-0000928D0000}"/>
    <cellStyle name="Normal 47 15 5 3 3 2 4" xfId="40159" xr:uid="{00000000-0005-0000-0000-0000938D0000}"/>
    <cellStyle name="Normal 47 15 5 3 3 3" xfId="27489" xr:uid="{00000000-0005-0000-0000-0000948D0000}"/>
    <cellStyle name="Normal 47 15 5 3 3 3 2" xfId="49103" xr:uid="{00000000-0005-0000-0000-0000958D0000}"/>
    <cellStyle name="Normal 47 15 5 3 3 4" xfId="21522" xr:uid="{00000000-0005-0000-0000-0000968D0000}"/>
    <cellStyle name="Normal 47 15 5 3 3 4 2" xfId="43164" xr:uid="{00000000-0005-0000-0000-0000978D0000}"/>
    <cellStyle name="Normal 47 15 5 3 3 5" xfId="37156" xr:uid="{00000000-0005-0000-0000-0000988D0000}"/>
    <cellStyle name="Normal 47 15 5 3 4" xfId="16554" xr:uid="{00000000-0005-0000-0000-0000998D0000}"/>
    <cellStyle name="Normal 47 15 5 3 4 2" xfId="28523" xr:uid="{00000000-0005-0000-0000-00009A8D0000}"/>
    <cellStyle name="Normal 47 15 5 3 4 2 2" xfId="50129" xr:uid="{00000000-0005-0000-0000-00009B8D0000}"/>
    <cellStyle name="Normal 47 15 5 3 4 3" xfId="22556" xr:uid="{00000000-0005-0000-0000-00009C8D0000}"/>
    <cellStyle name="Normal 47 15 5 3 4 3 2" xfId="44193" xr:uid="{00000000-0005-0000-0000-00009D8D0000}"/>
    <cellStyle name="Normal 47 15 5 3 4 4" xfId="38208" xr:uid="{00000000-0005-0000-0000-00009E8D0000}"/>
    <cellStyle name="Normal 47 15 5 3 5" xfId="25541" xr:uid="{00000000-0005-0000-0000-00009F8D0000}"/>
    <cellStyle name="Normal 47 15 5 3 5 2" xfId="47158" xr:uid="{00000000-0005-0000-0000-0000A08D0000}"/>
    <cellStyle name="Normal 47 15 5 3 6" xfId="19574" xr:uid="{00000000-0005-0000-0000-0000A18D0000}"/>
    <cellStyle name="Normal 47 15 5 3 6 2" xfId="41216" xr:uid="{00000000-0005-0000-0000-0000A28D0000}"/>
    <cellStyle name="Normal 47 15 5 3 7" xfId="35202" xr:uid="{00000000-0005-0000-0000-0000A38D0000}"/>
    <cellStyle name="Normal 47 15 5 4" xfId="13805" xr:uid="{00000000-0005-0000-0000-0000A48D0000}"/>
    <cellStyle name="Normal 47 15 5 4 2" xfId="16891" xr:uid="{00000000-0005-0000-0000-0000A58D0000}"/>
    <cellStyle name="Normal 47 15 5 4 2 2" xfId="28859" xr:uid="{00000000-0005-0000-0000-0000A68D0000}"/>
    <cellStyle name="Normal 47 15 5 4 2 2 2" xfId="50465" xr:uid="{00000000-0005-0000-0000-0000A78D0000}"/>
    <cellStyle name="Normal 47 15 5 4 2 3" xfId="22892" xr:uid="{00000000-0005-0000-0000-0000A88D0000}"/>
    <cellStyle name="Normal 47 15 5 4 2 3 2" xfId="44529" xr:uid="{00000000-0005-0000-0000-0000A98D0000}"/>
    <cellStyle name="Normal 47 15 5 4 2 4" xfId="38545" xr:uid="{00000000-0005-0000-0000-0000AA8D0000}"/>
    <cellStyle name="Normal 47 15 5 4 3" xfId="25877" xr:uid="{00000000-0005-0000-0000-0000AB8D0000}"/>
    <cellStyle name="Normal 47 15 5 4 3 2" xfId="47491" xr:uid="{00000000-0005-0000-0000-0000AC8D0000}"/>
    <cellStyle name="Normal 47 15 5 4 4" xfId="19910" xr:uid="{00000000-0005-0000-0000-0000AD8D0000}"/>
    <cellStyle name="Normal 47 15 5 4 4 2" xfId="41552" xr:uid="{00000000-0005-0000-0000-0000AE8D0000}"/>
    <cellStyle name="Normal 47 15 5 4 5" xfId="35541" xr:uid="{00000000-0005-0000-0000-0000AF8D0000}"/>
    <cellStyle name="Normal 47 15 5 5" xfId="14779" xr:uid="{00000000-0005-0000-0000-0000B08D0000}"/>
    <cellStyle name="Normal 47 15 5 5 2" xfId="17864" xr:uid="{00000000-0005-0000-0000-0000B18D0000}"/>
    <cellStyle name="Normal 47 15 5 5 2 2" xfId="29831" xr:uid="{00000000-0005-0000-0000-0000B28D0000}"/>
    <cellStyle name="Normal 47 15 5 5 2 2 2" xfId="51437" xr:uid="{00000000-0005-0000-0000-0000B38D0000}"/>
    <cellStyle name="Normal 47 15 5 5 2 3" xfId="23864" xr:uid="{00000000-0005-0000-0000-0000B48D0000}"/>
    <cellStyle name="Normal 47 15 5 5 2 3 2" xfId="45501" xr:uid="{00000000-0005-0000-0000-0000B58D0000}"/>
    <cellStyle name="Normal 47 15 5 5 2 4" xfId="39518" xr:uid="{00000000-0005-0000-0000-0000B68D0000}"/>
    <cellStyle name="Normal 47 15 5 5 3" xfId="26849" xr:uid="{00000000-0005-0000-0000-0000B78D0000}"/>
    <cellStyle name="Normal 47 15 5 5 3 2" xfId="48463" xr:uid="{00000000-0005-0000-0000-0000B88D0000}"/>
    <cellStyle name="Normal 47 15 5 5 4" xfId="20882" xr:uid="{00000000-0005-0000-0000-0000B98D0000}"/>
    <cellStyle name="Normal 47 15 5 5 4 2" xfId="42524" xr:uid="{00000000-0005-0000-0000-0000BA8D0000}"/>
    <cellStyle name="Normal 47 15 5 5 5" xfId="36515" xr:uid="{00000000-0005-0000-0000-0000BB8D0000}"/>
    <cellStyle name="Normal 47 15 5 6" xfId="15892" xr:uid="{00000000-0005-0000-0000-0000BC8D0000}"/>
    <cellStyle name="Normal 47 15 5 6 2" xfId="27863" xr:uid="{00000000-0005-0000-0000-0000BD8D0000}"/>
    <cellStyle name="Normal 47 15 5 6 2 2" xfId="49469" xr:uid="{00000000-0005-0000-0000-0000BE8D0000}"/>
    <cellStyle name="Normal 47 15 5 6 3" xfId="21896" xr:uid="{00000000-0005-0000-0000-0000BF8D0000}"/>
    <cellStyle name="Normal 47 15 5 6 3 2" xfId="43533" xr:uid="{00000000-0005-0000-0000-0000C08D0000}"/>
    <cellStyle name="Normal 47 15 5 6 4" xfId="37546" xr:uid="{00000000-0005-0000-0000-0000C18D0000}"/>
    <cellStyle name="Normal 47 15 5 7" xfId="24878" xr:uid="{00000000-0005-0000-0000-0000C28D0000}"/>
    <cellStyle name="Normal 47 15 5 7 2" xfId="46498" xr:uid="{00000000-0005-0000-0000-0000C38D0000}"/>
    <cellStyle name="Normal 47 15 5 8" xfId="18911" xr:uid="{00000000-0005-0000-0000-0000C48D0000}"/>
    <cellStyle name="Normal 47 15 5 8 2" xfId="40553" xr:uid="{00000000-0005-0000-0000-0000C58D0000}"/>
    <cellStyle name="Normal 47 15 5 9" xfId="31881"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6" xr:uid="{00000000-0005-0000-0000-0000CB8D0000}"/>
    <cellStyle name="Normal 47 15 6 2 2 2 2 2" xfId="50732" xr:uid="{00000000-0005-0000-0000-0000CC8D0000}"/>
    <cellStyle name="Normal 47 15 6 2 2 2 3" xfId="23159" xr:uid="{00000000-0005-0000-0000-0000CD8D0000}"/>
    <cellStyle name="Normal 47 15 6 2 2 2 3 2" xfId="44796" xr:uid="{00000000-0005-0000-0000-0000CE8D0000}"/>
    <cellStyle name="Normal 47 15 6 2 2 2 4" xfId="38812" xr:uid="{00000000-0005-0000-0000-0000CF8D0000}"/>
    <cellStyle name="Normal 47 15 6 2 2 3" xfId="26144" xr:uid="{00000000-0005-0000-0000-0000D08D0000}"/>
    <cellStyle name="Normal 47 15 6 2 2 3 2" xfId="47758" xr:uid="{00000000-0005-0000-0000-0000D18D0000}"/>
    <cellStyle name="Normal 47 15 6 2 2 4" xfId="20177" xr:uid="{00000000-0005-0000-0000-0000D28D0000}"/>
    <cellStyle name="Normal 47 15 6 2 2 4 2" xfId="41819" xr:uid="{00000000-0005-0000-0000-0000D38D0000}"/>
    <cellStyle name="Normal 47 15 6 2 2 5" xfId="35809" xr:uid="{00000000-0005-0000-0000-0000D48D0000}"/>
    <cellStyle name="Normal 47 15 6 2 3" xfId="15047" xr:uid="{00000000-0005-0000-0000-0000D58D0000}"/>
    <cellStyle name="Normal 47 15 6 2 3 2" xfId="18132" xr:uid="{00000000-0005-0000-0000-0000D68D0000}"/>
    <cellStyle name="Normal 47 15 6 2 3 2 2" xfId="30098" xr:uid="{00000000-0005-0000-0000-0000D78D0000}"/>
    <cellStyle name="Normal 47 15 6 2 3 2 2 2" xfId="51704" xr:uid="{00000000-0005-0000-0000-0000D88D0000}"/>
    <cellStyle name="Normal 47 15 6 2 3 2 3" xfId="24131" xr:uid="{00000000-0005-0000-0000-0000D98D0000}"/>
    <cellStyle name="Normal 47 15 6 2 3 2 3 2" xfId="45768" xr:uid="{00000000-0005-0000-0000-0000DA8D0000}"/>
    <cellStyle name="Normal 47 15 6 2 3 2 4" xfId="39786" xr:uid="{00000000-0005-0000-0000-0000DB8D0000}"/>
    <cellStyle name="Normal 47 15 6 2 3 3" xfId="27116" xr:uid="{00000000-0005-0000-0000-0000DC8D0000}"/>
    <cellStyle name="Normal 47 15 6 2 3 3 2" xfId="48730" xr:uid="{00000000-0005-0000-0000-0000DD8D0000}"/>
    <cellStyle name="Normal 47 15 6 2 3 4" xfId="21149" xr:uid="{00000000-0005-0000-0000-0000DE8D0000}"/>
    <cellStyle name="Normal 47 15 6 2 3 4 2" xfId="42791" xr:uid="{00000000-0005-0000-0000-0000DF8D0000}"/>
    <cellStyle name="Normal 47 15 6 2 3 5" xfId="36783" xr:uid="{00000000-0005-0000-0000-0000E08D0000}"/>
    <cellStyle name="Normal 47 15 6 2 4" xfId="16181" xr:uid="{00000000-0005-0000-0000-0000E18D0000}"/>
    <cellStyle name="Normal 47 15 6 2 4 2" xfId="28150" xr:uid="{00000000-0005-0000-0000-0000E28D0000}"/>
    <cellStyle name="Normal 47 15 6 2 4 2 2" xfId="49756" xr:uid="{00000000-0005-0000-0000-0000E38D0000}"/>
    <cellStyle name="Normal 47 15 6 2 4 3" xfId="22183" xr:uid="{00000000-0005-0000-0000-0000E48D0000}"/>
    <cellStyle name="Normal 47 15 6 2 4 3 2" xfId="43820" xr:uid="{00000000-0005-0000-0000-0000E58D0000}"/>
    <cellStyle name="Normal 47 15 6 2 4 4" xfId="37835" xr:uid="{00000000-0005-0000-0000-0000E68D0000}"/>
    <cellStyle name="Normal 47 15 6 2 5" xfId="25168" xr:uid="{00000000-0005-0000-0000-0000E78D0000}"/>
    <cellStyle name="Normal 47 15 6 2 5 2" xfId="46785" xr:uid="{00000000-0005-0000-0000-0000E88D0000}"/>
    <cellStyle name="Normal 47 15 6 2 6" xfId="19201" xr:uid="{00000000-0005-0000-0000-0000E98D0000}"/>
    <cellStyle name="Normal 47 15 6 2 6 2" xfId="40843" xr:uid="{00000000-0005-0000-0000-0000EA8D0000}"/>
    <cellStyle name="Normal 47 15 6 2 7" xfId="34829"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6" xr:uid="{00000000-0005-0000-0000-0000EF8D0000}"/>
    <cellStyle name="Normal 47 15 6 3 2 2 2 2" xfId="51052" xr:uid="{00000000-0005-0000-0000-0000F08D0000}"/>
    <cellStyle name="Normal 47 15 6 3 2 2 3" xfId="23479" xr:uid="{00000000-0005-0000-0000-0000F18D0000}"/>
    <cellStyle name="Normal 47 15 6 3 2 2 3 2" xfId="45116" xr:uid="{00000000-0005-0000-0000-0000F28D0000}"/>
    <cellStyle name="Normal 47 15 6 3 2 2 4" xfId="39132" xr:uid="{00000000-0005-0000-0000-0000F38D0000}"/>
    <cellStyle name="Normal 47 15 6 3 2 3" xfId="26464" xr:uid="{00000000-0005-0000-0000-0000F48D0000}"/>
    <cellStyle name="Normal 47 15 6 3 2 3 2" xfId="48078" xr:uid="{00000000-0005-0000-0000-0000F58D0000}"/>
    <cellStyle name="Normal 47 15 6 3 2 4" xfId="20497" xr:uid="{00000000-0005-0000-0000-0000F68D0000}"/>
    <cellStyle name="Normal 47 15 6 3 2 4 2" xfId="42139" xr:uid="{00000000-0005-0000-0000-0000F78D0000}"/>
    <cellStyle name="Normal 47 15 6 3 2 5" xfId="36129" xr:uid="{00000000-0005-0000-0000-0000F88D0000}"/>
    <cellStyle name="Normal 47 15 6 3 3" xfId="15367" xr:uid="{00000000-0005-0000-0000-0000F98D0000}"/>
    <cellStyle name="Normal 47 15 6 3 3 2" xfId="18452" xr:uid="{00000000-0005-0000-0000-0000FA8D0000}"/>
    <cellStyle name="Normal 47 15 6 3 3 2 2" xfId="30418" xr:uid="{00000000-0005-0000-0000-0000FB8D0000}"/>
    <cellStyle name="Normal 47 15 6 3 3 2 2 2" xfId="52024" xr:uid="{00000000-0005-0000-0000-0000FC8D0000}"/>
    <cellStyle name="Normal 47 15 6 3 3 2 3" xfId="24451" xr:uid="{00000000-0005-0000-0000-0000FD8D0000}"/>
    <cellStyle name="Normal 47 15 6 3 3 2 3 2" xfId="46088" xr:uid="{00000000-0005-0000-0000-0000FE8D0000}"/>
    <cellStyle name="Normal 47 15 6 3 3 2 4" xfId="40106" xr:uid="{00000000-0005-0000-0000-0000FF8D0000}"/>
    <cellStyle name="Normal 47 15 6 3 3 3" xfId="27436" xr:uid="{00000000-0005-0000-0000-0000008E0000}"/>
    <cellStyle name="Normal 47 15 6 3 3 3 2" xfId="49050" xr:uid="{00000000-0005-0000-0000-0000018E0000}"/>
    <cellStyle name="Normal 47 15 6 3 3 4" xfId="21469" xr:uid="{00000000-0005-0000-0000-0000028E0000}"/>
    <cellStyle name="Normal 47 15 6 3 3 4 2" xfId="43111" xr:uid="{00000000-0005-0000-0000-0000038E0000}"/>
    <cellStyle name="Normal 47 15 6 3 3 5" xfId="37103" xr:uid="{00000000-0005-0000-0000-0000048E0000}"/>
    <cellStyle name="Normal 47 15 6 3 4" xfId="16501" xr:uid="{00000000-0005-0000-0000-0000058E0000}"/>
    <cellStyle name="Normal 47 15 6 3 4 2" xfId="28470" xr:uid="{00000000-0005-0000-0000-0000068E0000}"/>
    <cellStyle name="Normal 47 15 6 3 4 2 2" xfId="50076" xr:uid="{00000000-0005-0000-0000-0000078E0000}"/>
    <cellStyle name="Normal 47 15 6 3 4 3" xfId="22503" xr:uid="{00000000-0005-0000-0000-0000088E0000}"/>
    <cellStyle name="Normal 47 15 6 3 4 3 2" xfId="44140" xr:uid="{00000000-0005-0000-0000-0000098E0000}"/>
    <cellStyle name="Normal 47 15 6 3 4 4" xfId="38155" xr:uid="{00000000-0005-0000-0000-00000A8E0000}"/>
    <cellStyle name="Normal 47 15 6 3 5" xfId="25488" xr:uid="{00000000-0005-0000-0000-00000B8E0000}"/>
    <cellStyle name="Normal 47 15 6 3 5 2" xfId="47105" xr:uid="{00000000-0005-0000-0000-00000C8E0000}"/>
    <cellStyle name="Normal 47 15 6 3 6" xfId="19521" xr:uid="{00000000-0005-0000-0000-00000D8E0000}"/>
    <cellStyle name="Normal 47 15 6 3 6 2" xfId="41163" xr:uid="{00000000-0005-0000-0000-00000E8E0000}"/>
    <cellStyle name="Normal 47 15 6 3 7" xfId="35149" xr:uid="{00000000-0005-0000-0000-00000F8E0000}"/>
    <cellStyle name="Normal 47 15 6 4" xfId="13752" xr:uid="{00000000-0005-0000-0000-0000108E0000}"/>
    <cellStyle name="Normal 47 15 6 4 2" xfId="16838" xr:uid="{00000000-0005-0000-0000-0000118E0000}"/>
    <cellStyle name="Normal 47 15 6 4 2 2" xfId="28806" xr:uid="{00000000-0005-0000-0000-0000128E0000}"/>
    <cellStyle name="Normal 47 15 6 4 2 2 2" xfId="50412" xr:uid="{00000000-0005-0000-0000-0000138E0000}"/>
    <cellStyle name="Normal 47 15 6 4 2 3" xfId="22839" xr:uid="{00000000-0005-0000-0000-0000148E0000}"/>
    <cellStyle name="Normal 47 15 6 4 2 3 2" xfId="44476" xr:uid="{00000000-0005-0000-0000-0000158E0000}"/>
    <cellStyle name="Normal 47 15 6 4 2 4" xfId="38492" xr:uid="{00000000-0005-0000-0000-0000168E0000}"/>
    <cellStyle name="Normal 47 15 6 4 3" xfId="25824" xr:uid="{00000000-0005-0000-0000-0000178E0000}"/>
    <cellStyle name="Normal 47 15 6 4 3 2" xfId="47438" xr:uid="{00000000-0005-0000-0000-0000188E0000}"/>
    <cellStyle name="Normal 47 15 6 4 4" xfId="19857" xr:uid="{00000000-0005-0000-0000-0000198E0000}"/>
    <cellStyle name="Normal 47 15 6 4 4 2" xfId="41499" xr:uid="{00000000-0005-0000-0000-00001A8E0000}"/>
    <cellStyle name="Normal 47 15 6 4 5" xfId="35488" xr:uid="{00000000-0005-0000-0000-00001B8E0000}"/>
    <cellStyle name="Normal 47 15 6 5" xfId="14726" xr:uid="{00000000-0005-0000-0000-00001C8E0000}"/>
    <cellStyle name="Normal 47 15 6 5 2" xfId="17811" xr:uid="{00000000-0005-0000-0000-00001D8E0000}"/>
    <cellStyle name="Normal 47 15 6 5 2 2" xfId="29778" xr:uid="{00000000-0005-0000-0000-00001E8E0000}"/>
    <cellStyle name="Normal 47 15 6 5 2 2 2" xfId="51384" xr:uid="{00000000-0005-0000-0000-00001F8E0000}"/>
    <cellStyle name="Normal 47 15 6 5 2 3" xfId="23811" xr:uid="{00000000-0005-0000-0000-0000208E0000}"/>
    <cellStyle name="Normal 47 15 6 5 2 3 2" xfId="45448" xr:uid="{00000000-0005-0000-0000-0000218E0000}"/>
    <cellStyle name="Normal 47 15 6 5 2 4" xfId="39465" xr:uid="{00000000-0005-0000-0000-0000228E0000}"/>
    <cellStyle name="Normal 47 15 6 5 3" xfId="26796" xr:uid="{00000000-0005-0000-0000-0000238E0000}"/>
    <cellStyle name="Normal 47 15 6 5 3 2" xfId="48410" xr:uid="{00000000-0005-0000-0000-0000248E0000}"/>
    <cellStyle name="Normal 47 15 6 5 4" xfId="20829" xr:uid="{00000000-0005-0000-0000-0000258E0000}"/>
    <cellStyle name="Normal 47 15 6 5 4 2" xfId="42471" xr:uid="{00000000-0005-0000-0000-0000268E0000}"/>
    <cellStyle name="Normal 47 15 6 5 5" xfId="36462" xr:uid="{00000000-0005-0000-0000-0000278E0000}"/>
    <cellStyle name="Normal 47 15 6 6" xfId="15839" xr:uid="{00000000-0005-0000-0000-0000288E0000}"/>
    <cellStyle name="Normal 47 15 6 6 2" xfId="27810" xr:uid="{00000000-0005-0000-0000-0000298E0000}"/>
    <cellStyle name="Normal 47 15 6 6 2 2" xfId="49416" xr:uid="{00000000-0005-0000-0000-00002A8E0000}"/>
    <cellStyle name="Normal 47 15 6 6 3" xfId="21843" xr:uid="{00000000-0005-0000-0000-00002B8E0000}"/>
    <cellStyle name="Normal 47 15 6 6 3 2" xfId="43480" xr:uid="{00000000-0005-0000-0000-00002C8E0000}"/>
    <cellStyle name="Normal 47 15 6 6 4" xfId="37493" xr:uid="{00000000-0005-0000-0000-00002D8E0000}"/>
    <cellStyle name="Normal 47 15 6 7" xfId="24825" xr:uid="{00000000-0005-0000-0000-00002E8E0000}"/>
    <cellStyle name="Normal 47 15 6 7 2" xfId="46445" xr:uid="{00000000-0005-0000-0000-00002F8E0000}"/>
    <cellStyle name="Normal 47 15 6 8" xfId="18858" xr:uid="{00000000-0005-0000-0000-0000308E0000}"/>
    <cellStyle name="Normal 47 15 6 8 2" xfId="40500" xr:uid="{00000000-0005-0000-0000-0000318E0000}"/>
    <cellStyle name="Normal 47 15 6 9" xfId="31785"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2" xr:uid="{00000000-0005-0000-0000-0000378E0000}"/>
    <cellStyle name="Normal 47 15 7 2 2 2 2 2" xfId="50828" xr:uid="{00000000-0005-0000-0000-0000388E0000}"/>
    <cellStyle name="Normal 47 15 7 2 2 2 3" xfId="23255" xr:uid="{00000000-0005-0000-0000-0000398E0000}"/>
    <cellStyle name="Normal 47 15 7 2 2 2 3 2" xfId="44892" xr:uid="{00000000-0005-0000-0000-00003A8E0000}"/>
    <cellStyle name="Normal 47 15 7 2 2 2 4" xfId="38908" xr:uid="{00000000-0005-0000-0000-00003B8E0000}"/>
    <cellStyle name="Normal 47 15 7 2 2 3" xfId="26240" xr:uid="{00000000-0005-0000-0000-00003C8E0000}"/>
    <cellStyle name="Normal 47 15 7 2 2 3 2" xfId="47854" xr:uid="{00000000-0005-0000-0000-00003D8E0000}"/>
    <cellStyle name="Normal 47 15 7 2 2 4" xfId="20273" xr:uid="{00000000-0005-0000-0000-00003E8E0000}"/>
    <cellStyle name="Normal 47 15 7 2 2 4 2" xfId="41915" xr:uid="{00000000-0005-0000-0000-00003F8E0000}"/>
    <cellStyle name="Normal 47 15 7 2 2 5" xfId="35905" xr:uid="{00000000-0005-0000-0000-0000408E0000}"/>
    <cellStyle name="Normal 47 15 7 2 3" xfId="15143" xr:uid="{00000000-0005-0000-0000-0000418E0000}"/>
    <cellStyle name="Normal 47 15 7 2 3 2" xfId="18228" xr:uid="{00000000-0005-0000-0000-0000428E0000}"/>
    <cellStyle name="Normal 47 15 7 2 3 2 2" xfId="30194" xr:uid="{00000000-0005-0000-0000-0000438E0000}"/>
    <cellStyle name="Normal 47 15 7 2 3 2 2 2" xfId="51800" xr:uid="{00000000-0005-0000-0000-0000448E0000}"/>
    <cellStyle name="Normal 47 15 7 2 3 2 3" xfId="24227" xr:uid="{00000000-0005-0000-0000-0000458E0000}"/>
    <cellStyle name="Normal 47 15 7 2 3 2 3 2" xfId="45864" xr:uid="{00000000-0005-0000-0000-0000468E0000}"/>
    <cellStyle name="Normal 47 15 7 2 3 2 4" xfId="39882" xr:uid="{00000000-0005-0000-0000-0000478E0000}"/>
    <cellStyle name="Normal 47 15 7 2 3 3" xfId="27212" xr:uid="{00000000-0005-0000-0000-0000488E0000}"/>
    <cellStyle name="Normal 47 15 7 2 3 3 2" xfId="48826" xr:uid="{00000000-0005-0000-0000-0000498E0000}"/>
    <cellStyle name="Normal 47 15 7 2 3 4" xfId="21245" xr:uid="{00000000-0005-0000-0000-00004A8E0000}"/>
    <cellStyle name="Normal 47 15 7 2 3 4 2" xfId="42887" xr:uid="{00000000-0005-0000-0000-00004B8E0000}"/>
    <cellStyle name="Normal 47 15 7 2 3 5" xfId="36879" xr:uid="{00000000-0005-0000-0000-00004C8E0000}"/>
    <cellStyle name="Normal 47 15 7 2 4" xfId="16277" xr:uid="{00000000-0005-0000-0000-00004D8E0000}"/>
    <cellStyle name="Normal 47 15 7 2 4 2" xfId="28246" xr:uid="{00000000-0005-0000-0000-00004E8E0000}"/>
    <cellStyle name="Normal 47 15 7 2 4 2 2" xfId="49852" xr:uid="{00000000-0005-0000-0000-00004F8E0000}"/>
    <cellStyle name="Normal 47 15 7 2 4 3" xfId="22279" xr:uid="{00000000-0005-0000-0000-0000508E0000}"/>
    <cellStyle name="Normal 47 15 7 2 4 3 2" xfId="43916" xr:uid="{00000000-0005-0000-0000-0000518E0000}"/>
    <cellStyle name="Normal 47 15 7 2 4 4" xfId="37931" xr:uid="{00000000-0005-0000-0000-0000528E0000}"/>
    <cellStyle name="Normal 47 15 7 2 5" xfId="25264" xr:uid="{00000000-0005-0000-0000-0000538E0000}"/>
    <cellStyle name="Normal 47 15 7 2 5 2" xfId="46881" xr:uid="{00000000-0005-0000-0000-0000548E0000}"/>
    <cellStyle name="Normal 47 15 7 2 6" xfId="19297" xr:uid="{00000000-0005-0000-0000-0000558E0000}"/>
    <cellStyle name="Normal 47 15 7 2 6 2" xfId="40939" xr:uid="{00000000-0005-0000-0000-0000568E0000}"/>
    <cellStyle name="Normal 47 15 7 2 7" xfId="34925"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2" xr:uid="{00000000-0005-0000-0000-00005B8E0000}"/>
    <cellStyle name="Normal 47 15 7 3 2 2 2 2" xfId="51148" xr:uid="{00000000-0005-0000-0000-00005C8E0000}"/>
    <cellStyle name="Normal 47 15 7 3 2 2 3" xfId="23575" xr:uid="{00000000-0005-0000-0000-00005D8E0000}"/>
    <cellStyle name="Normal 47 15 7 3 2 2 3 2" xfId="45212" xr:uid="{00000000-0005-0000-0000-00005E8E0000}"/>
    <cellStyle name="Normal 47 15 7 3 2 2 4" xfId="39228" xr:uid="{00000000-0005-0000-0000-00005F8E0000}"/>
    <cellStyle name="Normal 47 15 7 3 2 3" xfId="26560" xr:uid="{00000000-0005-0000-0000-0000608E0000}"/>
    <cellStyle name="Normal 47 15 7 3 2 3 2" xfId="48174" xr:uid="{00000000-0005-0000-0000-0000618E0000}"/>
    <cellStyle name="Normal 47 15 7 3 2 4" xfId="20593" xr:uid="{00000000-0005-0000-0000-0000628E0000}"/>
    <cellStyle name="Normal 47 15 7 3 2 4 2" xfId="42235" xr:uid="{00000000-0005-0000-0000-0000638E0000}"/>
    <cellStyle name="Normal 47 15 7 3 2 5" xfId="36225" xr:uid="{00000000-0005-0000-0000-0000648E0000}"/>
    <cellStyle name="Normal 47 15 7 3 3" xfId="15463" xr:uid="{00000000-0005-0000-0000-0000658E0000}"/>
    <cellStyle name="Normal 47 15 7 3 3 2" xfId="18548" xr:uid="{00000000-0005-0000-0000-0000668E0000}"/>
    <cellStyle name="Normal 47 15 7 3 3 2 2" xfId="30514" xr:uid="{00000000-0005-0000-0000-0000678E0000}"/>
    <cellStyle name="Normal 47 15 7 3 3 2 2 2" xfId="52120" xr:uid="{00000000-0005-0000-0000-0000688E0000}"/>
    <cellStyle name="Normal 47 15 7 3 3 2 3" xfId="24547" xr:uid="{00000000-0005-0000-0000-0000698E0000}"/>
    <cellStyle name="Normal 47 15 7 3 3 2 3 2" xfId="46184" xr:uid="{00000000-0005-0000-0000-00006A8E0000}"/>
    <cellStyle name="Normal 47 15 7 3 3 2 4" xfId="40202" xr:uid="{00000000-0005-0000-0000-00006B8E0000}"/>
    <cellStyle name="Normal 47 15 7 3 3 3" xfId="27532" xr:uid="{00000000-0005-0000-0000-00006C8E0000}"/>
    <cellStyle name="Normal 47 15 7 3 3 3 2" xfId="49146" xr:uid="{00000000-0005-0000-0000-00006D8E0000}"/>
    <cellStyle name="Normal 47 15 7 3 3 4" xfId="21565" xr:uid="{00000000-0005-0000-0000-00006E8E0000}"/>
    <cellStyle name="Normal 47 15 7 3 3 4 2" xfId="43207" xr:uid="{00000000-0005-0000-0000-00006F8E0000}"/>
    <cellStyle name="Normal 47 15 7 3 3 5" xfId="37199" xr:uid="{00000000-0005-0000-0000-0000708E0000}"/>
    <cellStyle name="Normal 47 15 7 3 4" xfId="16597" xr:uid="{00000000-0005-0000-0000-0000718E0000}"/>
    <cellStyle name="Normal 47 15 7 3 4 2" xfId="28566" xr:uid="{00000000-0005-0000-0000-0000728E0000}"/>
    <cellStyle name="Normal 47 15 7 3 4 2 2" xfId="50172" xr:uid="{00000000-0005-0000-0000-0000738E0000}"/>
    <cellStyle name="Normal 47 15 7 3 4 3" xfId="22599" xr:uid="{00000000-0005-0000-0000-0000748E0000}"/>
    <cellStyle name="Normal 47 15 7 3 4 3 2" xfId="44236" xr:uid="{00000000-0005-0000-0000-0000758E0000}"/>
    <cellStyle name="Normal 47 15 7 3 4 4" xfId="38251" xr:uid="{00000000-0005-0000-0000-0000768E0000}"/>
    <cellStyle name="Normal 47 15 7 3 5" xfId="25584" xr:uid="{00000000-0005-0000-0000-0000778E0000}"/>
    <cellStyle name="Normal 47 15 7 3 5 2" xfId="47201" xr:uid="{00000000-0005-0000-0000-0000788E0000}"/>
    <cellStyle name="Normal 47 15 7 3 6" xfId="19617" xr:uid="{00000000-0005-0000-0000-0000798E0000}"/>
    <cellStyle name="Normal 47 15 7 3 6 2" xfId="41259" xr:uid="{00000000-0005-0000-0000-00007A8E0000}"/>
    <cellStyle name="Normal 47 15 7 3 7" xfId="35245" xr:uid="{00000000-0005-0000-0000-00007B8E0000}"/>
    <cellStyle name="Normal 47 15 7 4" xfId="13848" xr:uid="{00000000-0005-0000-0000-00007C8E0000}"/>
    <cellStyle name="Normal 47 15 7 4 2" xfId="16934" xr:uid="{00000000-0005-0000-0000-00007D8E0000}"/>
    <cellStyle name="Normal 47 15 7 4 2 2" xfId="28902" xr:uid="{00000000-0005-0000-0000-00007E8E0000}"/>
    <cellStyle name="Normal 47 15 7 4 2 2 2" xfId="50508" xr:uid="{00000000-0005-0000-0000-00007F8E0000}"/>
    <cellStyle name="Normal 47 15 7 4 2 3" xfId="22935" xr:uid="{00000000-0005-0000-0000-0000808E0000}"/>
    <cellStyle name="Normal 47 15 7 4 2 3 2" xfId="44572" xr:uid="{00000000-0005-0000-0000-0000818E0000}"/>
    <cellStyle name="Normal 47 15 7 4 2 4" xfId="38588" xr:uid="{00000000-0005-0000-0000-0000828E0000}"/>
    <cellStyle name="Normal 47 15 7 4 3" xfId="25920" xr:uid="{00000000-0005-0000-0000-0000838E0000}"/>
    <cellStyle name="Normal 47 15 7 4 3 2" xfId="47534" xr:uid="{00000000-0005-0000-0000-0000848E0000}"/>
    <cellStyle name="Normal 47 15 7 4 4" xfId="19953" xr:uid="{00000000-0005-0000-0000-0000858E0000}"/>
    <cellStyle name="Normal 47 15 7 4 4 2" xfId="41595" xr:uid="{00000000-0005-0000-0000-0000868E0000}"/>
    <cellStyle name="Normal 47 15 7 4 5" xfId="35584" xr:uid="{00000000-0005-0000-0000-0000878E0000}"/>
    <cellStyle name="Normal 47 15 7 5" xfId="14822" xr:uid="{00000000-0005-0000-0000-0000888E0000}"/>
    <cellStyle name="Normal 47 15 7 5 2" xfId="17907" xr:uid="{00000000-0005-0000-0000-0000898E0000}"/>
    <cellStyle name="Normal 47 15 7 5 2 2" xfId="29874" xr:uid="{00000000-0005-0000-0000-00008A8E0000}"/>
    <cellStyle name="Normal 47 15 7 5 2 2 2" xfId="51480" xr:uid="{00000000-0005-0000-0000-00008B8E0000}"/>
    <cellStyle name="Normal 47 15 7 5 2 3" xfId="23907" xr:uid="{00000000-0005-0000-0000-00008C8E0000}"/>
    <cellStyle name="Normal 47 15 7 5 2 3 2" xfId="45544" xr:uid="{00000000-0005-0000-0000-00008D8E0000}"/>
    <cellStyle name="Normal 47 15 7 5 2 4" xfId="39561" xr:uid="{00000000-0005-0000-0000-00008E8E0000}"/>
    <cellStyle name="Normal 47 15 7 5 3" xfId="26892" xr:uid="{00000000-0005-0000-0000-00008F8E0000}"/>
    <cellStyle name="Normal 47 15 7 5 3 2" xfId="48506" xr:uid="{00000000-0005-0000-0000-0000908E0000}"/>
    <cellStyle name="Normal 47 15 7 5 4" xfId="20925" xr:uid="{00000000-0005-0000-0000-0000918E0000}"/>
    <cellStyle name="Normal 47 15 7 5 4 2" xfId="42567" xr:uid="{00000000-0005-0000-0000-0000928E0000}"/>
    <cellStyle name="Normal 47 15 7 5 5" xfId="36558" xr:uid="{00000000-0005-0000-0000-0000938E0000}"/>
    <cellStyle name="Normal 47 15 7 6" xfId="15935" xr:uid="{00000000-0005-0000-0000-0000948E0000}"/>
    <cellStyle name="Normal 47 15 7 6 2" xfId="27906" xr:uid="{00000000-0005-0000-0000-0000958E0000}"/>
    <cellStyle name="Normal 47 15 7 6 2 2" xfId="49512" xr:uid="{00000000-0005-0000-0000-0000968E0000}"/>
    <cellStyle name="Normal 47 15 7 6 3" xfId="21939" xr:uid="{00000000-0005-0000-0000-0000978E0000}"/>
    <cellStyle name="Normal 47 15 7 6 3 2" xfId="43576" xr:uid="{00000000-0005-0000-0000-0000988E0000}"/>
    <cellStyle name="Normal 47 15 7 6 4" xfId="37589" xr:uid="{00000000-0005-0000-0000-0000998E0000}"/>
    <cellStyle name="Normal 47 15 7 7" xfId="24921" xr:uid="{00000000-0005-0000-0000-00009A8E0000}"/>
    <cellStyle name="Normal 47 15 7 7 2" xfId="46541" xr:uid="{00000000-0005-0000-0000-00009B8E0000}"/>
    <cellStyle name="Normal 47 15 7 8" xfId="18954" xr:uid="{00000000-0005-0000-0000-00009C8E0000}"/>
    <cellStyle name="Normal 47 15 7 8 2" xfId="40596" xr:uid="{00000000-0005-0000-0000-00009D8E0000}"/>
    <cellStyle name="Normal 47 15 7 9" xfId="31995"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4" xr:uid="{00000000-0005-0000-0000-0000A28E0000}"/>
    <cellStyle name="Normal 47 15 8 2 2 2 2" xfId="50570" xr:uid="{00000000-0005-0000-0000-0000A38E0000}"/>
    <cellStyle name="Normal 47 15 8 2 2 3" xfId="22997" xr:uid="{00000000-0005-0000-0000-0000A48E0000}"/>
    <cellStyle name="Normal 47 15 8 2 2 3 2" xfId="44634" xr:uid="{00000000-0005-0000-0000-0000A58E0000}"/>
    <cellStyle name="Normal 47 15 8 2 2 4" xfId="38650" xr:uid="{00000000-0005-0000-0000-0000A68E0000}"/>
    <cellStyle name="Normal 47 15 8 2 3" xfId="25982" xr:uid="{00000000-0005-0000-0000-0000A78E0000}"/>
    <cellStyle name="Normal 47 15 8 2 3 2" xfId="47596" xr:uid="{00000000-0005-0000-0000-0000A88E0000}"/>
    <cellStyle name="Normal 47 15 8 2 4" xfId="20015" xr:uid="{00000000-0005-0000-0000-0000A98E0000}"/>
    <cellStyle name="Normal 47 15 8 2 4 2" xfId="41657" xr:uid="{00000000-0005-0000-0000-0000AA8E0000}"/>
    <cellStyle name="Normal 47 15 8 2 5" xfId="35647" xr:uid="{00000000-0005-0000-0000-0000AB8E0000}"/>
    <cellStyle name="Normal 47 15 8 3" xfId="14885" xr:uid="{00000000-0005-0000-0000-0000AC8E0000}"/>
    <cellStyle name="Normal 47 15 8 3 2" xfId="17970" xr:uid="{00000000-0005-0000-0000-0000AD8E0000}"/>
    <cellStyle name="Normal 47 15 8 3 2 2" xfId="29936" xr:uid="{00000000-0005-0000-0000-0000AE8E0000}"/>
    <cellStyle name="Normal 47 15 8 3 2 2 2" xfId="51542" xr:uid="{00000000-0005-0000-0000-0000AF8E0000}"/>
    <cellStyle name="Normal 47 15 8 3 2 3" xfId="23969" xr:uid="{00000000-0005-0000-0000-0000B08E0000}"/>
    <cellStyle name="Normal 47 15 8 3 2 3 2" xfId="45606" xr:uid="{00000000-0005-0000-0000-0000B18E0000}"/>
    <cellStyle name="Normal 47 15 8 3 2 4" xfId="39624" xr:uid="{00000000-0005-0000-0000-0000B28E0000}"/>
    <cellStyle name="Normal 47 15 8 3 3" xfId="26954" xr:uid="{00000000-0005-0000-0000-0000B38E0000}"/>
    <cellStyle name="Normal 47 15 8 3 3 2" xfId="48568" xr:uid="{00000000-0005-0000-0000-0000B48E0000}"/>
    <cellStyle name="Normal 47 15 8 3 4" xfId="20987" xr:uid="{00000000-0005-0000-0000-0000B58E0000}"/>
    <cellStyle name="Normal 47 15 8 3 4 2" xfId="42629" xr:uid="{00000000-0005-0000-0000-0000B68E0000}"/>
    <cellStyle name="Normal 47 15 8 3 5" xfId="36621" xr:uid="{00000000-0005-0000-0000-0000B78E0000}"/>
    <cellStyle name="Normal 47 15 8 4" xfId="16019" xr:uid="{00000000-0005-0000-0000-0000B88E0000}"/>
    <cellStyle name="Normal 47 15 8 4 2" xfId="27988" xr:uid="{00000000-0005-0000-0000-0000B98E0000}"/>
    <cellStyle name="Normal 47 15 8 4 2 2" xfId="49594" xr:uid="{00000000-0005-0000-0000-0000BA8E0000}"/>
    <cellStyle name="Normal 47 15 8 4 3" xfId="22021" xr:uid="{00000000-0005-0000-0000-0000BB8E0000}"/>
    <cellStyle name="Normal 47 15 8 4 3 2" xfId="43658" xr:uid="{00000000-0005-0000-0000-0000BC8E0000}"/>
    <cellStyle name="Normal 47 15 8 4 4" xfId="37673" xr:uid="{00000000-0005-0000-0000-0000BD8E0000}"/>
    <cellStyle name="Normal 47 15 8 5" xfId="25006" xr:uid="{00000000-0005-0000-0000-0000BE8E0000}"/>
    <cellStyle name="Normal 47 15 8 5 2" xfId="46623" xr:uid="{00000000-0005-0000-0000-0000BF8E0000}"/>
    <cellStyle name="Normal 47 15 8 6" xfId="19039" xr:uid="{00000000-0005-0000-0000-0000C08E0000}"/>
    <cellStyle name="Normal 47 15 8 6 2" xfId="40681" xr:uid="{00000000-0005-0000-0000-0000C18E0000}"/>
    <cellStyle name="Normal 47 15 8 7" xfId="34667"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4" xr:uid="{00000000-0005-0000-0000-0000C68E0000}"/>
    <cellStyle name="Normal 47 15 9 2 2 2 2" xfId="50890" xr:uid="{00000000-0005-0000-0000-0000C78E0000}"/>
    <cellStyle name="Normal 47 15 9 2 2 3" xfId="23317" xr:uid="{00000000-0005-0000-0000-0000C88E0000}"/>
    <cellStyle name="Normal 47 15 9 2 2 3 2" xfId="44954" xr:uid="{00000000-0005-0000-0000-0000C98E0000}"/>
    <cellStyle name="Normal 47 15 9 2 2 4" xfId="38970" xr:uid="{00000000-0005-0000-0000-0000CA8E0000}"/>
    <cellStyle name="Normal 47 15 9 2 3" xfId="26302" xr:uid="{00000000-0005-0000-0000-0000CB8E0000}"/>
    <cellStyle name="Normal 47 15 9 2 3 2" xfId="47916" xr:uid="{00000000-0005-0000-0000-0000CC8E0000}"/>
    <cellStyle name="Normal 47 15 9 2 4" xfId="20335" xr:uid="{00000000-0005-0000-0000-0000CD8E0000}"/>
    <cellStyle name="Normal 47 15 9 2 4 2" xfId="41977" xr:uid="{00000000-0005-0000-0000-0000CE8E0000}"/>
    <cellStyle name="Normal 47 15 9 2 5" xfId="35967" xr:uid="{00000000-0005-0000-0000-0000CF8E0000}"/>
    <cellStyle name="Normal 47 15 9 3" xfId="15205" xr:uid="{00000000-0005-0000-0000-0000D08E0000}"/>
    <cellStyle name="Normal 47 15 9 3 2" xfId="18290" xr:uid="{00000000-0005-0000-0000-0000D18E0000}"/>
    <cellStyle name="Normal 47 15 9 3 2 2" xfId="30256" xr:uid="{00000000-0005-0000-0000-0000D28E0000}"/>
    <cellStyle name="Normal 47 15 9 3 2 2 2" xfId="51862" xr:uid="{00000000-0005-0000-0000-0000D38E0000}"/>
    <cellStyle name="Normal 47 15 9 3 2 3" xfId="24289" xr:uid="{00000000-0005-0000-0000-0000D48E0000}"/>
    <cellStyle name="Normal 47 15 9 3 2 3 2" xfId="45926" xr:uid="{00000000-0005-0000-0000-0000D58E0000}"/>
    <cellStyle name="Normal 47 15 9 3 2 4" xfId="39944" xr:uid="{00000000-0005-0000-0000-0000D68E0000}"/>
    <cellStyle name="Normal 47 15 9 3 3" xfId="27274" xr:uid="{00000000-0005-0000-0000-0000D78E0000}"/>
    <cellStyle name="Normal 47 15 9 3 3 2" xfId="48888" xr:uid="{00000000-0005-0000-0000-0000D88E0000}"/>
    <cellStyle name="Normal 47 15 9 3 4" xfId="21307" xr:uid="{00000000-0005-0000-0000-0000D98E0000}"/>
    <cellStyle name="Normal 47 15 9 3 4 2" xfId="42949" xr:uid="{00000000-0005-0000-0000-0000DA8E0000}"/>
    <cellStyle name="Normal 47 15 9 3 5" xfId="36941" xr:uid="{00000000-0005-0000-0000-0000DB8E0000}"/>
    <cellStyle name="Normal 47 15 9 4" xfId="16339" xr:uid="{00000000-0005-0000-0000-0000DC8E0000}"/>
    <cellStyle name="Normal 47 15 9 4 2" xfId="28308" xr:uid="{00000000-0005-0000-0000-0000DD8E0000}"/>
    <cellStyle name="Normal 47 15 9 4 2 2" xfId="49914" xr:uid="{00000000-0005-0000-0000-0000DE8E0000}"/>
    <cellStyle name="Normal 47 15 9 4 3" xfId="22341" xr:uid="{00000000-0005-0000-0000-0000DF8E0000}"/>
    <cellStyle name="Normal 47 15 9 4 3 2" xfId="43978" xr:uid="{00000000-0005-0000-0000-0000E08E0000}"/>
    <cellStyle name="Normal 47 15 9 4 4" xfId="37993" xr:uid="{00000000-0005-0000-0000-0000E18E0000}"/>
    <cellStyle name="Normal 47 15 9 5" xfId="25326" xr:uid="{00000000-0005-0000-0000-0000E28E0000}"/>
    <cellStyle name="Normal 47 15 9 5 2" xfId="46943" xr:uid="{00000000-0005-0000-0000-0000E38E0000}"/>
    <cellStyle name="Normal 47 15 9 6" xfId="19359" xr:uid="{00000000-0005-0000-0000-0000E48E0000}"/>
    <cellStyle name="Normal 47 15 9 6 2" xfId="41001" xr:uid="{00000000-0005-0000-0000-0000E58E0000}"/>
    <cellStyle name="Normal 47 15 9 7" xfId="34987"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5" xr:uid="{00000000-0005-0000-0000-0000EA8E0000}"/>
    <cellStyle name="Normal 47 16 10 2 2 2" xfId="50251" xr:uid="{00000000-0005-0000-0000-0000EB8E0000}"/>
    <cellStyle name="Normal 47 16 10 2 3" xfId="22678" xr:uid="{00000000-0005-0000-0000-0000EC8E0000}"/>
    <cellStyle name="Normal 47 16 10 2 3 2" xfId="44315" xr:uid="{00000000-0005-0000-0000-0000ED8E0000}"/>
    <cellStyle name="Normal 47 16 10 2 4" xfId="38330" xr:uid="{00000000-0005-0000-0000-0000EE8E0000}"/>
    <cellStyle name="Normal 47 16 10 3" xfId="25663" xr:uid="{00000000-0005-0000-0000-0000EF8E0000}"/>
    <cellStyle name="Normal 47 16 10 3 2" xfId="47277" xr:uid="{00000000-0005-0000-0000-0000F08E0000}"/>
    <cellStyle name="Normal 47 16 10 4" xfId="19696" xr:uid="{00000000-0005-0000-0000-0000F18E0000}"/>
    <cellStyle name="Normal 47 16 10 4 2" xfId="41338" xr:uid="{00000000-0005-0000-0000-0000F28E0000}"/>
    <cellStyle name="Normal 47 16 10 5" xfId="35326" xr:uid="{00000000-0005-0000-0000-0000F38E0000}"/>
    <cellStyle name="Normal 47 16 11" xfId="14565" xr:uid="{00000000-0005-0000-0000-0000F48E0000}"/>
    <cellStyle name="Normal 47 16 11 2" xfId="17650" xr:uid="{00000000-0005-0000-0000-0000F58E0000}"/>
    <cellStyle name="Normal 47 16 11 2 2" xfId="29617" xr:uid="{00000000-0005-0000-0000-0000F68E0000}"/>
    <cellStyle name="Normal 47 16 11 2 2 2" xfId="51223" xr:uid="{00000000-0005-0000-0000-0000F78E0000}"/>
    <cellStyle name="Normal 47 16 11 2 3" xfId="23650" xr:uid="{00000000-0005-0000-0000-0000F88E0000}"/>
    <cellStyle name="Normal 47 16 11 2 3 2" xfId="45287" xr:uid="{00000000-0005-0000-0000-0000F98E0000}"/>
    <cellStyle name="Normal 47 16 11 2 4" xfId="39304" xr:uid="{00000000-0005-0000-0000-0000FA8E0000}"/>
    <cellStyle name="Normal 47 16 11 3" xfId="26635" xr:uid="{00000000-0005-0000-0000-0000FB8E0000}"/>
    <cellStyle name="Normal 47 16 11 3 2" xfId="48249" xr:uid="{00000000-0005-0000-0000-0000FC8E0000}"/>
    <cellStyle name="Normal 47 16 11 4" xfId="20668" xr:uid="{00000000-0005-0000-0000-0000FD8E0000}"/>
    <cellStyle name="Normal 47 16 11 4 2" xfId="42310" xr:uid="{00000000-0005-0000-0000-0000FE8E0000}"/>
    <cellStyle name="Normal 47 16 11 5" xfId="36301" xr:uid="{00000000-0005-0000-0000-0000FF8E0000}"/>
    <cellStyle name="Normal 47 16 12" xfId="15678" xr:uid="{00000000-0005-0000-0000-0000008F0000}"/>
    <cellStyle name="Normal 47 16 12 2" xfId="27649" xr:uid="{00000000-0005-0000-0000-0000018F0000}"/>
    <cellStyle name="Normal 47 16 12 2 2" xfId="49255" xr:uid="{00000000-0005-0000-0000-0000028F0000}"/>
    <cellStyle name="Normal 47 16 12 3" xfId="21682" xr:uid="{00000000-0005-0000-0000-0000038F0000}"/>
    <cellStyle name="Normal 47 16 12 3 2" xfId="43319" xr:uid="{00000000-0005-0000-0000-0000048F0000}"/>
    <cellStyle name="Normal 47 16 12 4" xfId="37332" xr:uid="{00000000-0005-0000-0000-0000058F0000}"/>
    <cellStyle name="Normal 47 16 13" xfId="24664" xr:uid="{00000000-0005-0000-0000-0000068F0000}"/>
    <cellStyle name="Normal 47 16 13 2" xfId="46284" xr:uid="{00000000-0005-0000-0000-0000078F0000}"/>
    <cellStyle name="Normal 47 16 14" xfId="18697" xr:uid="{00000000-0005-0000-0000-0000088F0000}"/>
    <cellStyle name="Normal 47 16 14 2" xfId="40339" xr:uid="{00000000-0005-0000-0000-0000098F0000}"/>
    <cellStyle name="Normal 47 16 15" xfId="31262"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4" xr:uid="{00000000-0005-0000-0000-00000F8F0000}"/>
    <cellStyle name="Normal 47 16 2 2 2 2 2 2" xfId="50660" xr:uid="{00000000-0005-0000-0000-0000108F0000}"/>
    <cellStyle name="Normal 47 16 2 2 2 2 3" xfId="23087" xr:uid="{00000000-0005-0000-0000-0000118F0000}"/>
    <cellStyle name="Normal 47 16 2 2 2 2 3 2" xfId="44724" xr:uid="{00000000-0005-0000-0000-0000128F0000}"/>
    <cellStyle name="Normal 47 16 2 2 2 2 4" xfId="38740" xr:uid="{00000000-0005-0000-0000-0000138F0000}"/>
    <cellStyle name="Normal 47 16 2 2 2 3" xfId="26072" xr:uid="{00000000-0005-0000-0000-0000148F0000}"/>
    <cellStyle name="Normal 47 16 2 2 2 3 2" xfId="47686" xr:uid="{00000000-0005-0000-0000-0000158F0000}"/>
    <cellStyle name="Normal 47 16 2 2 2 4" xfId="20105" xr:uid="{00000000-0005-0000-0000-0000168F0000}"/>
    <cellStyle name="Normal 47 16 2 2 2 4 2" xfId="41747" xr:uid="{00000000-0005-0000-0000-0000178F0000}"/>
    <cellStyle name="Normal 47 16 2 2 2 5" xfId="35737" xr:uid="{00000000-0005-0000-0000-0000188F0000}"/>
    <cellStyle name="Normal 47 16 2 2 3" xfId="14975" xr:uid="{00000000-0005-0000-0000-0000198F0000}"/>
    <cellStyle name="Normal 47 16 2 2 3 2" xfId="18060" xr:uid="{00000000-0005-0000-0000-00001A8F0000}"/>
    <cellStyle name="Normal 47 16 2 2 3 2 2" xfId="30026" xr:uid="{00000000-0005-0000-0000-00001B8F0000}"/>
    <cellStyle name="Normal 47 16 2 2 3 2 2 2" xfId="51632" xr:uid="{00000000-0005-0000-0000-00001C8F0000}"/>
    <cellStyle name="Normal 47 16 2 2 3 2 3" xfId="24059" xr:uid="{00000000-0005-0000-0000-00001D8F0000}"/>
    <cellStyle name="Normal 47 16 2 2 3 2 3 2" xfId="45696" xr:uid="{00000000-0005-0000-0000-00001E8F0000}"/>
    <cellStyle name="Normal 47 16 2 2 3 2 4" xfId="39714" xr:uid="{00000000-0005-0000-0000-00001F8F0000}"/>
    <cellStyle name="Normal 47 16 2 2 3 3" xfId="27044" xr:uid="{00000000-0005-0000-0000-0000208F0000}"/>
    <cellStyle name="Normal 47 16 2 2 3 3 2" xfId="48658" xr:uid="{00000000-0005-0000-0000-0000218F0000}"/>
    <cellStyle name="Normal 47 16 2 2 3 4" xfId="21077" xr:uid="{00000000-0005-0000-0000-0000228F0000}"/>
    <cellStyle name="Normal 47 16 2 2 3 4 2" xfId="42719" xr:uid="{00000000-0005-0000-0000-0000238F0000}"/>
    <cellStyle name="Normal 47 16 2 2 3 5" xfId="36711" xr:uid="{00000000-0005-0000-0000-0000248F0000}"/>
    <cellStyle name="Normal 47 16 2 2 4" xfId="16109" xr:uid="{00000000-0005-0000-0000-0000258F0000}"/>
    <cellStyle name="Normal 47 16 2 2 4 2" xfId="28078" xr:uid="{00000000-0005-0000-0000-0000268F0000}"/>
    <cellStyle name="Normal 47 16 2 2 4 2 2" xfId="49684" xr:uid="{00000000-0005-0000-0000-0000278F0000}"/>
    <cellStyle name="Normal 47 16 2 2 4 3" xfId="22111" xr:uid="{00000000-0005-0000-0000-0000288F0000}"/>
    <cellStyle name="Normal 47 16 2 2 4 3 2" xfId="43748" xr:uid="{00000000-0005-0000-0000-0000298F0000}"/>
    <cellStyle name="Normal 47 16 2 2 4 4" xfId="37763" xr:uid="{00000000-0005-0000-0000-00002A8F0000}"/>
    <cellStyle name="Normal 47 16 2 2 5" xfId="25096" xr:uid="{00000000-0005-0000-0000-00002B8F0000}"/>
    <cellStyle name="Normal 47 16 2 2 5 2" xfId="46713" xr:uid="{00000000-0005-0000-0000-00002C8F0000}"/>
    <cellStyle name="Normal 47 16 2 2 6" xfId="19129" xr:uid="{00000000-0005-0000-0000-00002D8F0000}"/>
    <cellStyle name="Normal 47 16 2 2 6 2" xfId="40771" xr:uid="{00000000-0005-0000-0000-00002E8F0000}"/>
    <cellStyle name="Normal 47 16 2 2 7" xfId="34757"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4" xr:uid="{00000000-0005-0000-0000-0000338F0000}"/>
    <cellStyle name="Normal 47 16 2 3 2 2 2 2" xfId="50980" xr:uid="{00000000-0005-0000-0000-0000348F0000}"/>
    <cellStyle name="Normal 47 16 2 3 2 2 3" xfId="23407" xr:uid="{00000000-0005-0000-0000-0000358F0000}"/>
    <cellStyle name="Normal 47 16 2 3 2 2 3 2" xfId="45044" xr:uid="{00000000-0005-0000-0000-0000368F0000}"/>
    <cellStyle name="Normal 47 16 2 3 2 2 4" xfId="39060" xr:uid="{00000000-0005-0000-0000-0000378F0000}"/>
    <cellStyle name="Normal 47 16 2 3 2 3" xfId="26392" xr:uid="{00000000-0005-0000-0000-0000388F0000}"/>
    <cellStyle name="Normal 47 16 2 3 2 3 2" xfId="48006" xr:uid="{00000000-0005-0000-0000-0000398F0000}"/>
    <cellStyle name="Normal 47 16 2 3 2 4" xfId="20425" xr:uid="{00000000-0005-0000-0000-00003A8F0000}"/>
    <cellStyle name="Normal 47 16 2 3 2 4 2" xfId="42067" xr:uid="{00000000-0005-0000-0000-00003B8F0000}"/>
    <cellStyle name="Normal 47 16 2 3 2 5" xfId="36057" xr:uid="{00000000-0005-0000-0000-00003C8F0000}"/>
    <cellStyle name="Normal 47 16 2 3 3" xfId="15295" xr:uid="{00000000-0005-0000-0000-00003D8F0000}"/>
    <cellStyle name="Normal 47 16 2 3 3 2" xfId="18380" xr:uid="{00000000-0005-0000-0000-00003E8F0000}"/>
    <cellStyle name="Normal 47 16 2 3 3 2 2" xfId="30346" xr:uid="{00000000-0005-0000-0000-00003F8F0000}"/>
    <cellStyle name="Normal 47 16 2 3 3 2 2 2" xfId="51952" xr:uid="{00000000-0005-0000-0000-0000408F0000}"/>
    <cellStyle name="Normal 47 16 2 3 3 2 3" xfId="24379" xr:uid="{00000000-0005-0000-0000-0000418F0000}"/>
    <cellStyle name="Normal 47 16 2 3 3 2 3 2" xfId="46016" xr:uid="{00000000-0005-0000-0000-0000428F0000}"/>
    <cellStyle name="Normal 47 16 2 3 3 2 4" xfId="40034" xr:uid="{00000000-0005-0000-0000-0000438F0000}"/>
    <cellStyle name="Normal 47 16 2 3 3 3" xfId="27364" xr:uid="{00000000-0005-0000-0000-0000448F0000}"/>
    <cellStyle name="Normal 47 16 2 3 3 3 2" xfId="48978" xr:uid="{00000000-0005-0000-0000-0000458F0000}"/>
    <cellStyle name="Normal 47 16 2 3 3 4" xfId="21397" xr:uid="{00000000-0005-0000-0000-0000468F0000}"/>
    <cellStyle name="Normal 47 16 2 3 3 4 2" xfId="43039" xr:uid="{00000000-0005-0000-0000-0000478F0000}"/>
    <cellStyle name="Normal 47 16 2 3 3 5" xfId="37031" xr:uid="{00000000-0005-0000-0000-0000488F0000}"/>
    <cellStyle name="Normal 47 16 2 3 4" xfId="16429" xr:uid="{00000000-0005-0000-0000-0000498F0000}"/>
    <cellStyle name="Normal 47 16 2 3 4 2" xfId="28398" xr:uid="{00000000-0005-0000-0000-00004A8F0000}"/>
    <cellStyle name="Normal 47 16 2 3 4 2 2" xfId="50004" xr:uid="{00000000-0005-0000-0000-00004B8F0000}"/>
    <cellStyle name="Normal 47 16 2 3 4 3" xfId="22431" xr:uid="{00000000-0005-0000-0000-00004C8F0000}"/>
    <cellStyle name="Normal 47 16 2 3 4 3 2" xfId="44068" xr:uid="{00000000-0005-0000-0000-00004D8F0000}"/>
    <cellStyle name="Normal 47 16 2 3 4 4" xfId="38083" xr:uid="{00000000-0005-0000-0000-00004E8F0000}"/>
    <cellStyle name="Normal 47 16 2 3 5" xfId="25416" xr:uid="{00000000-0005-0000-0000-00004F8F0000}"/>
    <cellStyle name="Normal 47 16 2 3 5 2" xfId="47033" xr:uid="{00000000-0005-0000-0000-0000508F0000}"/>
    <cellStyle name="Normal 47 16 2 3 6" xfId="19449" xr:uid="{00000000-0005-0000-0000-0000518F0000}"/>
    <cellStyle name="Normal 47 16 2 3 6 2" xfId="41091" xr:uid="{00000000-0005-0000-0000-0000528F0000}"/>
    <cellStyle name="Normal 47 16 2 3 7" xfId="35077" xr:uid="{00000000-0005-0000-0000-0000538F0000}"/>
    <cellStyle name="Normal 47 16 2 4" xfId="13680" xr:uid="{00000000-0005-0000-0000-0000548F0000}"/>
    <cellStyle name="Normal 47 16 2 4 2" xfId="16766" xr:uid="{00000000-0005-0000-0000-0000558F0000}"/>
    <cellStyle name="Normal 47 16 2 4 2 2" xfId="28734" xr:uid="{00000000-0005-0000-0000-0000568F0000}"/>
    <cellStyle name="Normal 47 16 2 4 2 2 2" xfId="50340" xr:uid="{00000000-0005-0000-0000-0000578F0000}"/>
    <cellStyle name="Normal 47 16 2 4 2 3" xfId="22767" xr:uid="{00000000-0005-0000-0000-0000588F0000}"/>
    <cellStyle name="Normal 47 16 2 4 2 3 2" xfId="44404" xr:uid="{00000000-0005-0000-0000-0000598F0000}"/>
    <cellStyle name="Normal 47 16 2 4 2 4" xfId="38420" xr:uid="{00000000-0005-0000-0000-00005A8F0000}"/>
    <cellStyle name="Normal 47 16 2 4 3" xfId="25752" xr:uid="{00000000-0005-0000-0000-00005B8F0000}"/>
    <cellStyle name="Normal 47 16 2 4 3 2" xfId="47366" xr:uid="{00000000-0005-0000-0000-00005C8F0000}"/>
    <cellStyle name="Normal 47 16 2 4 4" xfId="19785" xr:uid="{00000000-0005-0000-0000-00005D8F0000}"/>
    <cellStyle name="Normal 47 16 2 4 4 2" xfId="41427" xr:uid="{00000000-0005-0000-0000-00005E8F0000}"/>
    <cellStyle name="Normal 47 16 2 4 5" xfId="35416" xr:uid="{00000000-0005-0000-0000-00005F8F0000}"/>
    <cellStyle name="Normal 47 16 2 5" xfId="14654" xr:uid="{00000000-0005-0000-0000-0000608F0000}"/>
    <cellStyle name="Normal 47 16 2 5 2" xfId="17739" xr:uid="{00000000-0005-0000-0000-0000618F0000}"/>
    <cellStyle name="Normal 47 16 2 5 2 2" xfId="29706" xr:uid="{00000000-0005-0000-0000-0000628F0000}"/>
    <cellStyle name="Normal 47 16 2 5 2 2 2" xfId="51312" xr:uid="{00000000-0005-0000-0000-0000638F0000}"/>
    <cellStyle name="Normal 47 16 2 5 2 3" xfId="23739" xr:uid="{00000000-0005-0000-0000-0000648F0000}"/>
    <cellStyle name="Normal 47 16 2 5 2 3 2" xfId="45376" xr:uid="{00000000-0005-0000-0000-0000658F0000}"/>
    <cellStyle name="Normal 47 16 2 5 2 4" xfId="39393" xr:uid="{00000000-0005-0000-0000-0000668F0000}"/>
    <cellStyle name="Normal 47 16 2 5 3" xfId="26724" xr:uid="{00000000-0005-0000-0000-0000678F0000}"/>
    <cellStyle name="Normal 47 16 2 5 3 2" xfId="48338" xr:uid="{00000000-0005-0000-0000-0000688F0000}"/>
    <cellStyle name="Normal 47 16 2 5 4" xfId="20757" xr:uid="{00000000-0005-0000-0000-0000698F0000}"/>
    <cellStyle name="Normal 47 16 2 5 4 2" xfId="42399" xr:uid="{00000000-0005-0000-0000-00006A8F0000}"/>
    <cellStyle name="Normal 47 16 2 5 5" xfId="36390" xr:uid="{00000000-0005-0000-0000-00006B8F0000}"/>
    <cellStyle name="Normal 47 16 2 6" xfId="15767" xr:uid="{00000000-0005-0000-0000-00006C8F0000}"/>
    <cellStyle name="Normal 47 16 2 6 2" xfId="27738" xr:uid="{00000000-0005-0000-0000-00006D8F0000}"/>
    <cellStyle name="Normal 47 16 2 6 2 2" xfId="49344" xr:uid="{00000000-0005-0000-0000-00006E8F0000}"/>
    <cellStyle name="Normal 47 16 2 6 3" xfId="21771" xr:uid="{00000000-0005-0000-0000-00006F8F0000}"/>
    <cellStyle name="Normal 47 16 2 6 3 2" xfId="43408" xr:uid="{00000000-0005-0000-0000-0000708F0000}"/>
    <cellStyle name="Normal 47 16 2 6 4" xfId="37421" xr:uid="{00000000-0005-0000-0000-0000718F0000}"/>
    <cellStyle name="Normal 47 16 2 7" xfId="24753" xr:uid="{00000000-0005-0000-0000-0000728F0000}"/>
    <cellStyle name="Normal 47 16 2 7 2" xfId="46373" xr:uid="{00000000-0005-0000-0000-0000738F0000}"/>
    <cellStyle name="Normal 47 16 2 8" xfId="18786" xr:uid="{00000000-0005-0000-0000-0000748F0000}"/>
    <cellStyle name="Normal 47 16 2 8 2" xfId="40428" xr:uid="{00000000-0005-0000-0000-0000758F0000}"/>
    <cellStyle name="Normal 47 16 2 9" xfId="31599"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0" xr:uid="{00000000-0005-0000-0000-00007B8F0000}"/>
    <cellStyle name="Normal 47 16 3 2 2 2 2 2" xfId="50616" xr:uid="{00000000-0005-0000-0000-00007C8F0000}"/>
    <cellStyle name="Normal 47 16 3 2 2 2 3" xfId="23043" xr:uid="{00000000-0005-0000-0000-00007D8F0000}"/>
    <cellStyle name="Normal 47 16 3 2 2 2 3 2" xfId="44680" xr:uid="{00000000-0005-0000-0000-00007E8F0000}"/>
    <cellStyle name="Normal 47 16 3 2 2 2 4" xfId="38696" xr:uid="{00000000-0005-0000-0000-00007F8F0000}"/>
    <cellStyle name="Normal 47 16 3 2 2 3" xfId="26028" xr:uid="{00000000-0005-0000-0000-0000808F0000}"/>
    <cellStyle name="Normal 47 16 3 2 2 3 2" xfId="47642" xr:uid="{00000000-0005-0000-0000-0000818F0000}"/>
    <cellStyle name="Normal 47 16 3 2 2 4" xfId="20061" xr:uid="{00000000-0005-0000-0000-0000828F0000}"/>
    <cellStyle name="Normal 47 16 3 2 2 4 2" xfId="41703" xr:uid="{00000000-0005-0000-0000-0000838F0000}"/>
    <cellStyle name="Normal 47 16 3 2 2 5" xfId="35693" xr:uid="{00000000-0005-0000-0000-0000848F0000}"/>
    <cellStyle name="Normal 47 16 3 2 3" xfId="14931" xr:uid="{00000000-0005-0000-0000-0000858F0000}"/>
    <cellStyle name="Normal 47 16 3 2 3 2" xfId="18016" xr:uid="{00000000-0005-0000-0000-0000868F0000}"/>
    <cellStyle name="Normal 47 16 3 2 3 2 2" xfId="29982" xr:uid="{00000000-0005-0000-0000-0000878F0000}"/>
    <cellStyle name="Normal 47 16 3 2 3 2 2 2" xfId="51588" xr:uid="{00000000-0005-0000-0000-0000888F0000}"/>
    <cellStyle name="Normal 47 16 3 2 3 2 3" xfId="24015" xr:uid="{00000000-0005-0000-0000-0000898F0000}"/>
    <cellStyle name="Normal 47 16 3 2 3 2 3 2" xfId="45652" xr:uid="{00000000-0005-0000-0000-00008A8F0000}"/>
    <cellStyle name="Normal 47 16 3 2 3 2 4" xfId="39670" xr:uid="{00000000-0005-0000-0000-00008B8F0000}"/>
    <cellStyle name="Normal 47 16 3 2 3 3" xfId="27000" xr:uid="{00000000-0005-0000-0000-00008C8F0000}"/>
    <cellStyle name="Normal 47 16 3 2 3 3 2" xfId="48614" xr:uid="{00000000-0005-0000-0000-00008D8F0000}"/>
    <cellStyle name="Normal 47 16 3 2 3 4" xfId="21033" xr:uid="{00000000-0005-0000-0000-00008E8F0000}"/>
    <cellStyle name="Normal 47 16 3 2 3 4 2" xfId="42675" xr:uid="{00000000-0005-0000-0000-00008F8F0000}"/>
    <cellStyle name="Normal 47 16 3 2 3 5" xfId="36667" xr:uid="{00000000-0005-0000-0000-0000908F0000}"/>
    <cellStyle name="Normal 47 16 3 2 4" xfId="16065" xr:uid="{00000000-0005-0000-0000-0000918F0000}"/>
    <cellStyle name="Normal 47 16 3 2 4 2" xfId="28034" xr:uid="{00000000-0005-0000-0000-0000928F0000}"/>
    <cellStyle name="Normal 47 16 3 2 4 2 2" xfId="49640" xr:uid="{00000000-0005-0000-0000-0000938F0000}"/>
    <cellStyle name="Normal 47 16 3 2 4 3" xfId="22067" xr:uid="{00000000-0005-0000-0000-0000948F0000}"/>
    <cellStyle name="Normal 47 16 3 2 4 3 2" xfId="43704" xr:uid="{00000000-0005-0000-0000-0000958F0000}"/>
    <cellStyle name="Normal 47 16 3 2 4 4" xfId="37719" xr:uid="{00000000-0005-0000-0000-0000968F0000}"/>
    <cellStyle name="Normal 47 16 3 2 5" xfId="25052" xr:uid="{00000000-0005-0000-0000-0000978F0000}"/>
    <cellStyle name="Normal 47 16 3 2 5 2" xfId="46669" xr:uid="{00000000-0005-0000-0000-0000988F0000}"/>
    <cellStyle name="Normal 47 16 3 2 6" xfId="19085" xr:uid="{00000000-0005-0000-0000-0000998F0000}"/>
    <cellStyle name="Normal 47 16 3 2 6 2" xfId="40727" xr:uid="{00000000-0005-0000-0000-00009A8F0000}"/>
    <cellStyle name="Normal 47 16 3 2 7" xfId="34713"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0" xr:uid="{00000000-0005-0000-0000-00009F8F0000}"/>
    <cellStyle name="Normal 47 16 3 3 2 2 2 2" xfId="50936" xr:uid="{00000000-0005-0000-0000-0000A08F0000}"/>
    <cellStyle name="Normal 47 16 3 3 2 2 3" xfId="23363" xr:uid="{00000000-0005-0000-0000-0000A18F0000}"/>
    <cellStyle name="Normal 47 16 3 3 2 2 3 2" xfId="45000" xr:uid="{00000000-0005-0000-0000-0000A28F0000}"/>
    <cellStyle name="Normal 47 16 3 3 2 2 4" xfId="39016" xr:uid="{00000000-0005-0000-0000-0000A38F0000}"/>
    <cellStyle name="Normal 47 16 3 3 2 3" xfId="26348" xr:uid="{00000000-0005-0000-0000-0000A48F0000}"/>
    <cellStyle name="Normal 47 16 3 3 2 3 2" xfId="47962" xr:uid="{00000000-0005-0000-0000-0000A58F0000}"/>
    <cellStyle name="Normal 47 16 3 3 2 4" xfId="20381" xr:uid="{00000000-0005-0000-0000-0000A68F0000}"/>
    <cellStyle name="Normal 47 16 3 3 2 4 2" xfId="42023" xr:uid="{00000000-0005-0000-0000-0000A78F0000}"/>
    <cellStyle name="Normal 47 16 3 3 2 5" xfId="36013" xr:uid="{00000000-0005-0000-0000-0000A88F0000}"/>
    <cellStyle name="Normal 47 16 3 3 3" xfId="15251" xr:uid="{00000000-0005-0000-0000-0000A98F0000}"/>
    <cellStyle name="Normal 47 16 3 3 3 2" xfId="18336" xr:uid="{00000000-0005-0000-0000-0000AA8F0000}"/>
    <cellStyle name="Normal 47 16 3 3 3 2 2" xfId="30302" xr:uid="{00000000-0005-0000-0000-0000AB8F0000}"/>
    <cellStyle name="Normal 47 16 3 3 3 2 2 2" xfId="51908" xr:uid="{00000000-0005-0000-0000-0000AC8F0000}"/>
    <cellStyle name="Normal 47 16 3 3 3 2 3" xfId="24335" xr:uid="{00000000-0005-0000-0000-0000AD8F0000}"/>
    <cellStyle name="Normal 47 16 3 3 3 2 3 2" xfId="45972" xr:uid="{00000000-0005-0000-0000-0000AE8F0000}"/>
    <cellStyle name="Normal 47 16 3 3 3 2 4" xfId="39990" xr:uid="{00000000-0005-0000-0000-0000AF8F0000}"/>
    <cellStyle name="Normal 47 16 3 3 3 3" xfId="27320" xr:uid="{00000000-0005-0000-0000-0000B08F0000}"/>
    <cellStyle name="Normal 47 16 3 3 3 3 2" xfId="48934" xr:uid="{00000000-0005-0000-0000-0000B18F0000}"/>
    <cellStyle name="Normal 47 16 3 3 3 4" xfId="21353" xr:uid="{00000000-0005-0000-0000-0000B28F0000}"/>
    <cellStyle name="Normal 47 16 3 3 3 4 2" xfId="42995" xr:uid="{00000000-0005-0000-0000-0000B38F0000}"/>
    <cellStyle name="Normal 47 16 3 3 3 5" xfId="36987" xr:uid="{00000000-0005-0000-0000-0000B48F0000}"/>
    <cellStyle name="Normal 47 16 3 3 4" xfId="16385" xr:uid="{00000000-0005-0000-0000-0000B58F0000}"/>
    <cellStyle name="Normal 47 16 3 3 4 2" xfId="28354" xr:uid="{00000000-0005-0000-0000-0000B68F0000}"/>
    <cellStyle name="Normal 47 16 3 3 4 2 2" xfId="49960" xr:uid="{00000000-0005-0000-0000-0000B78F0000}"/>
    <cellStyle name="Normal 47 16 3 3 4 3" xfId="22387" xr:uid="{00000000-0005-0000-0000-0000B88F0000}"/>
    <cellStyle name="Normal 47 16 3 3 4 3 2" xfId="44024" xr:uid="{00000000-0005-0000-0000-0000B98F0000}"/>
    <cellStyle name="Normal 47 16 3 3 4 4" xfId="38039" xr:uid="{00000000-0005-0000-0000-0000BA8F0000}"/>
    <cellStyle name="Normal 47 16 3 3 5" xfId="25372" xr:uid="{00000000-0005-0000-0000-0000BB8F0000}"/>
    <cellStyle name="Normal 47 16 3 3 5 2" xfId="46989" xr:uid="{00000000-0005-0000-0000-0000BC8F0000}"/>
    <cellStyle name="Normal 47 16 3 3 6" xfId="19405" xr:uid="{00000000-0005-0000-0000-0000BD8F0000}"/>
    <cellStyle name="Normal 47 16 3 3 6 2" xfId="41047" xr:uid="{00000000-0005-0000-0000-0000BE8F0000}"/>
    <cellStyle name="Normal 47 16 3 3 7" xfId="35033" xr:uid="{00000000-0005-0000-0000-0000BF8F0000}"/>
    <cellStyle name="Normal 47 16 3 4" xfId="13636" xr:uid="{00000000-0005-0000-0000-0000C08F0000}"/>
    <cellStyle name="Normal 47 16 3 4 2" xfId="16722" xr:uid="{00000000-0005-0000-0000-0000C18F0000}"/>
    <cellStyle name="Normal 47 16 3 4 2 2" xfId="28690" xr:uid="{00000000-0005-0000-0000-0000C28F0000}"/>
    <cellStyle name="Normal 47 16 3 4 2 2 2" xfId="50296" xr:uid="{00000000-0005-0000-0000-0000C38F0000}"/>
    <cellStyle name="Normal 47 16 3 4 2 3" xfId="22723" xr:uid="{00000000-0005-0000-0000-0000C48F0000}"/>
    <cellStyle name="Normal 47 16 3 4 2 3 2" xfId="44360" xr:uid="{00000000-0005-0000-0000-0000C58F0000}"/>
    <cellStyle name="Normal 47 16 3 4 2 4" xfId="38376" xr:uid="{00000000-0005-0000-0000-0000C68F0000}"/>
    <cellStyle name="Normal 47 16 3 4 3" xfId="25708" xr:uid="{00000000-0005-0000-0000-0000C78F0000}"/>
    <cellStyle name="Normal 47 16 3 4 3 2" xfId="47322" xr:uid="{00000000-0005-0000-0000-0000C88F0000}"/>
    <cellStyle name="Normal 47 16 3 4 4" xfId="19741" xr:uid="{00000000-0005-0000-0000-0000C98F0000}"/>
    <cellStyle name="Normal 47 16 3 4 4 2" xfId="41383" xr:uid="{00000000-0005-0000-0000-0000CA8F0000}"/>
    <cellStyle name="Normal 47 16 3 4 5" xfId="35372" xr:uid="{00000000-0005-0000-0000-0000CB8F0000}"/>
    <cellStyle name="Normal 47 16 3 5" xfId="14610" xr:uid="{00000000-0005-0000-0000-0000CC8F0000}"/>
    <cellStyle name="Normal 47 16 3 5 2" xfId="17695" xr:uid="{00000000-0005-0000-0000-0000CD8F0000}"/>
    <cellStyle name="Normal 47 16 3 5 2 2" xfId="29662" xr:uid="{00000000-0005-0000-0000-0000CE8F0000}"/>
    <cellStyle name="Normal 47 16 3 5 2 2 2" xfId="51268" xr:uid="{00000000-0005-0000-0000-0000CF8F0000}"/>
    <cellStyle name="Normal 47 16 3 5 2 3" xfId="23695" xr:uid="{00000000-0005-0000-0000-0000D08F0000}"/>
    <cellStyle name="Normal 47 16 3 5 2 3 2" xfId="45332" xr:uid="{00000000-0005-0000-0000-0000D18F0000}"/>
    <cellStyle name="Normal 47 16 3 5 2 4" xfId="39349" xr:uid="{00000000-0005-0000-0000-0000D28F0000}"/>
    <cellStyle name="Normal 47 16 3 5 3" xfId="26680" xr:uid="{00000000-0005-0000-0000-0000D38F0000}"/>
    <cellStyle name="Normal 47 16 3 5 3 2" xfId="48294" xr:uid="{00000000-0005-0000-0000-0000D48F0000}"/>
    <cellStyle name="Normal 47 16 3 5 4" xfId="20713" xr:uid="{00000000-0005-0000-0000-0000D58F0000}"/>
    <cellStyle name="Normal 47 16 3 5 4 2" xfId="42355" xr:uid="{00000000-0005-0000-0000-0000D68F0000}"/>
    <cellStyle name="Normal 47 16 3 5 5" xfId="36346" xr:uid="{00000000-0005-0000-0000-0000D78F0000}"/>
    <cellStyle name="Normal 47 16 3 6" xfId="15723" xr:uid="{00000000-0005-0000-0000-0000D88F0000}"/>
    <cellStyle name="Normal 47 16 3 6 2" xfId="27694" xr:uid="{00000000-0005-0000-0000-0000D98F0000}"/>
    <cellStyle name="Normal 47 16 3 6 2 2" xfId="49300" xr:uid="{00000000-0005-0000-0000-0000DA8F0000}"/>
    <cellStyle name="Normal 47 16 3 6 3" xfId="21727" xr:uid="{00000000-0005-0000-0000-0000DB8F0000}"/>
    <cellStyle name="Normal 47 16 3 6 3 2" xfId="43364" xr:uid="{00000000-0005-0000-0000-0000DC8F0000}"/>
    <cellStyle name="Normal 47 16 3 6 4" xfId="37377" xr:uid="{00000000-0005-0000-0000-0000DD8F0000}"/>
    <cellStyle name="Normal 47 16 3 7" xfId="24709" xr:uid="{00000000-0005-0000-0000-0000DE8F0000}"/>
    <cellStyle name="Normal 47 16 3 7 2" xfId="46329" xr:uid="{00000000-0005-0000-0000-0000DF8F0000}"/>
    <cellStyle name="Normal 47 16 3 8" xfId="18742" xr:uid="{00000000-0005-0000-0000-0000E08F0000}"/>
    <cellStyle name="Normal 47 16 3 8 2" xfId="40384" xr:uid="{00000000-0005-0000-0000-0000E18F0000}"/>
    <cellStyle name="Normal 47 16 3 9" xfId="31442"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6" xr:uid="{00000000-0005-0000-0000-0000E78F0000}"/>
    <cellStyle name="Normal 47 16 4 2 2 2 2 2" xfId="50702" xr:uid="{00000000-0005-0000-0000-0000E88F0000}"/>
    <cellStyle name="Normal 47 16 4 2 2 2 3" xfId="23129" xr:uid="{00000000-0005-0000-0000-0000E98F0000}"/>
    <cellStyle name="Normal 47 16 4 2 2 2 3 2" xfId="44766" xr:uid="{00000000-0005-0000-0000-0000EA8F0000}"/>
    <cellStyle name="Normal 47 16 4 2 2 2 4" xfId="38782" xr:uid="{00000000-0005-0000-0000-0000EB8F0000}"/>
    <cellStyle name="Normal 47 16 4 2 2 3" xfId="26114" xr:uid="{00000000-0005-0000-0000-0000EC8F0000}"/>
    <cellStyle name="Normal 47 16 4 2 2 3 2" xfId="47728" xr:uid="{00000000-0005-0000-0000-0000ED8F0000}"/>
    <cellStyle name="Normal 47 16 4 2 2 4" xfId="20147" xr:uid="{00000000-0005-0000-0000-0000EE8F0000}"/>
    <cellStyle name="Normal 47 16 4 2 2 4 2" xfId="41789" xr:uid="{00000000-0005-0000-0000-0000EF8F0000}"/>
    <cellStyle name="Normal 47 16 4 2 2 5" xfId="35779" xr:uid="{00000000-0005-0000-0000-0000F08F0000}"/>
    <cellStyle name="Normal 47 16 4 2 3" xfId="15017" xr:uid="{00000000-0005-0000-0000-0000F18F0000}"/>
    <cellStyle name="Normal 47 16 4 2 3 2" xfId="18102" xr:uid="{00000000-0005-0000-0000-0000F28F0000}"/>
    <cellStyle name="Normal 47 16 4 2 3 2 2" xfId="30068" xr:uid="{00000000-0005-0000-0000-0000F38F0000}"/>
    <cellStyle name="Normal 47 16 4 2 3 2 2 2" xfId="51674" xr:uid="{00000000-0005-0000-0000-0000F48F0000}"/>
    <cellStyle name="Normal 47 16 4 2 3 2 3" xfId="24101" xr:uid="{00000000-0005-0000-0000-0000F58F0000}"/>
    <cellStyle name="Normal 47 16 4 2 3 2 3 2" xfId="45738" xr:uid="{00000000-0005-0000-0000-0000F68F0000}"/>
    <cellStyle name="Normal 47 16 4 2 3 2 4" xfId="39756" xr:uid="{00000000-0005-0000-0000-0000F78F0000}"/>
    <cellStyle name="Normal 47 16 4 2 3 3" xfId="27086" xr:uid="{00000000-0005-0000-0000-0000F88F0000}"/>
    <cellStyle name="Normal 47 16 4 2 3 3 2" xfId="48700" xr:uid="{00000000-0005-0000-0000-0000F98F0000}"/>
    <cellStyle name="Normal 47 16 4 2 3 4" xfId="21119" xr:uid="{00000000-0005-0000-0000-0000FA8F0000}"/>
    <cellStyle name="Normal 47 16 4 2 3 4 2" xfId="42761" xr:uid="{00000000-0005-0000-0000-0000FB8F0000}"/>
    <cellStyle name="Normal 47 16 4 2 3 5" xfId="36753" xr:uid="{00000000-0005-0000-0000-0000FC8F0000}"/>
    <cellStyle name="Normal 47 16 4 2 4" xfId="16151" xr:uid="{00000000-0005-0000-0000-0000FD8F0000}"/>
    <cellStyle name="Normal 47 16 4 2 4 2" xfId="28120" xr:uid="{00000000-0005-0000-0000-0000FE8F0000}"/>
    <cellStyle name="Normal 47 16 4 2 4 2 2" xfId="49726" xr:uid="{00000000-0005-0000-0000-0000FF8F0000}"/>
    <cellStyle name="Normal 47 16 4 2 4 3" xfId="22153" xr:uid="{00000000-0005-0000-0000-000000900000}"/>
    <cellStyle name="Normal 47 16 4 2 4 3 2" xfId="43790" xr:uid="{00000000-0005-0000-0000-000001900000}"/>
    <cellStyle name="Normal 47 16 4 2 4 4" xfId="37805" xr:uid="{00000000-0005-0000-0000-000002900000}"/>
    <cellStyle name="Normal 47 16 4 2 5" xfId="25138" xr:uid="{00000000-0005-0000-0000-000003900000}"/>
    <cellStyle name="Normal 47 16 4 2 5 2" xfId="46755" xr:uid="{00000000-0005-0000-0000-000004900000}"/>
    <cellStyle name="Normal 47 16 4 2 6" xfId="19171" xr:uid="{00000000-0005-0000-0000-000005900000}"/>
    <cellStyle name="Normal 47 16 4 2 6 2" xfId="40813" xr:uid="{00000000-0005-0000-0000-000006900000}"/>
    <cellStyle name="Normal 47 16 4 2 7" xfId="34799"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6" xr:uid="{00000000-0005-0000-0000-00000B900000}"/>
    <cellStyle name="Normal 47 16 4 3 2 2 2 2" xfId="51022" xr:uid="{00000000-0005-0000-0000-00000C900000}"/>
    <cellStyle name="Normal 47 16 4 3 2 2 3" xfId="23449" xr:uid="{00000000-0005-0000-0000-00000D900000}"/>
    <cellStyle name="Normal 47 16 4 3 2 2 3 2" xfId="45086" xr:uid="{00000000-0005-0000-0000-00000E900000}"/>
    <cellStyle name="Normal 47 16 4 3 2 2 4" xfId="39102" xr:uid="{00000000-0005-0000-0000-00000F900000}"/>
    <cellStyle name="Normal 47 16 4 3 2 3" xfId="26434" xr:uid="{00000000-0005-0000-0000-000010900000}"/>
    <cellStyle name="Normal 47 16 4 3 2 3 2" xfId="48048" xr:uid="{00000000-0005-0000-0000-000011900000}"/>
    <cellStyle name="Normal 47 16 4 3 2 4" xfId="20467" xr:uid="{00000000-0005-0000-0000-000012900000}"/>
    <cellStyle name="Normal 47 16 4 3 2 4 2" xfId="42109" xr:uid="{00000000-0005-0000-0000-000013900000}"/>
    <cellStyle name="Normal 47 16 4 3 2 5" xfId="36099" xr:uid="{00000000-0005-0000-0000-000014900000}"/>
    <cellStyle name="Normal 47 16 4 3 3" xfId="15337" xr:uid="{00000000-0005-0000-0000-000015900000}"/>
    <cellStyle name="Normal 47 16 4 3 3 2" xfId="18422" xr:uid="{00000000-0005-0000-0000-000016900000}"/>
    <cellStyle name="Normal 47 16 4 3 3 2 2" xfId="30388" xr:uid="{00000000-0005-0000-0000-000017900000}"/>
    <cellStyle name="Normal 47 16 4 3 3 2 2 2" xfId="51994" xr:uid="{00000000-0005-0000-0000-000018900000}"/>
    <cellStyle name="Normal 47 16 4 3 3 2 3" xfId="24421" xr:uid="{00000000-0005-0000-0000-000019900000}"/>
    <cellStyle name="Normal 47 16 4 3 3 2 3 2" xfId="46058" xr:uid="{00000000-0005-0000-0000-00001A900000}"/>
    <cellStyle name="Normal 47 16 4 3 3 2 4" xfId="40076" xr:uid="{00000000-0005-0000-0000-00001B900000}"/>
    <cellStyle name="Normal 47 16 4 3 3 3" xfId="27406" xr:uid="{00000000-0005-0000-0000-00001C900000}"/>
    <cellStyle name="Normal 47 16 4 3 3 3 2" xfId="49020" xr:uid="{00000000-0005-0000-0000-00001D900000}"/>
    <cellStyle name="Normal 47 16 4 3 3 4" xfId="21439" xr:uid="{00000000-0005-0000-0000-00001E900000}"/>
    <cellStyle name="Normal 47 16 4 3 3 4 2" xfId="43081" xr:uid="{00000000-0005-0000-0000-00001F900000}"/>
    <cellStyle name="Normal 47 16 4 3 3 5" xfId="37073" xr:uid="{00000000-0005-0000-0000-000020900000}"/>
    <cellStyle name="Normal 47 16 4 3 4" xfId="16471" xr:uid="{00000000-0005-0000-0000-000021900000}"/>
    <cellStyle name="Normal 47 16 4 3 4 2" xfId="28440" xr:uid="{00000000-0005-0000-0000-000022900000}"/>
    <cellStyle name="Normal 47 16 4 3 4 2 2" xfId="50046" xr:uid="{00000000-0005-0000-0000-000023900000}"/>
    <cellStyle name="Normal 47 16 4 3 4 3" xfId="22473" xr:uid="{00000000-0005-0000-0000-000024900000}"/>
    <cellStyle name="Normal 47 16 4 3 4 3 2" xfId="44110" xr:uid="{00000000-0005-0000-0000-000025900000}"/>
    <cellStyle name="Normal 47 16 4 3 4 4" xfId="38125" xr:uid="{00000000-0005-0000-0000-000026900000}"/>
    <cellStyle name="Normal 47 16 4 3 5" xfId="25458" xr:uid="{00000000-0005-0000-0000-000027900000}"/>
    <cellStyle name="Normal 47 16 4 3 5 2" xfId="47075" xr:uid="{00000000-0005-0000-0000-000028900000}"/>
    <cellStyle name="Normal 47 16 4 3 6" xfId="19491" xr:uid="{00000000-0005-0000-0000-000029900000}"/>
    <cellStyle name="Normal 47 16 4 3 6 2" xfId="41133" xr:uid="{00000000-0005-0000-0000-00002A900000}"/>
    <cellStyle name="Normal 47 16 4 3 7" xfId="35119" xr:uid="{00000000-0005-0000-0000-00002B900000}"/>
    <cellStyle name="Normal 47 16 4 4" xfId="13722" xr:uid="{00000000-0005-0000-0000-00002C900000}"/>
    <cellStyle name="Normal 47 16 4 4 2" xfId="16808" xr:uid="{00000000-0005-0000-0000-00002D900000}"/>
    <cellStyle name="Normal 47 16 4 4 2 2" xfId="28776" xr:uid="{00000000-0005-0000-0000-00002E900000}"/>
    <cellStyle name="Normal 47 16 4 4 2 2 2" xfId="50382" xr:uid="{00000000-0005-0000-0000-00002F900000}"/>
    <cellStyle name="Normal 47 16 4 4 2 3" xfId="22809" xr:uid="{00000000-0005-0000-0000-000030900000}"/>
    <cellStyle name="Normal 47 16 4 4 2 3 2" xfId="44446" xr:uid="{00000000-0005-0000-0000-000031900000}"/>
    <cellStyle name="Normal 47 16 4 4 2 4" xfId="38462" xr:uid="{00000000-0005-0000-0000-000032900000}"/>
    <cellStyle name="Normal 47 16 4 4 3" xfId="25794" xr:uid="{00000000-0005-0000-0000-000033900000}"/>
    <cellStyle name="Normal 47 16 4 4 3 2" xfId="47408" xr:uid="{00000000-0005-0000-0000-000034900000}"/>
    <cellStyle name="Normal 47 16 4 4 4" xfId="19827" xr:uid="{00000000-0005-0000-0000-000035900000}"/>
    <cellStyle name="Normal 47 16 4 4 4 2" xfId="41469" xr:uid="{00000000-0005-0000-0000-000036900000}"/>
    <cellStyle name="Normal 47 16 4 4 5" xfId="35458" xr:uid="{00000000-0005-0000-0000-000037900000}"/>
    <cellStyle name="Normal 47 16 4 5" xfId="14696" xr:uid="{00000000-0005-0000-0000-000038900000}"/>
    <cellStyle name="Normal 47 16 4 5 2" xfId="17781" xr:uid="{00000000-0005-0000-0000-000039900000}"/>
    <cellStyle name="Normal 47 16 4 5 2 2" xfId="29748" xr:uid="{00000000-0005-0000-0000-00003A900000}"/>
    <cellStyle name="Normal 47 16 4 5 2 2 2" xfId="51354" xr:uid="{00000000-0005-0000-0000-00003B900000}"/>
    <cellStyle name="Normal 47 16 4 5 2 3" xfId="23781" xr:uid="{00000000-0005-0000-0000-00003C900000}"/>
    <cellStyle name="Normal 47 16 4 5 2 3 2" xfId="45418" xr:uid="{00000000-0005-0000-0000-00003D900000}"/>
    <cellStyle name="Normal 47 16 4 5 2 4" xfId="39435" xr:uid="{00000000-0005-0000-0000-00003E900000}"/>
    <cellStyle name="Normal 47 16 4 5 3" xfId="26766" xr:uid="{00000000-0005-0000-0000-00003F900000}"/>
    <cellStyle name="Normal 47 16 4 5 3 2" xfId="48380" xr:uid="{00000000-0005-0000-0000-000040900000}"/>
    <cellStyle name="Normal 47 16 4 5 4" xfId="20799" xr:uid="{00000000-0005-0000-0000-000041900000}"/>
    <cellStyle name="Normal 47 16 4 5 4 2" xfId="42441" xr:uid="{00000000-0005-0000-0000-000042900000}"/>
    <cellStyle name="Normal 47 16 4 5 5" xfId="36432" xr:uid="{00000000-0005-0000-0000-000043900000}"/>
    <cellStyle name="Normal 47 16 4 6" xfId="15809" xr:uid="{00000000-0005-0000-0000-000044900000}"/>
    <cellStyle name="Normal 47 16 4 6 2" xfId="27780" xr:uid="{00000000-0005-0000-0000-000045900000}"/>
    <cellStyle name="Normal 47 16 4 6 2 2" xfId="49386" xr:uid="{00000000-0005-0000-0000-000046900000}"/>
    <cellStyle name="Normal 47 16 4 6 3" xfId="21813" xr:uid="{00000000-0005-0000-0000-000047900000}"/>
    <cellStyle name="Normal 47 16 4 6 3 2" xfId="43450" xr:uid="{00000000-0005-0000-0000-000048900000}"/>
    <cellStyle name="Normal 47 16 4 6 4" xfId="37463" xr:uid="{00000000-0005-0000-0000-000049900000}"/>
    <cellStyle name="Normal 47 16 4 7" xfId="24795" xr:uid="{00000000-0005-0000-0000-00004A900000}"/>
    <cellStyle name="Normal 47 16 4 7 2" xfId="46415" xr:uid="{00000000-0005-0000-0000-00004B900000}"/>
    <cellStyle name="Normal 47 16 4 8" xfId="18828" xr:uid="{00000000-0005-0000-0000-00004C900000}"/>
    <cellStyle name="Normal 47 16 4 8 2" xfId="40470" xr:uid="{00000000-0005-0000-0000-00004D900000}"/>
    <cellStyle name="Normal 47 16 4 9" xfId="31710"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0" xr:uid="{00000000-0005-0000-0000-000053900000}"/>
    <cellStyle name="Normal 47 16 5 2 2 2 2 2" xfId="50786" xr:uid="{00000000-0005-0000-0000-000054900000}"/>
    <cellStyle name="Normal 47 16 5 2 2 2 3" xfId="23213" xr:uid="{00000000-0005-0000-0000-000055900000}"/>
    <cellStyle name="Normal 47 16 5 2 2 2 3 2" xfId="44850" xr:uid="{00000000-0005-0000-0000-000056900000}"/>
    <cellStyle name="Normal 47 16 5 2 2 2 4" xfId="38866" xr:uid="{00000000-0005-0000-0000-000057900000}"/>
    <cellStyle name="Normal 47 16 5 2 2 3" xfId="26198" xr:uid="{00000000-0005-0000-0000-000058900000}"/>
    <cellStyle name="Normal 47 16 5 2 2 3 2" xfId="47812" xr:uid="{00000000-0005-0000-0000-000059900000}"/>
    <cellStyle name="Normal 47 16 5 2 2 4" xfId="20231" xr:uid="{00000000-0005-0000-0000-00005A900000}"/>
    <cellStyle name="Normal 47 16 5 2 2 4 2" xfId="41873" xr:uid="{00000000-0005-0000-0000-00005B900000}"/>
    <cellStyle name="Normal 47 16 5 2 2 5" xfId="35863" xr:uid="{00000000-0005-0000-0000-00005C900000}"/>
    <cellStyle name="Normal 47 16 5 2 3" xfId="15101" xr:uid="{00000000-0005-0000-0000-00005D900000}"/>
    <cellStyle name="Normal 47 16 5 2 3 2" xfId="18186" xr:uid="{00000000-0005-0000-0000-00005E900000}"/>
    <cellStyle name="Normal 47 16 5 2 3 2 2" xfId="30152" xr:uid="{00000000-0005-0000-0000-00005F900000}"/>
    <cellStyle name="Normal 47 16 5 2 3 2 2 2" xfId="51758" xr:uid="{00000000-0005-0000-0000-000060900000}"/>
    <cellStyle name="Normal 47 16 5 2 3 2 3" xfId="24185" xr:uid="{00000000-0005-0000-0000-000061900000}"/>
    <cellStyle name="Normal 47 16 5 2 3 2 3 2" xfId="45822" xr:uid="{00000000-0005-0000-0000-000062900000}"/>
    <cellStyle name="Normal 47 16 5 2 3 2 4" xfId="39840" xr:uid="{00000000-0005-0000-0000-000063900000}"/>
    <cellStyle name="Normal 47 16 5 2 3 3" xfId="27170" xr:uid="{00000000-0005-0000-0000-000064900000}"/>
    <cellStyle name="Normal 47 16 5 2 3 3 2" xfId="48784" xr:uid="{00000000-0005-0000-0000-000065900000}"/>
    <cellStyle name="Normal 47 16 5 2 3 4" xfId="21203" xr:uid="{00000000-0005-0000-0000-000066900000}"/>
    <cellStyle name="Normal 47 16 5 2 3 4 2" xfId="42845" xr:uid="{00000000-0005-0000-0000-000067900000}"/>
    <cellStyle name="Normal 47 16 5 2 3 5" xfId="36837" xr:uid="{00000000-0005-0000-0000-000068900000}"/>
    <cellStyle name="Normal 47 16 5 2 4" xfId="16235" xr:uid="{00000000-0005-0000-0000-000069900000}"/>
    <cellStyle name="Normal 47 16 5 2 4 2" xfId="28204" xr:uid="{00000000-0005-0000-0000-00006A900000}"/>
    <cellStyle name="Normal 47 16 5 2 4 2 2" xfId="49810" xr:uid="{00000000-0005-0000-0000-00006B900000}"/>
    <cellStyle name="Normal 47 16 5 2 4 3" xfId="22237" xr:uid="{00000000-0005-0000-0000-00006C900000}"/>
    <cellStyle name="Normal 47 16 5 2 4 3 2" xfId="43874" xr:uid="{00000000-0005-0000-0000-00006D900000}"/>
    <cellStyle name="Normal 47 16 5 2 4 4" xfId="37889" xr:uid="{00000000-0005-0000-0000-00006E900000}"/>
    <cellStyle name="Normal 47 16 5 2 5" xfId="25222" xr:uid="{00000000-0005-0000-0000-00006F900000}"/>
    <cellStyle name="Normal 47 16 5 2 5 2" xfId="46839" xr:uid="{00000000-0005-0000-0000-000070900000}"/>
    <cellStyle name="Normal 47 16 5 2 6" xfId="19255" xr:uid="{00000000-0005-0000-0000-000071900000}"/>
    <cellStyle name="Normal 47 16 5 2 6 2" xfId="40897" xr:uid="{00000000-0005-0000-0000-000072900000}"/>
    <cellStyle name="Normal 47 16 5 2 7" xfId="34883"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0" xr:uid="{00000000-0005-0000-0000-000077900000}"/>
    <cellStyle name="Normal 47 16 5 3 2 2 2 2" xfId="51106" xr:uid="{00000000-0005-0000-0000-000078900000}"/>
    <cellStyle name="Normal 47 16 5 3 2 2 3" xfId="23533" xr:uid="{00000000-0005-0000-0000-000079900000}"/>
    <cellStyle name="Normal 47 16 5 3 2 2 3 2" xfId="45170" xr:uid="{00000000-0005-0000-0000-00007A900000}"/>
    <cellStyle name="Normal 47 16 5 3 2 2 4" xfId="39186" xr:uid="{00000000-0005-0000-0000-00007B900000}"/>
    <cellStyle name="Normal 47 16 5 3 2 3" xfId="26518" xr:uid="{00000000-0005-0000-0000-00007C900000}"/>
    <cellStyle name="Normal 47 16 5 3 2 3 2" xfId="48132" xr:uid="{00000000-0005-0000-0000-00007D900000}"/>
    <cellStyle name="Normal 47 16 5 3 2 4" xfId="20551" xr:uid="{00000000-0005-0000-0000-00007E900000}"/>
    <cellStyle name="Normal 47 16 5 3 2 4 2" xfId="42193" xr:uid="{00000000-0005-0000-0000-00007F900000}"/>
    <cellStyle name="Normal 47 16 5 3 2 5" xfId="36183" xr:uid="{00000000-0005-0000-0000-000080900000}"/>
    <cellStyle name="Normal 47 16 5 3 3" xfId="15421" xr:uid="{00000000-0005-0000-0000-000081900000}"/>
    <cellStyle name="Normal 47 16 5 3 3 2" xfId="18506" xr:uid="{00000000-0005-0000-0000-000082900000}"/>
    <cellStyle name="Normal 47 16 5 3 3 2 2" xfId="30472" xr:uid="{00000000-0005-0000-0000-000083900000}"/>
    <cellStyle name="Normal 47 16 5 3 3 2 2 2" xfId="52078" xr:uid="{00000000-0005-0000-0000-000084900000}"/>
    <cellStyle name="Normal 47 16 5 3 3 2 3" xfId="24505" xr:uid="{00000000-0005-0000-0000-000085900000}"/>
    <cellStyle name="Normal 47 16 5 3 3 2 3 2" xfId="46142" xr:uid="{00000000-0005-0000-0000-000086900000}"/>
    <cellStyle name="Normal 47 16 5 3 3 2 4" xfId="40160" xr:uid="{00000000-0005-0000-0000-000087900000}"/>
    <cellStyle name="Normal 47 16 5 3 3 3" xfId="27490" xr:uid="{00000000-0005-0000-0000-000088900000}"/>
    <cellStyle name="Normal 47 16 5 3 3 3 2" xfId="49104" xr:uid="{00000000-0005-0000-0000-000089900000}"/>
    <cellStyle name="Normal 47 16 5 3 3 4" xfId="21523" xr:uid="{00000000-0005-0000-0000-00008A900000}"/>
    <cellStyle name="Normal 47 16 5 3 3 4 2" xfId="43165" xr:uid="{00000000-0005-0000-0000-00008B900000}"/>
    <cellStyle name="Normal 47 16 5 3 3 5" xfId="37157" xr:uid="{00000000-0005-0000-0000-00008C900000}"/>
    <cellStyle name="Normal 47 16 5 3 4" xfId="16555" xr:uid="{00000000-0005-0000-0000-00008D900000}"/>
    <cellStyle name="Normal 47 16 5 3 4 2" xfId="28524" xr:uid="{00000000-0005-0000-0000-00008E900000}"/>
    <cellStyle name="Normal 47 16 5 3 4 2 2" xfId="50130" xr:uid="{00000000-0005-0000-0000-00008F900000}"/>
    <cellStyle name="Normal 47 16 5 3 4 3" xfId="22557" xr:uid="{00000000-0005-0000-0000-000090900000}"/>
    <cellStyle name="Normal 47 16 5 3 4 3 2" xfId="44194" xr:uid="{00000000-0005-0000-0000-000091900000}"/>
    <cellStyle name="Normal 47 16 5 3 4 4" xfId="38209" xr:uid="{00000000-0005-0000-0000-000092900000}"/>
    <cellStyle name="Normal 47 16 5 3 5" xfId="25542" xr:uid="{00000000-0005-0000-0000-000093900000}"/>
    <cellStyle name="Normal 47 16 5 3 5 2" xfId="47159" xr:uid="{00000000-0005-0000-0000-000094900000}"/>
    <cellStyle name="Normal 47 16 5 3 6" xfId="19575" xr:uid="{00000000-0005-0000-0000-000095900000}"/>
    <cellStyle name="Normal 47 16 5 3 6 2" xfId="41217" xr:uid="{00000000-0005-0000-0000-000096900000}"/>
    <cellStyle name="Normal 47 16 5 3 7" xfId="35203" xr:uid="{00000000-0005-0000-0000-000097900000}"/>
    <cellStyle name="Normal 47 16 5 4" xfId="13806" xr:uid="{00000000-0005-0000-0000-000098900000}"/>
    <cellStyle name="Normal 47 16 5 4 2" xfId="16892" xr:uid="{00000000-0005-0000-0000-000099900000}"/>
    <cellStyle name="Normal 47 16 5 4 2 2" xfId="28860" xr:uid="{00000000-0005-0000-0000-00009A900000}"/>
    <cellStyle name="Normal 47 16 5 4 2 2 2" xfId="50466" xr:uid="{00000000-0005-0000-0000-00009B900000}"/>
    <cellStyle name="Normal 47 16 5 4 2 3" xfId="22893" xr:uid="{00000000-0005-0000-0000-00009C900000}"/>
    <cellStyle name="Normal 47 16 5 4 2 3 2" xfId="44530" xr:uid="{00000000-0005-0000-0000-00009D900000}"/>
    <cellStyle name="Normal 47 16 5 4 2 4" xfId="38546" xr:uid="{00000000-0005-0000-0000-00009E900000}"/>
    <cellStyle name="Normal 47 16 5 4 3" xfId="25878" xr:uid="{00000000-0005-0000-0000-00009F900000}"/>
    <cellStyle name="Normal 47 16 5 4 3 2" xfId="47492" xr:uid="{00000000-0005-0000-0000-0000A0900000}"/>
    <cellStyle name="Normal 47 16 5 4 4" xfId="19911" xr:uid="{00000000-0005-0000-0000-0000A1900000}"/>
    <cellStyle name="Normal 47 16 5 4 4 2" xfId="41553" xr:uid="{00000000-0005-0000-0000-0000A2900000}"/>
    <cellStyle name="Normal 47 16 5 4 5" xfId="35542" xr:uid="{00000000-0005-0000-0000-0000A3900000}"/>
    <cellStyle name="Normal 47 16 5 5" xfId="14780" xr:uid="{00000000-0005-0000-0000-0000A4900000}"/>
    <cellStyle name="Normal 47 16 5 5 2" xfId="17865" xr:uid="{00000000-0005-0000-0000-0000A5900000}"/>
    <cellStyle name="Normal 47 16 5 5 2 2" xfId="29832" xr:uid="{00000000-0005-0000-0000-0000A6900000}"/>
    <cellStyle name="Normal 47 16 5 5 2 2 2" xfId="51438" xr:uid="{00000000-0005-0000-0000-0000A7900000}"/>
    <cellStyle name="Normal 47 16 5 5 2 3" xfId="23865" xr:uid="{00000000-0005-0000-0000-0000A8900000}"/>
    <cellStyle name="Normal 47 16 5 5 2 3 2" xfId="45502" xr:uid="{00000000-0005-0000-0000-0000A9900000}"/>
    <cellStyle name="Normal 47 16 5 5 2 4" xfId="39519" xr:uid="{00000000-0005-0000-0000-0000AA900000}"/>
    <cellStyle name="Normal 47 16 5 5 3" xfId="26850" xr:uid="{00000000-0005-0000-0000-0000AB900000}"/>
    <cellStyle name="Normal 47 16 5 5 3 2" xfId="48464" xr:uid="{00000000-0005-0000-0000-0000AC900000}"/>
    <cellStyle name="Normal 47 16 5 5 4" xfId="20883" xr:uid="{00000000-0005-0000-0000-0000AD900000}"/>
    <cellStyle name="Normal 47 16 5 5 4 2" xfId="42525" xr:uid="{00000000-0005-0000-0000-0000AE900000}"/>
    <cellStyle name="Normal 47 16 5 5 5" xfId="36516" xr:uid="{00000000-0005-0000-0000-0000AF900000}"/>
    <cellStyle name="Normal 47 16 5 6" xfId="15893" xr:uid="{00000000-0005-0000-0000-0000B0900000}"/>
    <cellStyle name="Normal 47 16 5 6 2" xfId="27864" xr:uid="{00000000-0005-0000-0000-0000B1900000}"/>
    <cellStyle name="Normal 47 16 5 6 2 2" xfId="49470" xr:uid="{00000000-0005-0000-0000-0000B2900000}"/>
    <cellStyle name="Normal 47 16 5 6 3" xfId="21897" xr:uid="{00000000-0005-0000-0000-0000B3900000}"/>
    <cellStyle name="Normal 47 16 5 6 3 2" xfId="43534" xr:uid="{00000000-0005-0000-0000-0000B4900000}"/>
    <cellStyle name="Normal 47 16 5 6 4" xfId="37547" xr:uid="{00000000-0005-0000-0000-0000B5900000}"/>
    <cellStyle name="Normal 47 16 5 7" xfId="24879" xr:uid="{00000000-0005-0000-0000-0000B6900000}"/>
    <cellStyle name="Normal 47 16 5 7 2" xfId="46499" xr:uid="{00000000-0005-0000-0000-0000B7900000}"/>
    <cellStyle name="Normal 47 16 5 8" xfId="18912" xr:uid="{00000000-0005-0000-0000-0000B8900000}"/>
    <cellStyle name="Normal 47 16 5 8 2" xfId="40554" xr:uid="{00000000-0005-0000-0000-0000B9900000}"/>
    <cellStyle name="Normal 47 16 5 9" xfId="31882"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5" xr:uid="{00000000-0005-0000-0000-0000BF900000}"/>
    <cellStyle name="Normal 47 16 6 2 2 2 2 2" xfId="50731" xr:uid="{00000000-0005-0000-0000-0000C0900000}"/>
    <cellStyle name="Normal 47 16 6 2 2 2 3" xfId="23158" xr:uid="{00000000-0005-0000-0000-0000C1900000}"/>
    <cellStyle name="Normal 47 16 6 2 2 2 3 2" xfId="44795" xr:uid="{00000000-0005-0000-0000-0000C2900000}"/>
    <cellStyle name="Normal 47 16 6 2 2 2 4" xfId="38811" xr:uid="{00000000-0005-0000-0000-0000C3900000}"/>
    <cellStyle name="Normal 47 16 6 2 2 3" xfId="26143" xr:uid="{00000000-0005-0000-0000-0000C4900000}"/>
    <cellStyle name="Normal 47 16 6 2 2 3 2" xfId="47757" xr:uid="{00000000-0005-0000-0000-0000C5900000}"/>
    <cellStyle name="Normal 47 16 6 2 2 4" xfId="20176" xr:uid="{00000000-0005-0000-0000-0000C6900000}"/>
    <cellStyle name="Normal 47 16 6 2 2 4 2" xfId="41818" xr:uid="{00000000-0005-0000-0000-0000C7900000}"/>
    <cellStyle name="Normal 47 16 6 2 2 5" xfId="35808" xr:uid="{00000000-0005-0000-0000-0000C8900000}"/>
    <cellStyle name="Normal 47 16 6 2 3" xfId="15046" xr:uid="{00000000-0005-0000-0000-0000C9900000}"/>
    <cellStyle name="Normal 47 16 6 2 3 2" xfId="18131" xr:uid="{00000000-0005-0000-0000-0000CA900000}"/>
    <cellStyle name="Normal 47 16 6 2 3 2 2" xfId="30097" xr:uid="{00000000-0005-0000-0000-0000CB900000}"/>
    <cellStyle name="Normal 47 16 6 2 3 2 2 2" xfId="51703" xr:uid="{00000000-0005-0000-0000-0000CC900000}"/>
    <cellStyle name="Normal 47 16 6 2 3 2 3" xfId="24130" xr:uid="{00000000-0005-0000-0000-0000CD900000}"/>
    <cellStyle name="Normal 47 16 6 2 3 2 3 2" xfId="45767" xr:uid="{00000000-0005-0000-0000-0000CE900000}"/>
    <cellStyle name="Normal 47 16 6 2 3 2 4" xfId="39785" xr:uid="{00000000-0005-0000-0000-0000CF900000}"/>
    <cellStyle name="Normal 47 16 6 2 3 3" xfId="27115" xr:uid="{00000000-0005-0000-0000-0000D0900000}"/>
    <cellStyle name="Normal 47 16 6 2 3 3 2" xfId="48729" xr:uid="{00000000-0005-0000-0000-0000D1900000}"/>
    <cellStyle name="Normal 47 16 6 2 3 4" xfId="21148" xr:uid="{00000000-0005-0000-0000-0000D2900000}"/>
    <cellStyle name="Normal 47 16 6 2 3 4 2" xfId="42790" xr:uid="{00000000-0005-0000-0000-0000D3900000}"/>
    <cellStyle name="Normal 47 16 6 2 3 5" xfId="36782" xr:uid="{00000000-0005-0000-0000-0000D4900000}"/>
    <cellStyle name="Normal 47 16 6 2 4" xfId="16180" xr:uid="{00000000-0005-0000-0000-0000D5900000}"/>
    <cellStyle name="Normal 47 16 6 2 4 2" xfId="28149" xr:uid="{00000000-0005-0000-0000-0000D6900000}"/>
    <cellStyle name="Normal 47 16 6 2 4 2 2" xfId="49755" xr:uid="{00000000-0005-0000-0000-0000D7900000}"/>
    <cellStyle name="Normal 47 16 6 2 4 3" xfId="22182" xr:uid="{00000000-0005-0000-0000-0000D8900000}"/>
    <cellStyle name="Normal 47 16 6 2 4 3 2" xfId="43819" xr:uid="{00000000-0005-0000-0000-0000D9900000}"/>
    <cellStyle name="Normal 47 16 6 2 4 4" xfId="37834" xr:uid="{00000000-0005-0000-0000-0000DA900000}"/>
    <cellStyle name="Normal 47 16 6 2 5" xfId="25167" xr:uid="{00000000-0005-0000-0000-0000DB900000}"/>
    <cellStyle name="Normal 47 16 6 2 5 2" xfId="46784" xr:uid="{00000000-0005-0000-0000-0000DC900000}"/>
    <cellStyle name="Normal 47 16 6 2 6" xfId="19200" xr:uid="{00000000-0005-0000-0000-0000DD900000}"/>
    <cellStyle name="Normal 47 16 6 2 6 2" xfId="40842" xr:uid="{00000000-0005-0000-0000-0000DE900000}"/>
    <cellStyle name="Normal 47 16 6 2 7" xfId="34828"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5" xr:uid="{00000000-0005-0000-0000-0000E3900000}"/>
    <cellStyle name="Normal 47 16 6 3 2 2 2 2" xfId="51051" xr:uid="{00000000-0005-0000-0000-0000E4900000}"/>
    <cellStyle name="Normal 47 16 6 3 2 2 3" xfId="23478" xr:uid="{00000000-0005-0000-0000-0000E5900000}"/>
    <cellStyle name="Normal 47 16 6 3 2 2 3 2" xfId="45115" xr:uid="{00000000-0005-0000-0000-0000E6900000}"/>
    <cellStyle name="Normal 47 16 6 3 2 2 4" xfId="39131" xr:uid="{00000000-0005-0000-0000-0000E7900000}"/>
    <cellStyle name="Normal 47 16 6 3 2 3" xfId="26463" xr:uid="{00000000-0005-0000-0000-0000E8900000}"/>
    <cellStyle name="Normal 47 16 6 3 2 3 2" xfId="48077" xr:uid="{00000000-0005-0000-0000-0000E9900000}"/>
    <cellStyle name="Normal 47 16 6 3 2 4" xfId="20496" xr:uid="{00000000-0005-0000-0000-0000EA900000}"/>
    <cellStyle name="Normal 47 16 6 3 2 4 2" xfId="42138" xr:uid="{00000000-0005-0000-0000-0000EB900000}"/>
    <cellStyle name="Normal 47 16 6 3 2 5" xfId="36128" xr:uid="{00000000-0005-0000-0000-0000EC900000}"/>
    <cellStyle name="Normal 47 16 6 3 3" xfId="15366" xr:uid="{00000000-0005-0000-0000-0000ED900000}"/>
    <cellStyle name="Normal 47 16 6 3 3 2" xfId="18451" xr:uid="{00000000-0005-0000-0000-0000EE900000}"/>
    <cellStyle name="Normal 47 16 6 3 3 2 2" xfId="30417" xr:uid="{00000000-0005-0000-0000-0000EF900000}"/>
    <cellStyle name="Normal 47 16 6 3 3 2 2 2" xfId="52023" xr:uid="{00000000-0005-0000-0000-0000F0900000}"/>
    <cellStyle name="Normal 47 16 6 3 3 2 3" xfId="24450" xr:uid="{00000000-0005-0000-0000-0000F1900000}"/>
    <cellStyle name="Normal 47 16 6 3 3 2 3 2" xfId="46087" xr:uid="{00000000-0005-0000-0000-0000F2900000}"/>
    <cellStyle name="Normal 47 16 6 3 3 2 4" xfId="40105" xr:uid="{00000000-0005-0000-0000-0000F3900000}"/>
    <cellStyle name="Normal 47 16 6 3 3 3" xfId="27435" xr:uid="{00000000-0005-0000-0000-0000F4900000}"/>
    <cellStyle name="Normal 47 16 6 3 3 3 2" xfId="49049" xr:uid="{00000000-0005-0000-0000-0000F5900000}"/>
    <cellStyle name="Normal 47 16 6 3 3 4" xfId="21468" xr:uid="{00000000-0005-0000-0000-0000F6900000}"/>
    <cellStyle name="Normal 47 16 6 3 3 4 2" xfId="43110" xr:uid="{00000000-0005-0000-0000-0000F7900000}"/>
    <cellStyle name="Normal 47 16 6 3 3 5" xfId="37102" xr:uid="{00000000-0005-0000-0000-0000F8900000}"/>
    <cellStyle name="Normal 47 16 6 3 4" xfId="16500" xr:uid="{00000000-0005-0000-0000-0000F9900000}"/>
    <cellStyle name="Normal 47 16 6 3 4 2" xfId="28469" xr:uid="{00000000-0005-0000-0000-0000FA900000}"/>
    <cellStyle name="Normal 47 16 6 3 4 2 2" xfId="50075" xr:uid="{00000000-0005-0000-0000-0000FB900000}"/>
    <cellStyle name="Normal 47 16 6 3 4 3" xfId="22502" xr:uid="{00000000-0005-0000-0000-0000FC900000}"/>
    <cellStyle name="Normal 47 16 6 3 4 3 2" xfId="44139" xr:uid="{00000000-0005-0000-0000-0000FD900000}"/>
    <cellStyle name="Normal 47 16 6 3 4 4" xfId="38154" xr:uid="{00000000-0005-0000-0000-0000FE900000}"/>
    <cellStyle name="Normal 47 16 6 3 5" xfId="25487" xr:uid="{00000000-0005-0000-0000-0000FF900000}"/>
    <cellStyle name="Normal 47 16 6 3 5 2" xfId="47104" xr:uid="{00000000-0005-0000-0000-000000910000}"/>
    <cellStyle name="Normal 47 16 6 3 6" xfId="19520" xr:uid="{00000000-0005-0000-0000-000001910000}"/>
    <cellStyle name="Normal 47 16 6 3 6 2" xfId="41162" xr:uid="{00000000-0005-0000-0000-000002910000}"/>
    <cellStyle name="Normal 47 16 6 3 7" xfId="35148" xr:uid="{00000000-0005-0000-0000-000003910000}"/>
    <cellStyle name="Normal 47 16 6 4" xfId="13751" xr:uid="{00000000-0005-0000-0000-000004910000}"/>
    <cellStyle name="Normal 47 16 6 4 2" xfId="16837" xr:uid="{00000000-0005-0000-0000-000005910000}"/>
    <cellStyle name="Normal 47 16 6 4 2 2" xfId="28805" xr:uid="{00000000-0005-0000-0000-000006910000}"/>
    <cellStyle name="Normal 47 16 6 4 2 2 2" xfId="50411" xr:uid="{00000000-0005-0000-0000-000007910000}"/>
    <cellStyle name="Normal 47 16 6 4 2 3" xfId="22838" xr:uid="{00000000-0005-0000-0000-000008910000}"/>
    <cellStyle name="Normal 47 16 6 4 2 3 2" xfId="44475" xr:uid="{00000000-0005-0000-0000-000009910000}"/>
    <cellStyle name="Normal 47 16 6 4 2 4" xfId="38491" xr:uid="{00000000-0005-0000-0000-00000A910000}"/>
    <cellStyle name="Normal 47 16 6 4 3" xfId="25823" xr:uid="{00000000-0005-0000-0000-00000B910000}"/>
    <cellStyle name="Normal 47 16 6 4 3 2" xfId="47437" xr:uid="{00000000-0005-0000-0000-00000C910000}"/>
    <cellStyle name="Normal 47 16 6 4 4" xfId="19856" xr:uid="{00000000-0005-0000-0000-00000D910000}"/>
    <cellStyle name="Normal 47 16 6 4 4 2" xfId="41498" xr:uid="{00000000-0005-0000-0000-00000E910000}"/>
    <cellStyle name="Normal 47 16 6 4 5" xfId="35487" xr:uid="{00000000-0005-0000-0000-00000F910000}"/>
    <cellStyle name="Normal 47 16 6 5" xfId="14725" xr:uid="{00000000-0005-0000-0000-000010910000}"/>
    <cellStyle name="Normal 47 16 6 5 2" xfId="17810" xr:uid="{00000000-0005-0000-0000-000011910000}"/>
    <cellStyle name="Normal 47 16 6 5 2 2" xfId="29777" xr:uid="{00000000-0005-0000-0000-000012910000}"/>
    <cellStyle name="Normal 47 16 6 5 2 2 2" xfId="51383" xr:uid="{00000000-0005-0000-0000-000013910000}"/>
    <cellStyle name="Normal 47 16 6 5 2 3" xfId="23810" xr:uid="{00000000-0005-0000-0000-000014910000}"/>
    <cellStyle name="Normal 47 16 6 5 2 3 2" xfId="45447" xr:uid="{00000000-0005-0000-0000-000015910000}"/>
    <cellStyle name="Normal 47 16 6 5 2 4" xfId="39464" xr:uid="{00000000-0005-0000-0000-000016910000}"/>
    <cellStyle name="Normal 47 16 6 5 3" xfId="26795" xr:uid="{00000000-0005-0000-0000-000017910000}"/>
    <cellStyle name="Normal 47 16 6 5 3 2" xfId="48409" xr:uid="{00000000-0005-0000-0000-000018910000}"/>
    <cellStyle name="Normal 47 16 6 5 4" xfId="20828" xr:uid="{00000000-0005-0000-0000-000019910000}"/>
    <cellStyle name="Normal 47 16 6 5 4 2" xfId="42470" xr:uid="{00000000-0005-0000-0000-00001A910000}"/>
    <cellStyle name="Normal 47 16 6 5 5" xfId="36461" xr:uid="{00000000-0005-0000-0000-00001B910000}"/>
    <cellStyle name="Normal 47 16 6 6" xfId="15838" xr:uid="{00000000-0005-0000-0000-00001C910000}"/>
    <cellStyle name="Normal 47 16 6 6 2" xfId="27809" xr:uid="{00000000-0005-0000-0000-00001D910000}"/>
    <cellStyle name="Normal 47 16 6 6 2 2" xfId="49415" xr:uid="{00000000-0005-0000-0000-00001E910000}"/>
    <cellStyle name="Normal 47 16 6 6 3" xfId="21842" xr:uid="{00000000-0005-0000-0000-00001F910000}"/>
    <cellStyle name="Normal 47 16 6 6 3 2" xfId="43479" xr:uid="{00000000-0005-0000-0000-000020910000}"/>
    <cellStyle name="Normal 47 16 6 6 4" xfId="37492" xr:uid="{00000000-0005-0000-0000-000021910000}"/>
    <cellStyle name="Normal 47 16 6 7" xfId="24824" xr:uid="{00000000-0005-0000-0000-000022910000}"/>
    <cellStyle name="Normal 47 16 6 7 2" xfId="46444" xr:uid="{00000000-0005-0000-0000-000023910000}"/>
    <cellStyle name="Normal 47 16 6 8" xfId="18857" xr:uid="{00000000-0005-0000-0000-000024910000}"/>
    <cellStyle name="Normal 47 16 6 8 2" xfId="40499" xr:uid="{00000000-0005-0000-0000-000025910000}"/>
    <cellStyle name="Normal 47 16 6 9" xfId="31784"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3" xr:uid="{00000000-0005-0000-0000-00002B910000}"/>
    <cellStyle name="Normal 47 16 7 2 2 2 2 2" xfId="50829" xr:uid="{00000000-0005-0000-0000-00002C910000}"/>
    <cellStyle name="Normal 47 16 7 2 2 2 3" xfId="23256" xr:uid="{00000000-0005-0000-0000-00002D910000}"/>
    <cellStyle name="Normal 47 16 7 2 2 2 3 2" xfId="44893" xr:uid="{00000000-0005-0000-0000-00002E910000}"/>
    <cellStyle name="Normal 47 16 7 2 2 2 4" xfId="38909" xr:uid="{00000000-0005-0000-0000-00002F910000}"/>
    <cellStyle name="Normal 47 16 7 2 2 3" xfId="26241" xr:uid="{00000000-0005-0000-0000-000030910000}"/>
    <cellStyle name="Normal 47 16 7 2 2 3 2" xfId="47855" xr:uid="{00000000-0005-0000-0000-000031910000}"/>
    <cellStyle name="Normal 47 16 7 2 2 4" xfId="20274" xr:uid="{00000000-0005-0000-0000-000032910000}"/>
    <cellStyle name="Normal 47 16 7 2 2 4 2" xfId="41916" xr:uid="{00000000-0005-0000-0000-000033910000}"/>
    <cellStyle name="Normal 47 16 7 2 2 5" xfId="35906" xr:uid="{00000000-0005-0000-0000-000034910000}"/>
    <cellStyle name="Normal 47 16 7 2 3" xfId="15144" xr:uid="{00000000-0005-0000-0000-000035910000}"/>
    <cellStyle name="Normal 47 16 7 2 3 2" xfId="18229" xr:uid="{00000000-0005-0000-0000-000036910000}"/>
    <cellStyle name="Normal 47 16 7 2 3 2 2" xfId="30195" xr:uid="{00000000-0005-0000-0000-000037910000}"/>
    <cellStyle name="Normal 47 16 7 2 3 2 2 2" xfId="51801" xr:uid="{00000000-0005-0000-0000-000038910000}"/>
    <cellStyle name="Normal 47 16 7 2 3 2 3" xfId="24228" xr:uid="{00000000-0005-0000-0000-000039910000}"/>
    <cellStyle name="Normal 47 16 7 2 3 2 3 2" xfId="45865" xr:uid="{00000000-0005-0000-0000-00003A910000}"/>
    <cellStyle name="Normal 47 16 7 2 3 2 4" xfId="39883" xr:uid="{00000000-0005-0000-0000-00003B910000}"/>
    <cellStyle name="Normal 47 16 7 2 3 3" xfId="27213" xr:uid="{00000000-0005-0000-0000-00003C910000}"/>
    <cellStyle name="Normal 47 16 7 2 3 3 2" xfId="48827" xr:uid="{00000000-0005-0000-0000-00003D910000}"/>
    <cellStyle name="Normal 47 16 7 2 3 4" xfId="21246" xr:uid="{00000000-0005-0000-0000-00003E910000}"/>
    <cellStyle name="Normal 47 16 7 2 3 4 2" xfId="42888" xr:uid="{00000000-0005-0000-0000-00003F910000}"/>
    <cellStyle name="Normal 47 16 7 2 3 5" xfId="36880" xr:uid="{00000000-0005-0000-0000-000040910000}"/>
    <cellStyle name="Normal 47 16 7 2 4" xfId="16278" xr:uid="{00000000-0005-0000-0000-000041910000}"/>
    <cellStyle name="Normal 47 16 7 2 4 2" xfId="28247" xr:uid="{00000000-0005-0000-0000-000042910000}"/>
    <cellStyle name="Normal 47 16 7 2 4 2 2" xfId="49853" xr:uid="{00000000-0005-0000-0000-000043910000}"/>
    <cellStyle name="Normal 47 16 7 2 4 3" xfId="22280" xr:uid="{00000000-0005-0000-0000-000044910000}"/>
    <cellStyle name="Normal 47 16 7 2 4 3 2" xfId="43917" xr:uid="{00000000-0005-0000-0000-000045910000}"/>
    <cellStyle name="Normal 47 16 7 2 4 4" xfId="37932" xr:uid="{00000000-0005-0000-0000-000046910000}"/>
    <cellStyle name="Normal 47 16 7 2 5" xfId="25265" xr:uid="{00000000-0005-0000-0000-000047910000}"/>
    <cellStyle name="Normal 47 16 7 2 5 2" xfId="46882" xr:uid="{00000000-0005-0000-0000-000048910000}"/>
    <cellStyle name="Normal 47 16 7 2 6" xfId="19298" xr:uid="{00000000-0005-0000-0000-000049910000}"/>
    <cellStyle name="Normal 47 16 7 2 6 2" xfId="40940" xr:uid="{00000000-0005-0000-0000-00004A910000}"/>
    <cellStyle name="Normal 47 16 7 2 7" xfId="34926"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3" xr:uid="{00000000-0005-0000-0000-00004F910000}"/>
    <cellStyle name="Normal 47 16 7 3 2 2 2 2" xfId="51149" xr:uid="{00000000-0005-0000-0000-000050910000}"/>
    <cellStyle name="Normal 47 16 7 3 2 2 3" xfId="23576" xr:uid="{00000000-0005-0000-0000-000051910000}"/>
    <cellStyle name="Normal 47 16 7 3 2 2 3 2" xfId="45213" xr:uid="{00000000-0005-0000-0000-000052910000}"/>
    <cellStyle name="Normal 47 16 7 3 2 2 4" xfId="39229" xr:uid="{00000000-0005-0000-0000-000053910000}"/>
    <cellStyle name="Normal 47 16 7 3 2 3" xfId="26561" xr:uid="{00000000-0005-0000-0000-000054910000}"/>
    <cellStyle name="Normal 47 16 7 3 2 3 2" xfId="48175" xr:uid="{00000000-0005-0000-0000-000055910000}"/>
    <cellStyle name="Normal 47 16 7 3 2 4" xfId="20594" xr:uid="{00000000-0005-0000-0000-000056910000}"/>
    <cellStyle name="Normal 47 16 7 3 2 4 2" xfId="42236" xr:uid="{00000000-0005-0000-0000-000057910000}"/>
    <cellStyle name="Normal 47 16 7 3 2 5" xfId="36226" xr:uid="{00000000-0005-0000-0000-000058910000}"/>
    <cellStyle name="Normal 47 16 7 3 3" xfId="15464" xr:uid="{00000000-0005-0000-0000-000059910000}"/>
    <cellStyle name="Normal 47 16 7 3 3 2" xfId="18549" xr:uid="{00000000-0005-0000-0000-00005A910000}"/>
    <cellStyle name="Normal 47 16 7 3 3 2 2" xfId="30515" xr:uid="{00000000-0005-0000-0000-00005B910000}"/>
    <cellStyle name="Normal 47 16 7 3 3 2 2 2" xfId="52121" xr:uid="{00000000-0005-0000-0000-00005C910000}"/>
    <cellStyle name="Normal 47 16 7 3 3 2 3" xfId="24548" xr:uid="{00000000-0005-0000-0000-00005D910000}"/>
    <cellStyle name="Normal 47 16 7 3 3 2 3 2" xfId="46185" xr:uid="{00000000-0005-0000-0000-00005E910000}"/>
    <cellStyle name="Normal 47 16 7 3 3 2 4" xfId="40203" xr:uid="{00000000-0005-0000-0000-00005F910000}"/>
    <cellStyle name="Normal 47 16 7 3 3 3" xfId="27533" xr:uid="{00000000-0005-0000-0000-000060910000}"/>
    <cellStyle name="Normal 47 16 7 3 3 3 2" xfId="49147" xr:uid="{00000000-0005-0000-0000-000061910000}"/>
    <cellStyle name="Normal 47 16 7 3 3 4" xfId="21566" xr:uid="{00000000-0005-0000-0000-000062910000}"/>
    <cellStyle name="Normal 47 16 7 3 3 4 2" xfId="43208" xr:uid="{00000000-0005-0000-0000-000063910000}"/>
    <cellStyle name="Normal 47 16 7 3 3 5" xfId="37200" xr:uid="{00000000-0005-0000-0000-000064910000}"/>
    <cellStyle name="Normal 47 16 7 3 4" xfId="16598" xr:uid="{00000000-0005-0000-0000-000065910000}"/>
    <cellStyle name="Normal 47 16 7 3 4 2" xfId="28567" xr:uid="{00000000-0005-0000-0000-000066910000}"/>
    <cellStyle name="Normal 47 16 7 3 4 2 2" xfId="50173" xr:uid="{00000000-0005-0000-0000-000067910000}"/>
    <cellStyle name="Normal 47 16 7 3 4 3" xfId="22600" xr:uid="{00000000-0005-0000-0000-000068910000}"/>
    <cellStyle name="Normal 47 16 7 3 4 3 2" xfId="44237" xr:uid="{00000000-0005-0000-0000-000069910000}"/>
    <cellStyle name="Normal 47 16 7 3 4 4" xfId="38252" xr:uid="{00000000-0005-0000-0000-00006A910000}"/>
    <cellStyle name="Normal 47 16 7 3 5" xfId="25585" xr:uid="{00000000-0005-0000-0000-00006B910000}"/>
    <cellStyle name="Normal 47 16 7 3 5 2" xfId="47202" xr:uid="{00000000-0005-0000-0000-00006C910000}"/>
    <cellStyle name="Normal 47 16 7 3 6" xfId="19618" xr:uid="{00000000-0005-0000-0000-00006D910000}"/>
    <cellStyle name="Normal 47 16 7 3 6 2" xfId="41260" xr:uid="{00000000-0005-0000-0000-00006E910000}"/>
    <cellStyle name="Normal 47 16 7 3 7" xfId="35246" xr:uid="{00000000-0005-0000-0000-00006F910000}"/>
    <cellStyle name="Normal 47 16 7 4" xfId="13849" xr:uid="{00000000-0005-0000-0000-000070910000}"/>
    <cellStyle name="Normal 47 16 7 4 2" xfId="16935" xr:uid="{00000000-0005-0000-0000-000071910000}"/>
    <cellStyle name="Normal 47 16 7 4 2 2" xfId="28903" xr:uid="{00000000-0005-0000-0000-000072910000}"/>
    <cellStyle name="Normal 47 16 7 4 2 2 2" xfId="50509" xr:uid="{00000000-0005-0000-0000-000073910000}"/>
    <cellStyle name="Normal 47 16 7 4 2 3" xfId="22936" xr:uid="{00000000-0005-0000-0000-000074910000}"/>
    <cellStyle name="Normal 47 16 7 4 2 3 2" xfId="44573" xr:uid="{00000000-0005-0000-0000-000075910000}"/>
    <cellStyle name="Normal 47 16 7 4 2 4" xfId="38589" xr:uid="{00000000-0005-0000-0000-000076910000}"/>
    <cellStyle name="Normal 47 16 7 4 3" xfId="25921" xr:uid="{00000000-0005-0000-0000-000077910000}"/>
    <cellStyle name="Normal 47 16 7 4 3 2" xfId="47535" xr:uid="{00000000-0005-0000-0000-000078910000}"/>
    <cellStyle name="Normal 47 16 7 4 4" xfId="19954" xr:uid="{00000000-0005-0000-0000-000079910000}"/>
    <cellStyle name="Normal 47 16 7 4 4 2" xfId="41596" xr:uid="{00000000-0005-0000-0000-00007A910000}"/>
    <cellStyle name="Normal 47 16 7 4 5" xfId="35585" xr:uid="{00000000-0005-0000-0000-00007B910000}"/>
    <cellStyle name="Normal 47 16 7 5" xfId="14823" xr:uid="{00000000-0005-0000-0000-00007C910000}"/>
    <cellStyle name="Normal 47 16 7 5 2" xfId="17908" xr:uid="{00000000-0005-0000-0000-00007D910000}"/>
    <cellStyle name="Normal 47 16 7 5 2 2" xfId="29875" xr:uid="{00000000-0005-0000-0000-00007E910000}"/>
    <cellStyle name="Normal 47 16 7 5 2 2 2" xfId="51481" xr:uid="{00000000-0005-0000-0000-00007F910000}"/>
    <cellStyle name="Normal 47 16 7 5 2 3" xfId="23908" xr:uid="{00000000-0005-0000-0000-000080910000}"/>
    <cellStyle name="Normal 47 16 7 5 2 3 2" xfId="45545" xr:uid="{00000000-0005-0000-0000-000081910000}"/>
    <cellStyle name="Normal 47 16 7 5 2 4" xfId="39562" xr:uid="{00000000-0005-0000-0000-000082910000}"/>
    <cellStyle name="Normal 47 16 7 5 3" xfId="26893" xr:uid="{00000000-0005-0000-0000-000083910000}"/>
    <cellStyle name="Normal 47 16 7 5 3 2" xfId="48507" xr:uid="{00000000-0005-0000-0000-000084910000}"/>
    <cellStyle name="Normal 47 16 7 5 4" xfId="20926" xr:uid="{00000000-0005-0000-0000-000085910000}"/>
    <cellStyle name="Normal 47 16 7 5 4 2" xfId="42568" xr:uid="{00000000-0005-0000-0000-000086910000}"/>
    <cellStyle name="Normal 47 16 7 5 5" xfId="36559" xr:uid="{00000000-0005-0000-0000-000087910000}"/>
    <cellStyle name="Normal 47 16 7 6" xfId="15936" xr:uid="{00000000-0005-0000-0000-000088910000}"/>
    <cellStyle name="Normal 47 16 7 6 2" xfId="27907" xr:uid="{00000000-0005-0000-0000-000089910000}"/>
    <cellStyle name="Normal 47 16 7 6 2 2" xfId="49513" xr:uid="{00000000-0005-0000-0000-00008A910000}"/>
    <cellStyle name="Normal 47 16 7 6 3" xfId="21940" xr:uid="{00000000-0005-0000-0000-00008B910000}"/>
    <cellStyle name="Normal 47 16 7 6 3 2" xfId="43577" xr:uid="{00000000-0005-0000-0000-00008C910000}"/>
    <cellStyle name="Normal 47 16 7 6 4" xfId="37590" xr:uid="{00000000-0005-0000-0000-00008D910000}"/>
    <cellStyle name="Normal 47 16 7 7" xfId="24922" xr:uid="{00000000-0005-0000-0000-00008E910000}"/>
    <cellStyle name="Normal 47 16 7 7 2" xfId="46542" xr:uid="{00000000-0005-0000-0000-00008F910000}"/>
    <cellStyle name="Normal 47 16 7 8" xfId="18955" xr:uid="{00000000-0005-0000-0000-000090910000}"/>
    <cellStyle name="Normal 47 16 7 8 2" xfId="40597" xr:uid="{00000000-0005-0000-0000-000091910000}"/>
    <cellStyle name="Normal 47 16 7 9" xfId="31996"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5" xr:uid="{00000000-0005-0000-0000-000096910000}"/>
    <cellStyle name="Normal 47 16 8 2 2 2 2" xfId="50571" xr:uid="{00000000-0005-0000-0000-000097910000}"/>
    <cellStyle name="Normal 47 16 8 2 2 3" xfId="22998" xr:uid="{00000000-0005-0000-0000-000098910000}"/>
    <cellStyle name="Normal 47 16 8 2 2 3 2" xfId="44635" xr:uid="{00000000-0005-0000-0000-000099910000}"/>
    <cellStyle name="Normal 47 16 8 2 2 4" xfId="38651" xr:uid="{00000000-0005-0000-0000-00009A910000}"/>
    <cellStyle name="Normal 47 16 8 2 3" xfId="25983" xr:uid="{00000000-0005-0000-0000-00009B910000}"/>
    <cellStyle name="Normal 47 16 8 2 3 2" xfId="47597" xr:uid="{00000000-0005-0000-0000-00009C910000}"/>
    <cellStyle name="Normal 47 16 8 2 4" xfId="20016" xr:uid="{00000000-0005-0000-0000-00009D910000}"/>
    <cellStyle name="Normal 47 16 8 2 4 2" xfId="41658" xr:uid="{00000000-0005-0000-0000-00009E910000}"/>
    <cellStyle name="Normal 47 16 8 2 5" xfId="35648" xr:uid="{00000000-0005-0000-0000-00009F910000}"/>
    <cellStyle name="Normal 47 16 8 3" xfId="14886" xr:uid="{00000000-0005-0000-0000-0000A0910000}"/>
    <cellStyle name="Normal 47 16 8 3 2" xfId="17971" xr:uid="{00000000-0005-0000-0000-0000A1910000}"/>
    <cellStyle name="Normal 47 16 8 3 2 2" xfId="29937" xr:uid="{00000000-0005-0000-0000-0000A2910000}"/>
    <cellStyle name="Normal 47 16 8 3 2 2 2" xfId="51543" xr:uid="{00000000-0005-0000-0000-0000A3910000}"/>
    <cellStyle name="Normal 47 16 8 3 2 3" xfId="23970" xr:uid="{00000000-0005-0000-0000-0000A4910000}"/>
    <cellStyle name="Normal 47 16 8 3 2 3 2" xfId="45607" xr:uid="{00000000-0005-0000-0000-0000A5910000}"/>
    <cellStyle name="Normal 47 16 8 3 2 4" xfId="39625" xr:uid="{00000000-0005-0000-0000-0000A6910000}"/>
    <cellStyle name="Normal 47 16 8 3 3" xfId="26955" xr:uid="{00000000-0005-0000-0000-0000A7910000}"/>
    <cellStyle name="Normal 47 16 8 3 3 2" xfId="48569" xr:uid="{00000000-0005-0000-0000-0000A8910000}"/>
    <cellStyle name="Normal 47 16 8 3 4" xfId="20988" xr:uid="{00000000-0005-0000-0000-0000A9910000}"/>
    <cellStyle name="Normal 47 16 8 3 4 2" xfId="42630" xr:uid="{00000000-0005-0000-0000-0000AA910000}"/>
    <cellStyle name="Normal 47 16 8 3 5" xfId="36622" xr:uid="{00000000-0005-0000-0000-0000AB910000}"/>
    <cellStyle name="Normal 47 16 8 4" xfId="16020" xr:uid="{00000000-0005-0000-0000-0000AC910000}"/>
    <cellStyle name="Normal 47 16 8 4 2" xfId="27989" xr:uid="{00000000-0005-0000-0000-0000AD910000}"/>
    <cellStyle name="Normal 47 16 8 4 2 2" xfId="49595" xr:uid="{00000000-0005-0000-0000-0000AE910000}"/>
    <cellStyle name="Normal 47 16 8 4 3" xfId="22022" xr:uid="{00000000-0005-0000-0000-0000AF910000}"/>
    <cellStyle name="Normal 47 16 8 4 3 2" xfId="43659" xr:uid="{00000000-0005-0000-0000-0000B0910000}"/>
    <cellStyle name="Normal 47 16 8 4 4" xfId="37674" xr:uid="{00000000-0005-0000-0000-0000B1910000}"/>
    <cellStyle name="Normal 47 16 8 5" xfId="25007" xr:uid="{00000000-0005-0000-0000-0000B2910000}"/>
    <cellStyle name="Normal 47 16 8 5 2" xfId="46624" xr:uid="{00000000-0005-0000-0000-0000B3910000}"/>
    <cellStyle name="Normal 47 16 8 6" xfId="19040" xr:uid="{00000000-0005-0000-0000-0000B4910000}"/>
    <cellStyle name="Normal 47 16 8 6 2" xfId="40682" xr:uid="{00000000-0005-0000-0000-0000B5910000}"/>
    <cellStyle name="Normal 47 16 8 7" xfId="34668"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5" xr:uid="{00000000-0005-0000-0000-0000BA910000}"/>
    <cellStyle name="Normal 47 16 9 2 2 2 2" xfId="50891" xr:uid="{00000000-0005-0000-0000-0000BB910000}"/>
    <cellStyle name="Normal 47 16 9 2 2 3" xfId="23318" xr:uid="{00000000-0005-0000-0000-0000BC910000}"/>
    <cellStyle name="Normal 47 16 9 2 2 3 2" xfId="44955" xr:uid="{00000000-0005-0000-0000-0000BD910000}"/>
    <cellStyle name="Normal 47 16 9 2 2 4" xfId="38971" xr:uid="{00000000-0005-0000-0000-0000BE910000}"/>
    <cellStyle name="Normal 47 16 9 2 3" xfId="26303" xr:uid="{00000000-0005-0000-0000-0000BF910000}"/>
    <cellStyle name="Normal 47 16 9 2 3 2" xfId="47917" xr:uid="{00000000-0005-0000-0000-0000C0910000}"/>
    <cellStyle name="Normal 47 16 9 2 4" xfId="20336" xr:uid="{00000000-0005-0000-0000-0000C1910000}"/>
    <cellStyle name="Normal 47 16 9 2 4 2" xfId="41978" xr:uid="{00000000-0005-0000-0000-0000C2910000}"/>
    <cellStyle name="Normal 47 16 9 2 5" xfId="35968" xr:uid="{00000000-0005-0000-0000-0000C3910000}"/>
    <cellStyle name="Normal 47 16 9 3" xfId="15206" xr:uid="{00000000-0005-0000-0000-0000C4910000}"/>
    <cellStyle name="Normal 47 16 9 3 2" xfId="18291" xr:uid="{00000000-0005-0000-0000-0000C5910000}"/>
    <cellStyle name="Normal 47 16 9 3 2 2" xfId="30257" xr:uid="{00000000-0005-0000-0000-0000C6910000}"/>
    <cellStyle name="Normal 47 16 9 3 2 2 2" xfId="51863" xr:uid="{00000000-0005-0000-0000-0000C7910000}"/>
    <cellStyle name="Normal 47 16 9 3 2 3" xfId="24290" xr:uid="{00000000-0005-0000-0000-0000C8910000}"/>
    <cellStyle name="Normal 47 16 9 3 2 3 2" xfId="45927" xr:uid="{00000000-0005-0000-0000-0000C9910000}"/>
    <cellStyle name="Normal 47 16 9 3 2 4" xfId="39945" xr:uid="{00000000-0005-0000-0000-0000CA910000}"/>
    <cellStyle name="Normal 47 16 9 3 3" xfId="27275" xr:uid="{00000000-0005-0000-0000-0000CB910000}"/>
    <cellStyle name="Normal 47 16 9 3 3 2" xfId="48889" xr:uid="{00000000-0005-0000-0000-0000CC910000}"/>
    <cellStyle name="Normal 47 16 9 3 4" xfId="21308" xr:uid="{00000000-0005-0000-0000-0000CD910000}"/>
    <cellStyle name="Normal 47 16 9 3 4 2" xfId="42950" xr:uid="{00000000-0005-0000-0000-0000CE910000}"/>
    <cellStyle name="Normal 47 16 9 3 5" xfId="36942" xr:uid="{00000000-0005-0000-0000-0000CF910000}"/>
    <cellStyle name="Normal 47 16 9 4" xfId="16340" xr:uid="{00000000-0005-0000-0000-0000D0910000}"/>
    <cellStyle name="Normal 47 16 9 4 2" xfId="28309" xr:uid="{00000000-0005-0000-0000-0000D1910000}"/>
    <cellStyle name="Normal 47 16 9 4 2 2" xfId="49915" xr:uid="{00000000-0005-0000-0000-0000D2910000}"/>
    <cellStyle name="Normal 47 16 9 4 3" xfId="22342" xr:uid="{00000000-0005-0000-0000-0000D3910000}"/>
    <cellStyle name="Normal 47 16 9 4 3 2" xfId="43979" xr:uid="{00000000-0005-0000-0000-0000D4910000}"/>
    <cellStyle name="Normal 47 16 9 4 4" xfId="37994" xr:uid="{00000000-0005-0000-0000-0000D5910000}"/>
    <cellStyle name="Normal 47 16 9 5" xfId="25327" xr:uid="{00000000-0005-0000-0000-0000D6910000}"/>
    <cellStyle name="Normal 47 16 9 5 2" xfId="46944" xr:uid="{00000000-0005-0000-0000-0000D7910000}"/>
    <cellStyle name="Normal 47 16 9 6" xfId="19360" xr:uid="{00000000-0005-0000-0000-0000D8910000}"/>
    <cellStyle name="Normal 47 16 9 6 2" xfId="41002" xr:uid="{00000000-0005-0000-0000-0000D9910000}"/>
    <cellStyle name="Normal 47 16 9 7" xfId="34988"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6" xr:uid="{00000000-0005-0000-0000-0000DE910000}"/>
    <cellStyle name="Normal 47 17 10 2 2 2" xfId="50252" xr:uid="{00000000-0005-0000-0000-0000DF910000}"/>
    <cellStyle name="Normal 47 17 10 2 3" xfId="22679" xr:uid="{00000000-0005-0000-0000-0000E0910000}"/>
    <cellStyle name="Normal 47 17 10 2 3 2" xfId="44316" xr:uid="{00000000-0005-0000-0000-0000E1910000}"/>
    <cellStyle name="Normal 47 17 10 2 4" xfId="38331" xr:uid="{00000000-0005-0000-0000-0000E2910000}"/>
    <cellStyle name="Normal 47 17 10 3" xfId="25664" xr:uid="{00000000-0005-0000-0000-0000E3910000}"/>
    <cellStyle name="Normal 47 17 10 3 2" xfId="47278" xr:uid="{00000000-0005-0000-0000-0000E4910000}"/>
    <cellStyle name="Normal 47 17 10 4" xfId="19697" xr:uid="{00000000-0005-0000-0000-0000E5910000}"/>
    <cellStyle name="Normal 47 17 10 4 2" xfId="41339" xr:uid="{00000000-0005-0000-0000-0000E6910000}"/>
    <cellStyle name="Normal 47 17 10 5" xfId="35327" xr:uid="{00000000-0005-0000-0000-0000E7910000}"/>
    <cellStyle name="Normal 47 17 11" xfId="14566" xr:uid="{00000000-0005-0000-0000-0000E8910000}"/>
    <cellStyle name="Normal 47 17 11 2" xfId="17651" xr:uid="{00000000-0005-0000-0000-0000E9910000}"/>
    <cellStyle name="Normal 47 17 11 2 2" xfId="29618" xr:uid="{00000000-0005-0000-0000-0000EA910000}"/>
    <cellStyle name="Normal 47 17 11 2 2 2" xfId="51224" xr:uid="{00000000-0005-0000-0000-0000EB910000}"/>
    <cellStyle name="Normal 47 17 11 2 3" xfId="23651" xr:uid="{00000000-0005-0000-0000-0000EC910000}"/>
    <cellStyle name="Normal 47 17 11 2 3 2" xfId="45288" xr:uid="{00000000-0005-0000-0000-0000ED910000}"/>
    <cellStyle name="Normal 47 17 11 2 4" xfId="39305" xr:uid="{00000000-0005-0000-0000-0000EE910000}"/>
    <cellStyle name="Normal 47 17 11 3" xfId="26636" xr:uid="{00000000-0005-0000-0000-0000EF910000}"/>
    <cellStyle name="Normal 47 17 11 3 2" xfId="48250" xr:uid="{00000000-0005-0000-0000-0000F0910000}"/>
    <cellStyle name="Normal 47 17 11 4" xfId="20669" xr:uid="{00000000-0005-0000-0000-0000F1910000}"/>
    <cellStyle name="Normal 47 17 11 4 2" xfId="42311" xr:uid="{00000000-0005-0000-0000-0000F2910000}"/>
    <cellStyle name="Normal 47 17 11 5" xfId="36302" xr:uid="{00000000-0005-0000-0000-0000F3910000}"/>
    <cellStyle name="Normal 47 17 12" xfId="15679" xr:uid="{00000000-0005-0000-0000-0000F4910000}"/>
    <cellStyle name="Normal 47 17 12 2" xfId="27650" xr:uid="{00000000-0005-0000-0000-0000F5910000}"/>
    <cellStyle name="Normal 47 17 12 2 2" xfId="49256" xr:uid="{00000000-0005-0000-0000-0000F6910000}"/>
    <cellStyle name="Normal 47 17 12 3" xfId="21683" xr:uid="{00000000-0005-0000-0000-0000F7910000}"/>
    <cellStyle name="Normal 47 17 12 3 2" xfId="43320" xr:uid="{00000000-0005-0000-0000-0000F8910000}"/>
    <cellStyle name="Normal 47 17 12 4" xfId="37333" xr:uid="{00000000-0005-0000-0000-0000F9910000}"/>
    <cellStyle name="Normal 47 17 13" xfId="24665" xr:uid="{00000000-0005-0000-0000-0000FA910000}"/>
    <cellStyle name="Normal 47 17 13 2" xfId="46285" xr:uid="{00000000-0005-0000-0000-0000FB910000}"/>
    <cellStyle name="Normal 47 17 14" xfId="18698" xr:uid="{00000000-0005-0000-0000-0000FC910000}"/>
    <cellStyle name="Normal 47 17 14 2" xfId="40340" xr:uid="{00000000-0005-0000-0000-0000FD910000}"/>
    <cellStyle name="Normal 47 17 15" xfId="31263"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5" xr:uid="{00000000-0005-0000-0000-000003920000}"/>
    <cellStyle name="Normal 47 17 2 2 2 2 2 2" xfId="50661" xr:uid="{00000000-0005-0000-0000-000004920000}"/>
    <cellStyle name="Normal 47 17 2 2 2 2 3" xfId="23088" xr:uid="{00000000-0005-0000-0000-000005920000}"/>
    <cellStyle name="Normal 47 17 2 2 2 2 3 2" xfId="44725" xr:uid="{00000000-0005-0000-0000-000006920000}"/>
    <cellStyle name="Normal 47 17 2 2 2 2 4" xfId="38741" xr:uid="{00000000-0005-0000-0000-000007920000}"/>
    <cellStyle name="Normal 47 17 2 2 2 3" xfId="26073" xr:uid="{00000000-0005-0000-0000-000008920000}"/>
    <cellStyle name="Normal 47 17 2 2 2 3 2" xfId="47687" xr:uid="{00000000-0005-0000-0000-000009920000}"/>
    <cellStyle name="Normal 47 17 2 2 2 4" xfId="20106" xr:uid="{00000000-0005-0000-0000-00000A920000}"/>
    <cellStyle name="Normal 47 17 2 2 2 4 2" xfId="41748" xr:uid="{00000000-0005-0000-0000-00000B920000}"/>
    <cellStyle name="Normal 47 17 2 2 2 5" xfId="35738" xr:uid="{00000000-0005-0000-0000-00000C920000}"/>
    <cellStyle name="Normal 47 17 2 2 3" xfId="14976" xr:uid="{00000000-0005-0000-0000-00000D920000}"/>
    <cellStyle name="Normal 47 17 2 2 3 2" xfId="18061" xr:uid="{00000000-0005-0000-0000-00000E920000}"/>
    <cellStyle name="Normal 47 17 2 2 3 2 2" xfId="30027" xr:uid="{00000000-0005-0000-0000-00000F920000}"/>
    <cellStyle name="Normal 47 17 2 2 3 2 2 2" xfId="51633" xr:uid="{00000000-0005-0000-0000-000010920000}"/>
    <cellStyle name="Normal 47 17 2 2 3 2 3" xfId="24060" xr:uid="{00000000-0005-0000-0000-000011920000}"/>
    <cellStyle name="Normal 47 17 2 2 3 2 3 2" xfId="45697" xr:uid="{00000000-0005-0000-0000-000012920000}"/>
    <cellStyle name="Normal 47 17 2 2 3 2 4" xfId="39715" xr:uid="{00000000-0005-0000-0000-000013920000}"/>
    <cellStyle name="Normal 47 17 2 2 3 3" xfId="27045" xr:uid="{00000000-0005-0000-0000-000014920000}"/>
    <cellStyle name="Normal 47 17 2 2 3 3 2" xfId="48659" xr:uid="{00000000-0005-0000-0000-000015920000}"/>
    <cellStyle name="Normal 47 17 2 2 3 4" xfId="21078" xr:uid="{00000000-0005-0000-0000-000016920000}"/>
    <cellStyle name="Normal 47 17 2 2 3 4 2" xfId="42720" xr:uid="{00000000-0005-0000-0000-000017920000}"/>
    <cellStyle name="Normal 47 17 2 2 3 5" xfId="36712" xr:uid="{00000000-0005-0000-0000-000018920000}"/>
    <cellStyle name="Normal 47 17 2 2 4" xfId="16110" xr:uid="{00000000-0005-0000-0000-000019920000}"/>
    <cellStyle name="Normal 47 17 2 2 4 2" xfId="28079" xr:uid="{00000000-0005-0000-0000-00001A920000}"/>
    <cellStyle name="Normal 47 17 2 2 4 2 2" xfId="49685" xr:uid="{00000000-0005-0000-0000-00001B920000}"/>
    <cellStyle name="Normal 47 17 2 2 4 3" xfId="22112" xr:uid="{00000000-0005-0000-0000-00001C920000}"/>
    <cellStyle name="Normal 47 17 2 2 4 3 2" xfId="43749" xr:uid="{00000000-0005-0000-0000-00001D920000}"/>
    <cellStyle name="Normal 47 17 2 2 4 4" xfId="37764" xr:uid="{00000000-0005-0000-0000-00001E920000}"/>
    <cellStyle name="Normal 47 17 2 2 5" xfId="25097" xr:uid="{00000000-0005-0000-0000-00001F920000}"/>
    <cellStyle name="Normal 47 17 2 2 5 2" xfId="46714" xr:uid="{00000000-0005-0000-0000-000020920000}"/>
    <cellStyle name="Normal 47 17 2 2 6" xfId="19130" xr:uid="{00000000-0005-0000-0000-000021920000}"/>
    <cellStyle name="Normal 47 17 2 2 6 2" xfId="40772" xr:uid="{00000000-0005-0000-0000-000022920000}"/>
    <cellStyle name="Normal 47 17 2 2 7" xfId="34758"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5" xr:uid="{00000000-0005-0000-0000-000027920000}"/>
    <cellStyle name="Normal 47 17 2 3 2 2 2 2" xfId="50981" xr:uid="{00000000-0005-0000-0000-000028920000}"/>
    <cellStyle name="Normal 47 17 2 3 2 2 3" xfId="23408" xr:uid="{00000000-0005-0000-0000-000029920000}"/>
    <cellStyle name="Normal 47 17 2 3 2 2 3 2" xfId="45045" xr:uid="{00000000-0005-0000-0000-00002A920000}"/>
    <cellStyle name="Normal 47 17 2 3 2 2 4" xfId="39061" xr:uid="{00000000-0005-0000-0000-00002B920000}"/>
    <cellStyle name="Normal 47 17 2 3 2 3" xfId="26393" xr:uid="{00000000-0005-0000-0000-00002C920000}"/>
    <cellStyle name="Normal 47 17 2 3 2 3 2" xfId="48007" xr:uid="{00000000-0005-0000-0000-00002D920000}"/>
    <cellStyle name="Normal 47 17 2 3 2 4" xfId="20426" xr:uid="{00000000-0005-0000-0000-00002E920000}"/>
    <cellStyle name="Normal 47 17 2 3 2 4 2" xfId="42068" xr:uid="{00000000-0005-0000-0000-00002F920000}"/>
    <cellStyle name="Normal 47 17 2 3 2 5" xfId="36058" xr:uid="{00000000-0005-0000-0000-000030920000}"/>
    <cellStyle name="Normal 47 17 2 3 3" xfId="15296" xr:uid="{00000000-0005-0000-0000-000031920000}"/>
    <cellStyle name="Normal 47 17 2 3 3 2" xfId="18381" xr:uid="{00000000-0005-0000-0000-000032920000}"/>
    <cellStyle name="Normal 47 17 2 3 3 2 2" xfId="30347" xr:uid="{00000000-0005-0000-0000-000033920000}"/>
    <cellStyle name="Normal 47 17 2 3 3 2 2 2" xfId="51953" xr:uid="{00000000-0005-0000-0000-000034920000}"/>
    <cellStyle name="Normal 47 17 2 3 3 2 3" xfId="24380" xr:uid="{00000000-0005-0000-0000-000035920000}"/>
    <cellStyle name="Normal 47 17 2 3 3 2 3 2" xfId="46017" xr:uid="{00000000-0005-0000-0000-000036920000}"/>
    <cellStyle name="Normal 47 17 2 3 3 2 4" xfId="40035" xr:uid="{00000000-0005-0000-0000-000037920000}"/>
    <cellStyle name="Normal 47 17 2 3 3 3" xfId="27365" xr:uid="{00000000-0005-0000-0000-000038920000}"/>
    <cellStyle name="Normal 47 17 2 3 3 3 2" xfId="48979" xr:uid="{00000000-0005-0000-0000-000039920000}"/>
    <cellStyle name="Normal 47 17 2 3 3 4" xfId="21398" xr:uid="{00000000-0005-0000-0000-00003A920000}"/>
    <cellStyle name="Normal 47 17 2 3 3 4 2" xfId="43040" xr:uid="{00000000-0005-0000-0000-00003B920000}"/>
    <cellStyle name="Normal 47 17 2 3 3 5" xfId="37032" xr:uid="{00000000-0005-0000-0000-00003C920000}"/>
    <cellStyle name="Normal 47 17 2 3 4" xfId="16430" xr:uid="{00000000-0005-0000-0000-00003D920000}"/>
    <cellStyle name="Normal 47 17 2 3 4 2" xfId="28399" xr:uid="{00000000-0005-0000-0000-00003E920000}"/>
    <cellStyle name="Normal 47 17 2 3 4 2 2" xfId="50005" xr:uid="{00000000-0005-0000-0000-00003F920000}"/>
    <cellStyle name="Normal 47 17 2 3 4 3" xfId="22432" xr:uid="{00000000-0005-0000-0000-000040920000}"/>
    <cellStyle name="Normal 47 17 2 3 4 3 2" xfId="44069" xr:uid="{00000000-0005-0000-0000-000041920000}"/>
    <cellStyle name="Normal 47 17 2 3 4 4" xfId="38084" xr:uid="{00000000-0005-0000-0000-000042920000}"/>
    <cellStyle name="Normal 47 17 2 3 5" xfId="25417" xr:uid="{00000000-0005-0000-0000-000043920000}"/>
    <cellStyle name="Normal 47 17 2 3 5 2" xfId="47034" xr:uid="{00000000-0005-0000-0000-000044920000}"/>
    <cellStyle name="Normal 47 17 2 3 6" xfId="19450" xr:uid="{00000000-0005-0000-0000-000045920000}"/>
    <cellStyle name="Normal 47 17 2 3 6 2" xfId="41092" xr:uid="{00000000-0005-0000-0000-000046920000}"/>
    <cellStyle name="Normal 47 17 2 3 7" xfId="35078" xr:uid="{00000000-0005-0000-0000-000047920000}"/>
    <cellStyle name="Normal 47 17 2 4" xfId="13681" xr:uid="{00000000-0005-0000-0000-000048920000}"/>
    <cellStyle name="Normal 47 17 2 4 2" xfId="16767" xr:uid="{00000000-0005-0000-0000-000049920000}"/>
    <cellStyle name="Normal 47 17 2 4 2 2" xfId="28735" xr:uid="{00000000-0005-0000-0000-00004A920000}"/>
    <cellStyle name="Normal 47 17 2 4 2 2 2" xfId="50341" xr:uid="{00000000-0005-0000-0000-00004B920000}"/>
    <cellStyle name="Normal 47 17 2 4 2 3" xfId="22768" xr:uid="{00000000-0005-0000-0000-00004C920000}"/>
    <cellStyle name="Normal 47 17 2 4 2 3 2" xfId="44405" xr:uid="{00000000-0005-0000-0000-00004D920000}"/>
    <cellStyle name="Normal 47 17 2 4 2 4" xfId="38421" xr:uid="{00000000-0005-0000-0000-00004E920000}"/>
    <cellStyle name="Normal 47 17 2 4 3" xfId="25753" xr:uid="{00000000-0005-0000-0000-00004F920000}"/>
    <cellStyle name="Normal 47 17 2 4 3 2" xfId="47367" xr:uid="{00000000-0005-0000-0000-000050920000}"/>
    <cellStyle name="Normal 47 17 2 4 4" xfId="19786" xr:uid="{00000000-0005-0000-0000-000051920000}"/>
    <cellStyle name="Normal 47 17 2 4 4 2" xfId="41428" xr:uid="{00000000-0005-0000-0000-000052920000}"/>
    <cellStyle name="Normal 47 17 2 4 5" xfId="35417" xr:uid="{00000000-0005-0000-0000-000053920000}"/>
    <cellStyle name="Normal 47 17 2 5" xfId="14655" xr:uid="{00000000-0005-0000-0000-000054920000}"/>
    <cellStyle name="Normal 47 17 2 5 2" xfId="17740" xr:uid="{00000000-0005-0000-0000-000055920000}"/>
    <cellStyle name="Normal 47 17 2 5 2 2" xfId="29707" xr:uid="{00000000-0005-0000-0000-000056920000}"/>
    <cellStyle name="Normal 47 17 2 5 2 2 2" xfId="51313" xr:uid="{00000000-0005-0000-0000-000057920000}"/>
    <cellStyle name="Normal 47 17 2 5 2 3" xfId="23740" xr:uid="{00000000-0005-0000-0000-000058920000}"/>
    <cellStyle name="Normal 47 17 2 5 2 3 2" xfId="45377" xr:uid="{00000000-0005-0000-0000-000059920000}"/>
    <cellStyle name="Normal 47 17 2 5 2 4" xfId="39394" xr:uid="{00000000-0005-0000-0000-00005A920000}"/>
    <cellStyle name="Normal 47 17 2 5 3" xfId="26725" xr:uid="{00000000-0005-0000-0000-00005B920000}"/>
    <cellStyle name="Normal 47 17 2 5 3 2" xfId="48339" xr:uid="{00000000-0005-0000-0000-00005C920000}"/>
    <cellStyle name="Normal 47 17 2 5 4" xfId="20758" xr:uid="{00000000-0005-0000-0000-00005D920000}"/>
    <cellStyle name="Normal 47 17 2 5 4 2" xfId="42400" xr:uid="{00000000-0005-0000-0000-00005E920000}"/>
    <cellStyle name="Normal 47 17 2 5 5" xfId="36391" xr:uid="{00000000-0005-0000-0000-00005F920000}"/>
    <cellStyle name="Normal 47 17 2 6" xfId="15768" xr:uid="{00000000-0005-0000-0000-000060920000}"/>
    <cellStyle name="Normal 47 17 2 6 2" xfId="27739" xr:uid="{00000000-0005-0000-0000-000061920000}"/>
    <cellStyle name="Normal 47 17 2 6 2 2" xfId="49345" xr:uid="{00000000-0005-0000-0000-000062920000}"/>
    <cellStyle name="Normal 47 17 2 6 3" xfId="21772" xr:uid="{00000000-0005-0000-0000-000063920000}"/>
    <cellStyle name="Normal 47 17 2 6 3 2" xfId="43409" xr:uid="{00000000-0005-0000-0000-000064920000}"/>
    <cellStyle name="Normal 47 17 2 6 4" xfId="37422" xr:uid="{00000000-0005-0000-0000-000065920000}"/>
    <cellStyle name="Normal 47 17 2 7" xfId="24754" xr:uid="{00000000-0005-0000-0000-000066920000}"/>
    <cellStyle name="Normal 47 17 2 7 2" xfId="46374" xr:uid="{00000000-0005-0000-0000-000067920000}"/>
    <cellStyle name="Normal 47 17 2 8" xfId="18787" xr:uid="{00000000-0005-0000-0000-000068920000}"/>
    <cellStyle name="Normal 47 17 2 8 2" xfId="40429" xr:uid="{00000000-0005-0000-0000-000069920000}"/>
    <cellStyle name="Normal 47 17 2 9" xfId="31600"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1" xr:uid="{00000000-0005-0000-0000-00006F920000}"/>
    <cellStyle name="Normal 47 17 3 2 2 2 2 2" xfId="50617" xr:uid="{00000000-0005-0000-0000-000070920000}"/>
    <cellStyle name="Normal 47 17 3 2 2 2 3" xfId="23044" xr:uid="{00000000-0005-0000-0000-000071920000}"/>
    <cellStyle name="Normal 47 17 3 2 2 2 3 2" xfId="44681" xr:uid="{00000000-0005-0000-0000-000072920000}"/>
    <cellStyle name="Normal 47 17 3 2 2 2 4" xfId="38697" xr:uid="{00000000-0005-0000-0000-000073920000}"/>
    <cellStyle name="Normal 47 17 3 2 2 3" xfId="26029" xr:uid="{00000000-0005-0000-0000-000074920000}"/>
    <cellStyle name="Normal 47 17 3 2 2 3 2" xfId="47643" xr:uid="{00000000-0005-0000-0000-000075920000}"/>
    <cellStyle name="Normal 47 17 3 2 2 4" xfId="20062" xr:uid="{00000000-0005-0000-0000-000076920000}"/>
    <cellStyle name="Normal 47 17 3 2 2 4 2" xfId="41704" xr:uid="{00000000-0005-0000-0000-000077920000}"/>
    <cellStyle name="Normal 47 17 3 2 2 5" xfId="35694" xr:uid="{00000000-0005-0000-0000-000078920000}"/>
    <cellStyle name="Normal 47 17 3 2 3" xfId="14932" xr:uid="{00000000-0005-0000-0000-000079920000}"/>
    <cellStyle name="Normal 47 17 3 2 3 2" xfId="18017" xr:uid="{00000000-0005-0000-0000-00007A920000}"/>
    <cellStyle name="Normal 47 17 3 2 3 2 2" xfId="29983" xr:uid="{00000000-0005-0000-0000-00007B920000}"/>
    <cellStyle name="Normal 47 17 3 2 3 2 2 2" xfId="51589" xr:uid="{00000000-0005-0000-0000-00007C920000}"/>
    <cellStyle name="Normal 47 17 3 2 3 2 3" xfId="24016" xr:uid="{00000000-0005-0000-0000-00007D920000}"/>
    <cellStyle name="Normal 47 17 3 2 3 2 3 2" xfId="45653" xr:uid="{00000000-0005-0000-0000-00007E920000}"/>
    <cellStyle name="Normal 47 17 3 2 3 2 4" xfId="39671" xr:uid="{00000000-0005-0000-0000-00007F920000}"/>
    <cellStyle name="Normal 47 17 3 2 3 3" xfId="27001" xr:uid="{00000000-0005-0000-0000-000080920000}"/>
    <cellStyle name="Normal 47 17 3 2 3 3 2" xfId="48615" xr:uid="{00000000-0005-0000-0000-000081920000}"/>
    <cellStyle name="Normal 47 17 3 2 3 4" xfId="21034" xr:uid="{00000000-0005-0000-0000-000082920000}"/>
    <cellStyle name="Normal 47 17 3 2 3 4 2" xfId="42676" xr:uid="{00000000-0005-0000-0000-000083920000}"/>
    <cellStyle name="Normal 47 17 3 2 3 5" xfId="36668" xr:uid="{00000000-0005-0000-0000-000084920000}"/>
    <cellStyle name="Normal 47 17 3 2 4" xfId="16066" xr:uid="{00000000-0005-0000-0000-000085920000}"/>
    <cellStyle name="Normal 47 17 3 2 4 2" xfId="28035" xr:uid="{00000000-0005-0000-0000-000086920000}"/>
    <cellStyle name="Normal 47 17 3 2 4 2 2" xfId="49641" xr:uid="{00000000-0005-0000-0000-000087920000}"/>
    <cellStyle name="Normal 47 17 3 2 4 3" xfId="22068" xr:uid="{00000000-0005-0000-0000-000088920000}"/>
    <cellStyle name="Normal 47 17 3 2 4 3 2" xfId="43705" xr:uid="{00000000-0005-0000-0000-000089920000}"/>
    <cellStyle name="Normal 47 17 3 2 4 4" xfId="37720" xr:uid="{00000000-0005-0000-0000-00008A920000}"/>
    <cellStyle name="Normal 47 17 3 2 5" xfId="25053" xr:uid="{00000000-0005-0000-0000-00008B920000}"/>
    <cellStyle name="Normal 47 17 3 2 5 2" xfId="46670" xr:uid="{00000000-0005-0000-0000-00008C920000}"/>
    <cellStyle name="Normal 47 17 3 2 6" xfId="19086" xr:uid="{00000000-0005-0000-0000-00008D920000}"/>
    <cellStyle name="Normal 47 17 3 2 6 2" xfId="40728" xr:uid="{00000000-0005-0000-0000-00008E920000}"/>
    <cellStyle name="Normal 47 17 3 2 7" xfId="34714"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1" xr:uid="{00000000-0005-0000-0000-000093920000}"/>
    <cellStyle name="Normal 47 17 3 3 2 2 2 2" xfId="50937" xr:uid="{00000000-0005-0000-0000-000094920000}"/>
    <cellStyle name="Normal 47 17 3 3 2 2 3" xfId="23364" xr:uid="{00000000-0005-0000-0000-000095920000}"/>
    <cellStyle name="Normal 47 17 3 3 2 2 3 2" xfId="45001" xr:uid="{00000000-0005-0000-0000-000096920000}"/>
    <cellStyle name="Normal 47 17 3 3 2 2 4" xfId="39017" xr:uid="{00000000-0005-0000-0000-000097920000}"/>
    <cellStyle name="Normal 47 17 3 3 2 3" xfId="26349" xr:uid="{00000000-0005-0000-0000-000098920000}"/>
    <cellStyle name="Normal 47 17 3 3 2 3 2" xfId="47963" xr:uid="{00000000-0005-0000-0000-000099920000}"/>
    <cellStyle name="Normal 47 17 3 3 2 4" xfId="20382" xr:uid="{00000000-0005-0000-0000-00009A920000}"/>
    <cellStyle name="Normal 47 17 3 3 2 4 2" xfId="42024" xr:uid="{00000000-0005-0000-0000-00009B920000}"/>
    <cellStyle name="Normal 47 17 3 3 2 5" xfId="36014" xr:uid="{00000000-0005-0000-0000-00009C920000}"/>
    <cellStyle name="Normal 47 17 3 3 3" xfId="15252" xr:uid="{00000000-0005-0000-0000-00009D920000}"/>
    <cellStyle name="Normal 47 17 3 3 3 2" xfId="18337" xr:uid="{00000000-0005-0000-0000-00009E920000}"/>
    <cellStyle name="Normal 47 17 3 3 3 2 2" xfId="30303" xr:uid="{00000000-0005-0000-0000-00009F920000}"/>
    <cellStyle name="Normal 47 17 3 3 3 2 2 2" xfId="51909" xr:uid="{00000000-0005-0000-0000-0000A0920000}"/>
    <cellStyle name="Normal 47 17 3 3 3 2 3" xfId="24336" xr:uid="{00000000-0005-0000-0000-0000A1920000}"/>
    <cellStyle name="Normal 47 17 3 3 3 2 3 2" xfId="45973" xr:uid="{00000000-0005-0000-0000-0000A2920000}"/>
    <cellStyle name="Normal 47 17 3 3 3 2 4" xfId="39991" xr:uid="{00000000-0005-0000-0000-0000A3920000}"/>
    <cellStyle name="Normal 47 17 3 3 3 3" xfId="27321" xr:uid="{00000000-0005-0000-0000-0000A4920000}"/>
    <cellStyle name="Normal 47 17 3 3 3 3 2" xfId="48935" xr:uid="{00000000-0005-0000-0000-0000A5920000}"/>
    <cellStyle name="Normal 47 17 3 3 3 4" xfId="21354" xr:uid="{00000000-0005-0000-0000-0000A6920000}"/>
    <cellStyle name="Normal 47 17 3 3 3 4 2" xfId="42996" xr:uid="{00000000-0005-0000-0000-0000A7920000}"/>
    <cellStyle name="Normal 47 17 3 3 3 5" xfId="36988" xr:uid="{00000000-0005-0000-0000-0000A8920000}"/>
    <cellStyle name="Normal 47 17 3 3 4" xfId="16386" xr:uid="{00000000-0005-0000-0000-0000A9920000}"/>
    <cellStyle name="Normal 47 17 3 3 4 2" xfId="28355" xr:uid="{00000000-0005-0000-0000-0000AA920000}"/>
    <cellStyle name="Normal 47 17 3 3 4 2 2" xfId="49961" xr:uid="{00000000-0005-0000-0000-0000AB920000}"/>
    <cellStyle name="Normal 47 17 3 3 4 3" xfId="22388" xr:uid="{00000000-0005-0000-0000-0000AC920000}"/>
    <cellStyle name="Normal 47 17 3 3 4 3 2" xfId="44025" xr:uid="{00000000-0005-0000-0000-0000AD920000}"/>
    <cellStyle name="Normal 47 17 3 3 4 4" xfId="38040" xr:uid="{00000000-0005-0000-0000-0000AE920000}"/>
    <cellStyle name="Normal 47 17 3 3 5" xfId="25373" xr:uid="{00000000-0005-0000-0000-0000AF920000}"/>
    <cellStyle name="Normal 47 17 3 3 5 2" xfId="46990" xr:uid="{00000000-0005-0000-0000-0000B0920000}"/>
    <cellStyle name="Normal 47 17 3 3 6" xfId="19406" xr:uid="{00000000-0005-0000-0000-0000B1920000}"/>
    <cellStyle name="Normal 47 17 3 3 6 2" xfId="41048" xr:uid="{00000000-0005-0000-0000-0000B2920000}"/>
    <cellStyle name="Normal 47 17 3 3 7" xfId="35034" xr:uid="{00000000-0005-0000-0000-0000B3920000}"/>
    <cellStyle name="Normal 47 17 3 4" xfId="13637" xr:uid="{00000000-0005-0000-0000-0000B4920000}"/>
    <cellStyle name="Normal 47 17 3 4 2" xfId="16723" xr:uid="{00000000-0005-0000-0000-0000B5920000}"/>
    <cellStyle name="Normal 47 17 3 4 2 2" xfId="28691" xr:uid="{00000000-0005-0000-0000-0000B6920000}"/>
    <cellStyle name="Normal 47 17 3 4 2 2 2" xfId="50297" xr:uid="{00000000-0005-0000-0000-0000B7920000}"/>
    <cellStyle name="Normal 47 17 3 4 2 3" xfId="22724" xr:uid="{00000000-0005-0000-0000-0000B8920000}"/>
    <cellStyle name="Normal 47 17 3 4 2 3 2" xfId="44361" xr:uid="{00000000-0005-0000-0000-0000B9920000}"/>
    <cellStyle name="Normal 47 17 3 4 2 4" xfId="38377" xr:uid="{00000000-0005-0000-0000-0000BA920000}"/>
    <cellStyle name="Normal 47 17 3 4 3" xfId="25709" xr:uid="{00000000-0005-0000-0000-0000BB920000}"/>
    <cellStyle name="Normal 47 17 3 4 3 2" xfId="47323" xr:uid="{00000000-0005-0000-0000-0000BC920000}"/>
    <cellStyle name="Normal 47 17 3 4 4" xfId="19742" xr:uid="{00000000-0005-0000-0000-0000BD920000}"/>
    <cellStyle name="Normal 47 17 3 4 4 2" xfId="41384" xr:uid="{00000000-0005-0000-0000-0000BE920000}"/>
    <cellStyle name="Normal 47 17 3 4 5" xfId="35373" xr:uid="{00000000-0005-0000-0000-0000BF920000}"/>
    <cellStyle name="Normal 47 17 3 5" xfId="14611" xr:uid="{00000000-0005-0000-0000-0000C0920000}"/>
    <cellStyle name="Normal 47 17 3 5 2" xfId="17696" xr:uid="{00000000-0005-0000-0000-0000C1920000}"/>
    <cellStyle name="Normal 47 17 3 5 2 2" xfId="29663" xr:uid="{00000000-0005-0000-0000-0000C2920000}"/>
    <cellStyle name="Normal 47 17 3 5 2 2 2" xfId="51269" xr:uid="{00000000-0005-0000-0000-0000C3920000}"/>
    <cellStyle name="Normal 47 17 3 5 2 3" xfId="23696" xr:uid="{00000000-0005-0000-0000-0000C4920000}"/>
    <cellStyle name="Normal 47 17 3 5 2 3 2" xfId="45333" xr:uid="{00000000-0005-0000-0000-0000C5920000}"/>
    <cellStyle name="Normal 47 17 3 5 2 4" xfId="39350" xr:uid="{00000000-0005-0000-0000-0000C6920000}"/>
    <cellStyle name="Normal 47 17 3 5 3" xfId="26681" xr:uid="{00000000-0005-0000-0000-0000C7920000}"/>
    <cellStyle name="Normal 47 17 3 5 3 2" xfId="48295" xr:uid="{00000000-0005-0000-0000-0000C8920000}"/>
    <cellStyle name="Normal 47 17 3 5 4" xfId="20714" xr:uid="{00000000-0005-0000-0000-0000C9920000}"/>
    <cellStyle name="Normal 47 17 3 5 4 2" xfId="42356" xr:uid="{00000000-0005-0000-0000-0000CA920000}"/>
    <cellStyle name="Normal 47 17 3 5 5" xfId="36347" xr:uid="{00000000-0005-0000-0000-0000CB920000}"/>
    <cellStyle name="Normal 47 17 3 6" xfId="15724" xr:uid="{00000000-0005-0000-0000-0000CC920000}"/>
    <cellStyle name="Normal 47 17 3 6 2" xfId="27695" xr:uid="{00000000-0005-0000-0000-0000CD920000}"/>
    <cellStyle name="Normal 47 17 3 6 2 2" xfId="49301" xr:uid="{00000000-0005-0000-0000-0000CE920000}"/>
    <cellStyle name="Normal 47 17 3 6 3" xfId="21728" xr:uid="{00000000-0005-0000-0000-0000CF920000}"/>
    <cellStyle name="Normal 47 17 3 6 3 2" xfId="43365" xr:uid="{00000000-0005-0000-0000-0000D0920000}"/>
    <cellStyle name="Normal 47 17 3 6 4" xfId="37378" xr:uid="{00000000-0005-0000-0000-0000D1920000}"/>
    <cellStyle name="Normal 47 17 3 7" xfId="24710" xr:uid="{00000000-0005-0000-0000-0000D2920000}"/>
    <cellStyle name="Normal 47 17 3 7 2" xfId="46330" xr:uid="{00000000-0005-0000-0000-0000D3920000}"/>
    <cellStyle name="Normal 47 17 3 8" xfId="18743" xr:uid="{00000000-0005-0000-0000-0000D4920000}"/>
    <cellStyle name="Normal 47 17 3 8 2" xfId="40385" xr:uid="{00000000-0005-0000-0000-0000D5920000}"/>
    <cellStyle name="Normal 47 17 3 9" xfId="31443"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7" xr:uid="{00000000-0005-0000-0000-0000DB920000}"/>
    <cellStyle name="Normal 47 17 4 2 2 2 2 2" xfId="50703" xr:uid="{00000000-0005-0000-0000-0000DC920000}"/>
    <cellStyle name="Normal 47 17 4 2 2 2 3" xfId="23130" xr:uid="{00000000-0005-0000-0000-0000DD920000}"/>
    <cellStyle name="Normal 47 17 4 2 2 2 3 2" xfId="44767" xr:uid="{00000000-0005-0000-0000-0000DE920000}"/>
    <cellStyle name="Normal 47 17 4 2 2 2 4" xfId="38783" xr:uid="{00000000-0005-0000-0000-0000DF920000}"/>
    <cellStyle name="Normal 47 17 4 2 2 3" xfId="26115" xr:uid="{00000000-0005-0000-0000-0000E0920000}"/>
    <cellStyle name="Normal 47 17 4 2 2 3 2" xfId="47729" xr:uid="{00000000-0005-0000-0000-0000E1920000}"/>
    <cellStyle name="Normal 47 17 4 2 2 4" xfId="20148" xr:uid="{00000000-0005-0000-0000-0000E2920000}"/>
    <cellStyle name="Normal 47 17 4 2 2 4 2" xfId="41790" xr:uid="{00000000-0005-0000-0000-0000E3920000}"/>
    <cellStyle name="Normal 47 17 4 2 2 5" xfId="35780" xr:uid="{00000000-0005-0000-0000-0000E4920000}"/>
    <cellStyle name="Normal 47 17 4 2 3" xfId="15018" xr:uid="{00000000-0005-0000-0000-0000E5920000}"/>
    <cellStyle name="Normal 47 17 4 2 3 2" xfId="18103" xr:uid="{00000000-0005-0000-0000-0000E6920000}"/>
    <cellStyle name="Normal 47 17 4 2 3 2 2" xfId="30069" xr:uid="{00000000-0005-0000-0000-0000E7920000}"/>
    <cellStyle name="Normal 47 17 4 2 3 2 2 2" xfId="51675" xr:uid="{00000000-0005-0000-0000-0000E8920000}"/>
    <cellStyle name="Normal 47 17 4 2 3 2 3" xfId="24102" xr:uid="{00000000-0005-0000-0000-0000E9920000}"/>
    <cellStyle name="Normal 47 17 4 2 3 2 3 2" xfId="45739" xr:uid="{00000000-0005-0000-0000-0000EA920000}"/>
    <cellStyle name="Normal 47 17 4 2 3 2 4" xfId="39757" xr:uid="{00000000-0005-0000-0000-0000EB920000}"/>
    <cellStyle name="Normal 47 17 4 2 3 3" xfId="27087" xr:uid="{00000000-0005-0000-0000-0000EC920000}"/>
    <cellStyle name="Normal 47 17 4 2 3 3 2" xfId="48701" xr:uid="{00000000-0005-0000-0000-0000ED920000}"/>
    <cellStyle name="Normal 47 17 4 2 3 4" xfId="21120" xr:uid="{00000000-0005-0000-0000-0000EE920000}"/>
    <cellStyle name="Normal 47 17 4 2 3 4 2" xfId="42762" xr:uid="{00000000-0005-0000-0000-0000EF920000}"/>
    <cellStyle name="Normal 47 17 4 2 3 5" xfId="36754" xr:uid="{00000000-0005-0000-0000-0000F0920000}"/>
    <cellStyle name="Normal 47 17 4 2 4" xfId="16152" xr:uid="{00000000-0005-0000-0000-0000F1920000}"/>
    <cellStyle name="Normal 47 17 4 2 4 2" xfId="28121" xr:uid="{00000000-0005-0000-0000-0000F2920000}"/>
    <cellStyle name="Normal 47 17 4 2 4 2 2" xfId="49727" xr:uid="{00000000-0005-0000-0000-0000F3920000}"/>
    <cellStyle name="Normal 47 17 4 2 4 3" xfId="22154" xr:uid="{00000000-0005-0000-0000-0000F4920000}"/>
    <cellStyle name="Normal 47 17 4 2 4 3 2" xfId="43791" xr:uid="{00000000-0005-0000-0000-0000F5920000}"/>
    <cellStyle name="Normal 47 17 4 2 4 4" xfId="37806" xr:uid="{00000000-0005-0000-0000-0000F6920000}"/>
    <cellStyle name="Normal 47 17 4 2 5" xfId="25139" xr:uid="{00000000-0005-0000-0000-0000F7920000}"/>
    <cellStyle name="Normal 47 17 4 2 5 2" xfId="46756" xr:uid="{00000000-0005-0000-0000-0000F8920000}"/>
    <cellStyle name="Normal 47 17 4 2 6" xfId="19172" xr:uid="{00000000-0005-0000-0000-0000F9920000}"/>
    <cellStyle name="Normal 47 17 4 2 6 2" xfId="40814" xr:uid="{00000000-0005-0000-0000-0000FA920000}"/>
    <cellStyle name="Normal 47 17 4 2 7" xfId="34800"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7" xr:uid="{00000000-0005-0000-0000-0000FF920000}"/>
    <cellStyle name="Normal 47 17 4 3 2 2 2 2" xfId="51023" xr:uid="{00000000-0005-0000-0000-000000930000}"/>
    <cellStyle name="Normal 47 17 4 3 2 2 3" xfId="23450" xr:uid="{00000000-0005-0000-0000-000001930000}"/>
    <cellStyle name="Normal 47 17 4 3 2 2 3 2" xfId="45087" xr:uid="{00000000-0005-0000-0000-000002930000}"/>
    <cellStyle name="Normal 47 17 4 3 2 2 4" xfId="39103" xr:uid="{00000000-0005-0000-0000-000003930000}"/>
    <cellStyle name="Normal 47 17 4 3 2 3" xfId="26435" xr:uid="{00000000-0005-0000-0000-000004930000}"/>
    <cellStyle name="Normal 47 17 4 3 2 3 2" xfId="48049" xr:uid="{00000000-0005-0000-0000-000005930000}"/>
    <cellStyle name="Normal 47 17 4 3 2 4" xfId="20468" xr:uid="{00000000-0005-0000-0000-000006930000}"/>
    <cellStyle name="Normal 47 17 4 3 2 4 2" xfId="42110" xr:uid="{00000000-0005-0000-0000-000007930000}"/>
    <cellStyle name="Normal 47 17 4 3 2 5" xfId="36100" xr:uid="{00000000-0005-0000-0000-000008930000}"/>
    <cellStyle name="Normal 47 17 4 3 3" xfId="15338" xr:uid="{00000000-0005-0000-0000-000009930000}"/>
    <cellStyle name="Normal 47 17 4 3 3 2" xfId="18423" xr:uid="{00000000-0005-0000-0000-00000A930000}"/>
    <cellStyle name="Normal 47 17 4 3 3 2 2" xfId="30389" xr:uid="{00000000-0005-0000-0000-00000B930000}"/>
    <cellStyle name="Normal 47 17 4 3 3 2 2 2" xfId="51995" xr:uid="{00000000-0005-0000-0000-00000C930000}"/>
    <cellStyle name="Normal 47 17 4 3 3 2 3" xfId="24422" xr:uid="{00000000-0005-0000-0000-00000D930000}"/>
    <cellStyle name="Normal 47 17 4 3 3 2 3 2" xfId="46059" xr:uid="{00000000-0005-0000-0000-00000E930000}"/>
    <cellStyle name="Normal 47 17 4 3 3 2 4" xfId="40077" xr:uid="{00000000-0005-0000-0000-00000F930000}"/>
    <cellStyle name="Normal 47 17 4 3 3 3" xfId="27407" xr:uid="{00000000-0005-0000-0000-000010930000}"/>
    <cellStyle name="Normal 47 17 4 3 3 3 2" xfId="49021" xr:uid="{00000000-0005-0000-0000-000011930000}"/>
    <cellStyle name="Normal 47 17 4 3 3 4" xfId="21440" xr:uid="{00000000-0005-0000-0000-000012930000}"/>
    <cellStyle name="Normal 47 17 4 3 3 4 2" xfId="43082" xr:uid="{00000000-0005-0000-0000-000013930000}"/>
    <cellStyle name="Normal 47 17 4 3 3 5" xfId="37074" xr:uid="{00000000-0005-0000-0000-000014930000}"/>
    <cellStyle name="Normal 47 17 4 3 4" xfId="16472" xr:uid="{00000000-0005-0000-0000-000015930000}"/>
    <cellStyle name="Normal 47 17 4 3 4 2" xfId="28441" xr:uid="{00000000-0005-0000-0000-000016930000}"/>
    <cellStyle name="Normal 47 17 4 3 4 2 2" xfId="50047" xr:uid="{00000000-0005-0000-0000-000017930000}"/>
    <cellStyle name="Normal 47 17 4 3 4 3" xfId="22474" xr:uid="{00000000-0005-0000-0000-000018930000}"/>
    <cellStyle name="Normal 47 17 4 3 4 3 2" xfId="44111" xr:uid="{00000000-0005-0000-0000-000019930000}"/>
    <cellStyle name="Normal 47 17 4 3 4 4" xfId="38126" xr:uid="{00000000-0005-0000-0000-00001A930000}"/>
    <cellStyle name="Normal 47 17 4 3 5" xfId="25459" xr:uid="{00000000-0005-0000-0000-00001B930000}"/>
    <cellStyle name="Normal 47 17 4 3 5 2" xfId="47076" xr:uid="{00000000-0005-0000-0000-00001C930000}"/>
    <cellStyle name="Normal 47 17 4 3 6" xfId="19492" xr:uid="{00000000-0005-0000-0000-00001D930000}"/>
    <cellStyle name="Normal 47 17 4 3 6 2" xfId="41134" xr:uid="{00000000-0005-0000-0000-00001E930000}"/>
    <cellStyle name="Normal 47 17 4 3 7" xfId="35120" xr:uid="{00000000-0005-0000-0000-00001F930000}"/>
    <cellStyle name="Normal 47 17 4 4" xfId="13723" xr:uid="{00000000-0005-0000-0000-000020930000}"/>
    <cellStyle name="Normal 47 17 4 4 2" xfId="16809" xr:uid="{00000000-0005-0000-0000-000021930000}"/>
    <cellStyle name="Normal 47 17 4 4 2 2" xfId="28777" xr:uid="{00000000-0005-0000-0000-000022930000}"/>
    <cellStyle name="Normal 47 17 4 4 2 2 2" xfId="50383" xr:uid="{00000000-0005-0000-0000-000023930000}"/>
    <cellStyle name="Normal 47 17 4 4 2 3" xfId="22810" xr:uid="{00000000-0005-0000-0000-000024930000}"/>
    <cellStyle name="Normal 47 17 4 4 2 3 2" xfId="44447" xr:uid="{00000000-0005-0000-0000-000025930000}"/>
    <cellStyle name="Normal 47 17 4 4 2 4" xfId="38463" xr:uid="{00000000-0005-0000-0000-000026930000}"/>
    <cellStyle name="Normal 47 17 4 4 3" xfId="25795" xr:uid="{00000000-0005-0000-0000-000027930000}"/>
    <cellStyle name="Normal 47 17 4 4 3 2" xfId="47409" xr:uid="{00000000-0005-0000-0000-000028930000}"/>
    <cellStyle name="Normal 47 17 4 4 4" xfId="19828" xr:uid="{00000000-0005-0000-0000-000029930000}"/>
    <cellStyle name="Normal 47 17 4 4 4 2" xfId="41470" xr:uid="{00000000-0005-0000-0000-00002A930000}"/>
    <cellStyle name="Normal 47 17 4 4 5" xfId="35459" xr:uid="{00000000-0005-0000-0000-00002B930000}"/>
    <cellStyle name="Normal 47 17 4 5" xfId="14697" xr:uid="{00000000-0005-0000-0000-00002C930000}"/>
    <cellStyle name="Normal 47 17 4 5 2" xfId="17782" xr:uid="{00000000-0005-0000-0000-00002D930000}"/>
    <cellStyle name="Normal 47 17 4 5 2 2" xfId="29749" xr:uid="{00000000-0005-0000-0000-00002E930000}"/>
    <cellStyle name="Normal 47 17 4 5 2 2 2" xfId="51355" xr:uid="{00000000-0005-0000-0000-00002F930000}"/>
    <cellStyle name="Normal 47 17 4 5 2 3" xfId="23782" xr:uid="{00000000-0005-0000-0000-000030930000}"/>
    <cellStyle name="Normal 47 17 4 5 2 3 2" xfId="45419" xr:uid="{00000000-0005-0000-0000-000031930000}"/>
    <cellStyle name="Normal 47 17 4 5 2 4" xfId="39436" xr:uid="{00000000-0005-0000-0000-000032930000}"/>
    <cellStyle name="Normal 47 17 4 5 3" xfId="26767" xr:uid="{00000000-0005-0000-0000-000033930000}"/>
    <cellStyle name="Normal 47 17 4 5 3 2" xfId="48381" xr:uid="{00000000-0005-0000-0000-000034930000}"/>
    <cellStyle name="Normal 47 17 4 5 4" xfId="20800" xr:uid="{00000000-0005-0000-0000-000035930000}"/>
    <cellStyle name="Normal 47 17 4 5 4 2" xfId="42442" xr:uid="{00000000-0005-0000-0000-000036930000}"/>
    <cellStyle name="Normal 47 17 4 5 5" xfId="36433" xr:uid="{00000000-0005-0000-0000-000037930000}"/>
    <cellStyle name="Normal 47 17 4 6" xfId="15810" xr:uid="{00000000-0005-0000-0000-000038930000}"/>
    <cellStyle name="Normal 47 17 4 6 2" xfId="27781" xr:uid="{00000000-0005-0000-0000-000039930000}"/>
    <cellStyle name="Normal 47 17 4 6 2 2" xfId="49387" xr:uid="{00000000-0005-0000-0000-00003A930000}"/>
    <cellStyle name="Normal 47 17 4 6 3" xfId="21814" xr:uid="{00000000-0005-0000-0000-00003B930000}"/>
    <cellStyle name="Normal 47 17 4 6 3 2" xfId="43451" xr:uid="{00000000-0005-0000-0000-00003C930000}"/>
    <cellStyle name="Normal 47 17 4 6 4" xfId="37464" xr:uid="{00000000-0005-0000-0000-00003D930000}"/>
    <cellStyle name="Normal 47 17 4 7" xfId="24796" xr:uid="{00000000-0005-0000-0000-00003E930000}"/>
    <cellStyle name="Normal 47 17 4 7 2" xfId="46416" xr:uid="{00000000-0005-0000-0000-00003F930000}"/>
    <cellStyle name="Normal 47 17 4 8" xfId="18829" xr:uid="{00000000-0005-0000-0000-000040930000}"/>
    <cellStyle name="Normal 47 17 4 8 2" xfId="40471" xr:uid="{00000000-0005-0000-0000-000041930000}"/>
    <cellStyle name="Normal 47 17 4 9" xfId="31711"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1" xr:uid="{00000000-0005-0000-0000-000047930000}"/>
    <cellStyle name="Normal 47 17 5 2 2 2 2 2" xfId="50787" xr:uid="{00000000-0005-0000-0000-000048930000}"/>
    <cellStyle name="Normal 47 17 5 2 2 2 3" xfId="23214" xr:uid="{00000000-0005-0000-0000-000049930000}"/>
    <cellStyle name="Normal 47 17 5 2 2 2 3 2" xfId="44851" xr:uid="{00000000-0005-0000-0000-00004A930000}"/>
    <cellStyle name="Normal 47 17 5 2 2 2 4" xfId="38867" xr:uid="{00000000-0005-0000-0000-00004B930000}"/>
    <cellStyle name="Normal 47 17 5 2 2 3" xfId="26199" xr:uid="{00000000-0005-0000-0000-00004C930000}"/>
    <cellStyle name="Normal 47 17 5 2 2 3 2" xfId="47813" xr:uid="{00000000-0005-0000-0000-00004D930000}"/>
    <cellStyle name="Normal 47 17 5 2 2 4" xfId="20232" xr:uid="{00000000-0005-0000-0000-00004E930000}"/>
    <cellStyle name="Normal 47 17 5 2 2 4 2" xfId="41874" xr:uid="{00000000-0005-0000-0000-00004F930000}"/>
    <cellStyle name="Normal 47 17 5 2 2 5" xfId="35864" xr:uid="{00000000-0005-0000-0000-000050930000}"/>
    <cellStyle name="Normal 47 17 5 2 3" xfId="15102" xr:uid="{00000000-0005-0000-0000-000051930000}"/>
    <cellStyle name="Normal 47 17 5 2 3 2" xfId="18187" xr:uid="{00000000-0005-0000-0000-000052930000}"/>
    <cellStyle name="Normal 47 17 5 2 3 2 2" xfId="30153" xr:uid="{00000000-0005-0000-0000-000053930000}"/>
    <cellStyle name="Normal 47 17 5 2 3 2 2 2" xfId="51759" xr:uid="{00000000-0005-0000-0000-000054930000}"/>
    <cellStyle name="Normal 47 17 5 2 3 2 3" xfId="24186" xr:uid="{00000000-0005-0000-0000-000055930000}"/>
    <cellStyle name="Normal 47 17 5 2 3 2 3 2" xfId="45823" xr:uid="{00000000-0005-0000-0000-000056930000}"/>
    <cellStyle name="Normal 47 17 5 2 3 2 4" xfId="39841" xr:uid="{00000000-0005-0000-0000-000057930000}"/>
    <cellStyle name="Normal 47 17 5 2 3 3" xfId="27171" xr:uid="{00000000-0005-0000-0000-000058930000}"/>
    <cellStyle name="Normal 47 17 5 2 3 3 2" xfId="48785" xr:uid="{00000000-0005-0000-0000-000059930000}"/>
    <cellStyle name="Normal 47 17 5 2 3 4" xfId="21204" xr:uid="{00000000-0005-0000-0000-00005A930000}"/>
    <cellStyle name="Normal 47 17 5 2 3 4 2" xfId="42846" xr:uid="{00000000-0005-0000-0000-00005B930000}"/>
    <cellStyle name="Normal 47 17 5 2 3 5" xfId="36838" xr:uid="{00000000-0005-0000-0000-00005C930000}"/>
    <cellStyle name="Normal 47 17 5 2 4" xfId="16236" xr:uid="{00000000-0005-0000-0000-00005D930000}"/>
    <cellStyle name="Normal 47 17 5 2 4 2" xfId="28205" xr:uid="{00000000-0005-0000-0000-00005E930000}"/>
    <cellStyle name="Normal 47 17 5 2 4 2 2" xfId="49811" xr:uid="{00000000-0005-0000-0000-00005F930000}"/>
    <cellStyle name="Normal 47 17 5 2 4 3" xfId="22238" xr:uid="{00000000-0005-0000-0000-000060930000}"/>
    <cellStyle name="Normal 47 17 5 2 4 3 2" xfId="43875" xr:uid="{00000000-0005-0000-0000-000061930000}"/>
    <cellStyle name="Normal 47 17 5 2 4 4" xfId="37890" xr:uid="{00000000-0005-0000-0000-000062930000}"/>
    <cellStyle name="Normal 47 17 5 2 5" xfId="25223" xr:uid="{00000000-0005-0000-0000-000063930000}"/>
    <cellStyle name="Normal 47 17 5 2 5 2" xfId="46840" xr:uid="{00000000-0005-0000-0000-000064930000}"/>
    <cellStyle name="Normal 47 17 5 2 6" xfId="19256" xr:uid="{00000000-0005-0000-0000-000065930000}"/>
    <cellStyle name="Normal 47 17 5 2 6 2" xfId="40898" xr:uid="{00000000-0005-0000-0000-000066930000}"/>
    <cellStyle name="Normal 47 17 5 2 7" xfId="34884"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1" xr:uid="{00000000-0005-0000-0000-00006B930000}"/>
    <cellStyle name="Normal 47 17 5 3 2 2 2 2" xfId="51107" xr:uid="{00000000-0005-0000-0000-00006C930000}"/>
    <cellStyle name="Normal 47 17 5 3 2 2 3" xfId="23534" xr:uid="{00000000-0005-0000-0000-00006D930000}"/>
    <cellStyle name="Normal 47 17 5 3 2 2 3 2" xfId="45171" xr:uid="{00000000-0005-0000-0000-00006E930000}"/>
    <cellStyle name="Normal 47 17 5 3 2 2 4" xfId="39187" xr:uid="{00000000-0005-0000-0000-00006F930000}"/>
    <cellStyle name="Normal 47 17 5 3 2 3" xfId="26519" xr:uid="{00000000-0005-0000-0000-000070930000}"/>
    <cellStyle name="Normal 47 17 5 3 2 3 2" xfId="48133" xr:uid="{00000000-0005-0000-0000-000071930000}"/>
    <cellStyle name="Normal 47 17 5 3 2 4" xfId="20552" xr:uid="{00000000-0005-0000-0000-000072930000}"/>
    <cellStyle name="Normal 47 17 5 3 2 4 2" xfId="42194" xr:uid="{00000000-0005-0000-0000-000073930000}"/>
    <cellStyle name="Normal 47 17 5 3 2 5" xfId="36184" xr:uid="{00000000-0005-0000-0000-000074930000}"/>
    <cellStyle name="Normal 47 17 5 3 3" xfId="15422" xr:uid="{00000000-0005-0000-0000-000075930000}"/>
    <cellStyle name="Normal 47 17 5 3 3 2" xfId="18507" xr:uid="{00000000-0005-0000-0000-000076930000}"/>
    <cellStyle name="Normal 47 17 5 3 3 2 2" xfId="30473" xr:uid="{00000000-0005-0000-0000-000077930000}"/>
    <cellStyle name="Normal 47 17 5 3 3 2 2 2" xfId="52079" xr:uid="{00000000-0005-0000-0000-000078930000}"/>
    <cellStyle name="Normal 47 17 5 3 3 2 3" xfId="24506" xr:uid="{00000000-0005-0000-0000-000079930000}"/>
    <cellStyle name="Normal 47 17 5 3 3 2 3 2" xfId="46143" xr:uid="{00000000-0005-0000-0000-00007A930000}"/>
    <cellStyle name="Normal 47 17 5 3 3 2 4" xfId="40161" xr:uid="{00000000-0005-0000-0000-00007B930000}"/>
    <cellStyle name="Normal 47 17 5 3 3 3" xfId="27491" xr:uid="{00000000-0005-0000-0000-00007C930000}"/>
    <cellStyle name="Normal 47 17 5 3 3 3 2" xfId="49105" xr:uid="{00000000-0005-0000-0000-00007D930000}"/>
    <cellStyle name="Normal 47 17 5 3 3 4" xfId="21524" xr:uid="{00000000-0005-0000-0000-00007E930000}"/>
    <cellStyle name="Normal 47 17 5 3 3 4 2" xfId="43166" xr:uid="{00000000-0005-0000-0000-00007F930000}"/>
    <cellStyle name="Normal 47 17 5 3 3 5" xfId="37158" xr:uid="{00000000-0005-0000-0000-000080930000}"/>
    <cellStyle name="Normal 47 17 5 3 4" xfId="16556" xr:uid="{00000000-0005-0000-0000-000081930000}"/>
    <cellStyle name="Normal 47 17 5 3 4 2" xfId="28525" xr:uid="{00000000-0005-0000-0000-000082930000}"/>
    <cellStyle name="Normal 47 17 5 3 4 2 2" xfId="50131" xr:uid="{00000000-0005-0000-0000-000083930000}"/>
    <cellStyle name="Normal 47 17 5 3 4 3" xfId="22558" xr:uid="{00000000-0005-0000-0000-000084930000}"/>
    <cellStyle name="Normal 47 17 5 3 4 3 2" xfId="44195" xr:uid="{00000000-0005-0000-0000-000085930000}"/>
    <cellStyle name="Normal 47 17 5 3 4 4" xfId="38210" xr:uid="{00000000-0005-0000-0000-000086930000}"/>
    <cellStyle name="Normal 47 17 5 3 5" xfId="25543" xr:uid="{00000000-0005-0000-0000-000087930000}"/>
    <cellStyle name="Normal 47 17 5 3 5 2" xfId="47160" xr:uid="{00000000-0005-0000-0000-000088930000}"/>
    <cellStyle name="Normal 47 17 5 3 6" xfId="19576" xr:uid="{00000000-0005-0000-0000-000089930000}"/>
    <cellStyle name="Normal 47 17 5 3 6 2" xfId="41218" xr:uid="{00000000-0005-0000-0000-00008A930000}"/>
    <cellStyle name="Normal 47 17 5 3 7" xfId="35204" xr:uid="{00000000-0005-0000-0000-00008B930000}"/>
    <cellStyle name="Normal 47 17 5 4" xfId="13807" xr:uid="{00000000-0005-0000-0000-00008C930000}"/>
    <cellStyle name="Normal 47 17 5 4 2" xfId="16893" xr:uid="{00000000-0005-0000-0000-00008D930000}"/>
    <cellStyle name="Normal 47 17 5 4 2 2" xfId="28861" xr:uid="{00000000-0005-0000-0000-00008E930000}"/>
    <cellStyle name="Normal 47 17 5 4 2 2 2" xfId="50467" xr:uid="{00000000-0005-0000-0000-00008F930000}"/>
    <cellStyle name="Normal 47 17 5 4 2 3" xfId="22894" xr:uid="{00000000-0005-0000-0000-000090930000}"/>
    <cellStyle name="Normal 47 17 5 4 2 3 2" xfId="44531" xr:uid="{00000000-0005-0000-0000-000091930000}"/>
    <cellStyle name="Normal 47 17 5 4 2 4" xfId="38547" xr:uid="{00000000-0005-0000-0000-000092930000}"/>
    <cellStyle name="Normal 47 17 5 4 3" xfId="25879" xr:uid="{00000000-0005-0000-0000-000093930000}"/>
    <cellStyle name="Normal 47 17 5 4 3 2" xfId="47493" xr:uid="{00000000-0005-0000-0000-000094930000}"/>
    <cellStyle name="Normal 47 17 5 4 4" xfId="19912" xr:uid="{00000000-0005-0000-0000-000095930000}"/>
    <cellStyle name="Normal 47 17 5 4 4 2" xfId="41554" xr:uid="{00000000-0005-0000-0000-000096930000}"/>
    <cellStyle name="Normal 47 17 5 4 5" xfId="35543" xr:uid="{00000000-0005-0000-0000-000097930000}"/>
    <cellStyle name="Normal 47 17 5 5" xfId="14781" xr:uid="{00000000-0005-0000-0000-000098930000}"/>
    <cellStyle name="Normal 47 17 5 5 2" xfId="17866" xr:uid="{00000000-0005-0000-0000-000099930000}"/>
    <cellStyle name="Normal 47 17 5 5 2 2" xfId="29833" xr:uid="{00000000-0005-0000-0000-00009A930000}"/>
    <cellStyle name="Normal 47 17 5 5 2 2 2" xfId="51439" xr:uid="{00000000-0005-0000-0000-00009B930000}"/>
    <cellStyle name="Normal 47 17 5 5 2 3" xfId="23866" xr:uid="{00000000-0005-0000-0000-00009C930000}"/>
    <cellStyle name="Normal 47 17 5 5 2 3 2" xfId="45503" xr:uid="{00000000-0005-0000-0000-00009D930000}"/>
    <cellStyle name="Normal 47 17 5 5 2 4" xfId="39520" xr:uid="{00000000-0005-0000-0000-00009E930000}"/>
    <cellStyle name="Normal 47 17 5 5 3" xfId="26851" xr:uid="{00000000-0005-0000-0000-00009F930000}"/>
    <cellStyle name="Normal 47 17 5 5 3 2" xfId="48465" xr:uid="{00000000-0005-0000-0000-0000A0930000}"/>
    <cellStyle name="Normal 47 17 5 5 4" xfId="20884" xr:uid="{00000000-0005-0000-0000-0000A1930000}"/>
    <cellStyle name="Normal 47 17 5 5 4 2" xfId="42526" xr:uid="{00000000-0005-0000-0000-0000A2930000}"/>
    <cellStyle name="Normal 47 17 5 5 5" xfId="36517" xr:uid="{00000000-0005-0000-0000-0000A3930000}"/>
    <cellStyle name="Normal 47 17 5 6" xfId="15894" xr:uid="{00000000-0005-0000-0000-0000A4930000}"/>
    <cellStyle name="Normal 47 17 5 6 2" xfId="27865" xr:uid="{00000000-0005-0000-0000-0000A5930000}"/>
    <cellStyle name="Normal 47 17 5 6 2 2" xfId="49471" xr:uid="{00000000-0005-0000-0000-0000A6930000}"/>
    <cellStyle name="Normal 47 17 5 6 3" xfId="21898" xr:uid="{00000000-0005-0000-0000-0000A7930000}"/>
    <cellStyle name="Normal 47 17 5 6 3 2" xfId="43535" xr:uid="{00000000-0005-0000-0000-0000A8930000}"/>
    <cellStyle name="Normal 47 17 5 6 4" xfId="37548" xr:uid="{00000000-0005-0000-0000-0000A9930000}"/>
    <cellStyle name="Normal 47 17 5 7" xfId="24880" xr:uid="{00000000-0005-0000-0000-0000AA930000}"/>
    <cellStyle name="Normal 47 17 5 7 2" xfId="46500" xr:uid="{00000000-0005-0000-0000-0000AB930000}"/>
    <cellStyle name="Normal 47 17 5 8" xfId="18913" xr:uid="{00000000-0005-0000-0000-0000AC930000}"/>
    <cellStyle name="Normal 47 17 5 8 2" xfId="40555" xr:uid="{00000000-0005-0000-0000-0000AD930000}"/>
    <cellStyle name="Normal 47 17 5 9" xfId="31883"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4" xr:uid="{00000000-0005-0000-0000-0000B3930000}"/>
    <cellStyle name="Normal 47 17 6 2 2 2 2 2" xfId="50730" xr:uid="{00000000-0005-0000-0000-0000B4930000}"/>
    <cellStyle name="Normal 47 17 6 2 2 2 3" xfId="23157" xr:uid="{00000000-0005-0000-0000-0000B5930000}"/>
    <cellStyle name="Normal 47 17 6 2 2 2 3 2" xfId="44794" xr:uid="{00000000-0005-0000-0000-0000B6930000}"/>
    <cellStyle name="Normal 47 17 6 2 2 2 4" xfId="38810" xr:uid="{00000000-0005-0000-0000-0000B7930000}"/>
    <cellStyle name="Normal 47 17 6 2 2 3" xfId="26142" xr:uid="{00000000-0005-0000-0000-0000B8930000}"/>
    <cellStyle name="Normal 47 17 6 2 2 3 2" xfId="47756" xr:uid="{00000000-0005-0000-0000-0000B9930000}"/>
    <cellStyle name="Normal 47 17 6 2 2 4" xfId="20175" xr:uid="{00000000-0005-0000-0000-0000BA930000}"/>
    <cellStyle name="Normal 47 17 6 2 2 4 2" xfId="41817" xr:uid="{00000000-0005-0000-0000-0000BB930000}"/>
    <cellStyle name="Normal 47 17 6 2 2 5" xfId="35807" xr:uid="{00000000-0005-0000-0000-0000BC930000}"/>
    <cellStyle name="Normal 47 17 6 2 3" xfId="15045" xr:uid="{00000000-0005-0000-0000-0000BD930000}"/>
    <cellStyle name="Normal 47 17 6 2 3 2" xfId="18130" xr:uid="{00000000-0005-0000-0000-0000BE930000}"/>
    <cellStyle name="Normal 47 17 6 2 3 2 2" xfId="30096" xr:uid="{00000000-0005-0000-0000-0000BF930000}"/>
    <cellStyle name="Normal 47 17 6 2 3 2 2 2" xfId="51702" xr:uid="{00000000-0005-0000-0000-0000C0930000}"/>
    <cellStyle name="Normal 47 17 6 2 3 2 3" xfId="24129" xr:uid="{00000000-0005-0000-0000-0000C1930000}"/>
    <cellStyle name="Normal 47 17 6 2 3 2 3 2" xfId="45766" xr:uid="{00000000-0005-0000-0000-0000C2930000}"/>
    <cellStyle name="Normal 47 17 6 2 3 2 4" xfId="39784" xr:uid="{00000000-0005-0000-0000-0000C3930000}"/>
    <cellStyle name="Normal 47 17 6 2 3 3" xfId="27114" xr:uid="{00000000-0005-0000-0000-0000C4930000}"/>
    <cellStyle name="Normal 47 17 6 2 3 3 2" xfId="48728" xr:uid="{00000000-0005-0000-0000-0000C5930000}"/>
    <cellStyle name="Normal 47 17 6 2 3 4" xfId="21147" xr:uid="{00000000-0005-0000-0000-0000C6930000}"/>
    <cellStyle name="Normal 47 17 6 2 3 4 2" xfId="42789" xr:uid="{00000000-0005-0000-0000-0000C7930000}"/>
    <cellStyle name="Normal 47 17 6 2 3 5" xfId="36781" xr:uid="{00000000-0005-0000-0000-0000C8930000}"/>
    <cellStyle name="Normal 47 17 6 2 4" xfId="16179" xr:uid="{00000000-0005-0000-0000-0000C9930000}"/>
    <cellStyle name="Normal 47 17 6 2 4 2" xfId="28148" xr:uid="{00000000-0005-0000-0000-0000CA930000}"/>
    <cellStyle name="Normal 47 17 6 2 4 2 2" xfId="49754" xr:uid="{00000000-0005-0000-0000-0000CB930000}"/>
    <cellStyle name="Normal 47 17 6 2 4 3" xfId="22181" xr:uid="{00000000-0005-0000-0000-0000CC930000}"/>
    <cellStyle name="Normal 47 17 6 2 4 3 2" xfId="43818" xr:uid="{00000000-0005-0000-0000-0000CD930000}"/>
    <cellStyle name="Normal 47 17 6 2 4 4" xfId="37833" xr:uid="{00000000-0005-0000-0000-0000CE930000}"/>
    <cellStyle name="Normal 47 17 6 2 5" xfId="25166" xr:uid="{00000000-0005-0000-0000-0000CF930000}"/>
    <cellStyle name="Normal 47 17 6 2 5 2" xfId="46783" xr:uid="{00000000-0005-0000-0000-0000D0930000}"/>
    <cellStyle name="Normal 47 17 6 2 6" xfId="19199" xr:uid="{00000000-0005-0000-0000-0000D1930000}"/>
    <cellStyle name="Normal 47 17 6 2 6 2" xfId="40841" xr:uid="{00000000-0005-0000-0000-0000D2930000}"/>
    <cellStyle name="Normal 47 17 6 2 7" xfId="34827"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4" xr:uid="{00000000-0005-0000-0000-0000D7930000}"/>
    <cellStyle name="Normal 47 17 6 3 2 2 2 2" xfId="51050" xr:uid="{00000000-0005-0000-0000-0000D8930000}"/>
    <cellStyle name="Normal 47 17 6 3 2 2 3" xfId="23477" xr:uid="{00000000-0005-0000-0000-0000D9930000}"/>
    <cellStyle name="Normal 47 17 6 3 2 2 3 2" xfId="45114" xr:uid="{00000000-0005-0000-0000-0000DA930000}"/>
    <cellStyle name="Normal 47 17 6 3 2 2 4" xfId="39130" xr:uid="{00000000-0005-0000-0000-0000DB930000}"/>
    <cellStyle name="Normal 47 17 6 3 2 3" xfId="26462" xr:uid="{00000000-0005-0000-0000-0000DC930000}"/>
    <cellStyle name="Normal 47 17 6 3 2 3 2" xfId="48076" xr:uid="{00000000-0005-0000-0000-0000DD930000}"/>
    <cellStyle name="Normal 47 17 6 3 2 4" xfId="20495" xr:uid="{00000000-0005-0000-0000-0000DE930000}"/>
    <cellStyle name="Normal 47 17 6 3 2 4 2" xfId="42137" xr:uid="{00000000-0005-0000-0000-0000DF930000}"/>
    <cellStyle name="Normal 47 17 6 3 2 5" xfId="36127" xr:uid="{00000000-0005-0000-0000-0000E0930000}"/>
    <cellStyle name="Normal 47 17 6 3 3" xfId="15365" xr:uid="{00000000-0005-0000-0000-0000E1930000}"/>
    <cellStyle name="Normal 47 17 6 3 3 2" xfId="18450" xr:uid="{00000000-0005-0000-0000-0000E2930000}"/>
    <cellStyle name="Normal 47 17 6 3 3 2 2" xfId="30416" xr:uid="{00000000-0005-0000-0000-0000E3930000}"/>
    <cellStyle name="Normal 47 17 6 3 3 2 2 2" xfId="52022" xr:uid="{00000000-0005-0000-0000-0000E4930000}"/>
    <cellStyle name="Normal 47 17 6 3 3 2 3" xfId="24449" xr:uid="{00000000-0005-0000-0000-0000E5930000}"/>
    <cellStyle name="Normal 47 17 6 3 3 2 3 2" xfId="46086" xr:uid="{00000000-0005-0000-0000-0000E6930000}"/>
    <cellStyle name="Normal 47 17 6 3 3 2 4" xfId="40104" xr:uid="{00000000-0005-0000-0000-0000E7930000}"/>
    <cellStyle name="Normal 47 17 6 3 3 3" xfId="27434" xr:uid="{00000000-0005-0000-0000-0000E8930000}"/>
    <cellStyle name="Normal 47 17 6 3 3 3 2" xfId="49048" xr:uid="{00000000-0005-0000-0000-0000E9930000}"/>
    <cellStyle name="Normal 47 17 6 3 3 4" xfId="21467" xr:uid="{00000000-0005-0000-0000-0000EA930000}"/>
    <cellStyle name="Normal 47 17 6 3 3 4 2" xfId="43109" xr:uid="{00000000-0005-0000-0000-0000EB930000}"/>
    <cellStyle name="Normal 47 17 6 3 3 5" xfId="37101" xr:uid="{00000000-0005-0000-0000-0000EC930000}"/>
    <cellStyle name="Normal 47 17 6 3 4" xfId="16499" xr:uid="{00000000-0005-0000-0000-0000ED930000}"/>
    <cellStyle name="Normal 47 17 6 3 4 2" xfId="28468" xr:uid="{00000000-0005-0000-0000-0000EE930000}"/>
    <cellStyle name="Normal 47 17 6 3 4 2 2" xfId="50074" xr:uid="{00000000-0005-0000-0000-0000EF930000}"/>
    <cellStyle name="Normal 47 17 6 3 4 3" xfId="22501" xr:uid="{00000000-0005-0000-0000-0000F0930000}"/>
    <cellStyle name="Normal 47 17 6 3 4 3 2" xfId="44138" xr:uid="{00000000-0005-0000-0000-0000F1930000}"/>
    <cellStyle name="Normal 47 17 6 3 4 4" xfId="38153" xr:uid="{00000000-0005-0000-0000-0000F2930000}"/>
    <cellStyle name="Normal 47 17 6 3 5" xfId="25486" xr:uid="{00000000-0005-0000-0000-0000F3930000}"/>
    <cellStyle name="Normal 47 17 6 3 5 2" xfId="47103" xr:uid="{00000000-0005-0000-0000-0000F4930000}"/>
    <cellStyle name="Normal 47 17 6 3 6" xfId="19519" xr:uid="{00000000-0005-0000-0000-0000F5930000}"/>
    <cellStyle name="Normal 47 17 6 3 6 2" xfId="41161" xr:uid="{00000000-0005-0000-0000-0000F6930000}"/>
    <cellStyle name="Normal 47 17 6 3 7" xfId="35147" xr:uid="{00000000-0005-0000-0000-0000F7930000}"/>
    <cellStyle name="Normal 47 17 6 4" xfId="13750" xr:uid="{00000000-0005-0000-0000-0000F8930000}"/>
    <cellStyle name="Normal 47 17 6 4 2" xfId="16836" xr:uid="{00000000-0005-0000-0000-0000F9930000}"/>
    <cellStyle name="Normal 47 17 6 4 2 2" xfId="28804" xr:uid="{00000000-0005-0000-0000-0000FA930000}"/>
    <cellStyle name="Normal 47 17 6 4 2 2 2" xfId="50410" xr:uid="{00000000-0005-0000-0000-0000FB930000}"/>
    <cellStyle name="Normal 47 17 6 4 2 3" xfId="22837" xr:uid="{00000000-0005-0000-0000-0000FC930000}"/>
    <cellStyle name="Normal 47 17 6 4 2 3 2" xfId="44474" xr:uid="{00000000-0005-0000-0000-0000FD930000}"/>
    <cellStyle name="Normal 47 17 6 4 2 4" xfId="38490" xr:uid="{00000000-0005-0000-0000-0000FE930000}"/>
    <cellStyle name="Normal 47 17 6 4 3" xfId="25822" xr:uid="{00000000-0005-0000-0000-0000FF930000}"/>
    <cellStyle name="Normal 47 17 6 4 3 2" xfId="47436" xr:uid="{00000000-0005-0000-0000-000000940000}"/>
    <cellStyle name="Normal 47 17 6 4 4" xfId="19855" xr:uid="{00000000-0005-0000-0000-000001940000}"/>
    <cellStyle name="Normal 47 17 6 4 4 2" xfId="41497" xr:uid="{00000000-0005-0000-0000-000002940000}"/>
    <cellStyle name="Normal 47 17 6 4 5" xfId="35486" xr:uid="{00000000-0005-0000-0000-000003940000}"/>
    <cellStyle name="Normal 47 17 6 5" xfId="14724" xr:uid="{00000000-0005-0000-0000-000004940000}"/>
    <cellStyle name="Normal 47 17 6 5 2" xfId="17809" xr:uid="{00000000-0005-0000-0000-000005940000}"/>
    <cellStyle name="Normal 47 17 6 5 2 2" xfId="29776" xr:uid="{00000000-0005-0000-0000-000006940000}"/>
    <cellStyle name="Normal 47 17 6 5 2 2 2" xfId="51382" xr:uid="{00000000-0005-0000-0000-000007940000}"/>
    <cellStyle name="Normal 47 17 6 5 2 3" xfId="23809" xr:uid="{00000000-0005-0000-0000-000008940000}"/>
    <cellStyle name="Normal 47 17 6 5 2 3 2" xfId="45446" xr:uid="{00000000-0005-0000-0000-000009940000}"/>
    <cellStyle name="Normal 47 17 6 5 2 4" xfId="39463" xr:uid="{00000000-0005-0000-0000-00000A940000}"/>
    <cellStyle name="Normal 47 17 6 5 3" xfId="26794" xr:uid="{00000000-0005-0000-0000-00000B940000}"/>
    <cellStyle name="Normal 47 17 6 5 3 2" xfId="48408" xr:uid="{00000000-0005-0000-0000-00000C940000}"/>
    <cellStyle name="Normal 47 17 6 5 4" xfId="20827" xr:uid="{00000000-0005-0000-0000-00000D940000}"/>
    <cellStyle name="Normal 47 17 6 5 4 2" xfId="42469" xr:uid="{00000000-0005-0000-0000-00000E940000}"/>
    <cellStyle name="Normal 47 17 6 5 5" xfId="36460" xr:uid="{00000000-0005-0000-0000-00000F940000}"/>
    <cellStyle name="Normal 47 17 6 6" xfId="15837" xr:uid="{00000000-0005-0000-0000-000010940000}"/>
    <cellStyle name="Normal 47 17 6 6 2" xfId="27808" xr:uid="{00000000-0005-0000-0000-000011940000}"/>
    <cellStyle name="Normal 47 17 6 6 2 2" xfId="49414" xr:uid="{00000000-0005-0000-0000-000012940000}"/>
    <cellStyle name="Normal 47 17 6 6 3" xfId="21841" xr:uid="{00000000-0005-0000-0000-000013940000}"/>
    <cellStyle name="Normal 47 17 6 6 3 2" xfId="43478" xr:uid="{00000000-0005-0000-0000-000014940000}"/>
    <cellStyle name="Normal 47 17 6 6 4" xfId="37491" xr:uid="{00000000-0005-0000-0000-000015940000}"/>
    <cellStyle name="Normal 47 17 6 7" xfId="24823" xr:uid="{00000000-0005-0000-0000-000016940000}"/>
    <cellStyle name="Normal 47 17 6 7 2" xfId="46443" xr:uid="{00000000-0005-0000-0000-000017940000}"/>
    <cellStyle name="Normal 47 17 6 8" xfId="18856" xr:uid="{00000000-0005-0000-0000-000018940000}"/>
    <cellStyle name="Normal 47 17 6 8 2" xfId="40498" xr:uid="{00000000-0005-0000-0000-000019940000}"/>
    <cellStyle name="Normal 47 17 6 9" xfId="31783"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4" xr:uid="{00000000-0005-0000-0000-00001F940000}"/>
    <cellStyle name="Normal 47 17 7 2 2 2 2 2" xfId="50830" xr:uid="{00000000-0005-0000-0000-000020940000}"/>
    <cellStyle name="Normal 47 17 7 2 2 2 3" xfId="23257" xr:uid="{00000000-0005-0000-0000-000021940000}"/>
    <cellStyle name="Normal 47 17 7 2 2 2 3 2" xfId="44894" xr:uid="{00000000-0005-0000-0000-000022940000}"/>
    <cellStyle name="Normal 47 17 7 2 2 2 4" xfId="38910" xr:uid="{00000000-0005-0000-0000-000023940000}"/>
    <cellStyle name="Normal 47 17 7 2 2 3" xfId="26242" xr:uid="{00000000-0005-0000-0000-000024940000}"/>
    <cellStyle name="Normal 47 17 7 2 2 3 2" xfId="47856" xr:uid="{00000000-0005-0000-0000-000025940000}"/>
    <cellStyle name="Normal 47 17 7 2 2 4" xfId="20275" xr:uid="{00000000-0005-0000-0000-000026940000}"/>
    <cellStyle name="Normal 47 17 7 2 2 4 2" xfId="41917" xr:uid="{00000000-0005-0000-0000-000027940000}"/>
    <cellStyle name="Normal 47 17 7 2 2 5" xfId="35907" xr:uid="{00000000-0005-0000-0000-000028940000}"/>
    <cellStyle name="Normal 47 17 7 2 3" xfId="15145" xr:uid="{00000000-0005-0000-0000-000029940000}"/>
    <cellStyle name="Normal 47 17 7 2 3 2" xfId="18230" xr:uid="{00000000-0005-0000-0000-00002A940000}"/>
    <cellStyle name="Normal 47 17 7 2 3 2 2" xfId="30196" xr:uid="{00000000-0005-0000-0000-00002B940000}"/>
    <cellStyle name="Normal 47 17 7 2 3 2 2 2" xfId="51802" xr:uid="{00000000-0005-0000-0000-00002C940000}"/>
    <cellStyle name="Normal 47 17 7 2 3 2 3" xfId="24229" xr:uid="{00000000-0005-0000-0000-00002D940000}"/>
    <cellStyle name="Normal 47 17 7 2 3 2 3 2" xfId="45866" xr:uid="{00000000-0005-0000-0000-00002E940000}"/>
    <cellStyle name="Normal 47 17 7 2 3 2 4" xfId="39884" xr:uid="{00000000-0005-0000-0000-00002F940000}"/>
    <cellStyle name="Normal 47 17 7 2 3 3" xfId="27214" xr:uid="{00000000-0005-0000-0000-000030940000}"/>
    <cellStyle name="Normal 47 17 7 2 3 3 2" xfId="48828" xr:uid="{00000000-0005-0000-0000-000031940000}"/>
    <cellStyle name="Normal 47 17 7 2 3 4" xfId="21247" xr:uid="{00000000-0005-0000-0000-000032940000}"/>
    <cellStyle name="Normal 47 17 7 2 3 4 2" xfId="42889" xr:uid="{00000000-0005-0000-0000-000033940000}"/>
    <cellStyle name="Normal 47 17 7 2 3 5" xfId="36881" xr:uid="{00000000-0005-0000-0000-000034940000}"/>
    <cellStyle name="Normal 47 17 7 2 4" xfId="16279" xr:uid="{00000000-0005-0000-0000-000035940000}"/>
    <cellStyle name="Normal 47 17 7 2 4 2" xfId="28248" xr:uid="{00000000-0005-0000-0000-000036940000}"/>
    <cellStyle name="Normal 47 17 7 2 4 2 2" xfId="49854" xr:uid="{00000000-0005-0000-0000-000037940000}"/>
    <cellStyle name="Normal 47 17 7 2 4 3" xfId="22281" xr:uid="{00000000-0005-0000-0000-000038940000}"/>
    <cellStyle name="Normal 47 17 7 2 4 3 2" xfId="43918" xr:uid="{00000000-0005-0000-0000-000039940000}"/>
    <cellStyle name="Normal 47 17 7 2 4 4" xfId="37933" xr:uid="{00000000-0005-0000-0000-00003A940000}"/>
    <cellStyle name="Normal 47 17 7 2 5" xfId="25266" xr:uid="{00000000-0005-0000-0000-00003B940000}"/>
    <cellStyle name="Normal 47 17 7 2 5 2" xfId="46883" xr:uid="{00000000-0005-0000-0000-00003C940000}"/>
    <cellStyle name="Normal 47 17 7 2 6" xfId="19299" xr:uid="{00000000-0005-0000-0000-00003D940000}"/>
    <cellStyle name="Normal 47 17 7 2 6 2" xfId="40941" xr:uid="{00000000-0005-0000-0000-00003E940000}"/>
    <cellStyle name="Normal 47 17 7 2 7" xfId="34927"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4" xr:uid="{00000000-0005-0000-0000-000043940000}"/>
    <cellStyle name="Normal 47 17 7 3 2 2 2 2" xfId="51150" xr:uid="{00000000-0005-0000-0000-000044940000}"/>
    <cellStyle name="Normal 47 17 7 3 2 2 3" xfId="23577" xr:uid="{00000000-0005-0000-0000-000045940000}"/>
    <cellStyle name="Normal 47 17 7 3 2 2 3 2" xfId="45214" xr:uid="{00000000-0005-0000-0000-000046940000}"/>
    <cellStyle name="Normal 47 17 7 3 2 2 4" xfId="39230" xr:uid="{00000000-0005-0000-0000-000047940000}"/>
    <cellStyle name="Normal 47 17 7 3 2 3" xfId="26562" xr:uid="{00000000-0005-0000-0000-000048940000}"/>
    <cellStyle name="Normal 47 17 7 3 2 3 2" xfId="48176" xr:uid="{00000000-0005-0000-0000-000049940000}"/>
    <cellStyle name="Normal 47 17 7 3 2 4" xfId="20595" xr:uid="{00000000-0005-0000-0000-00004A940000}"/>
    <cellStyle name="Normal 47 17 7 3 2 4 2" xfId="42237" xr:uid="{00000000-0005-0000-0000-00004B940000}"/>
    <cellStyle name="Normal 47 17 7 3 2 5" xfId="36227" xr:uid="{00000000-0005-0000-0000-00004C940000}"/>
    <cellStyle name="Normal 47 17 7 3 3" xfId="15465" xr:uid="{00000000-0005-0000-0000-00004D940000}"/>
    <cellStyle name="Normal 47 17 7 3 3 2" xfId="18550" xr:uid="{00000000-0005-0000-0000-00004E940000}"/>
    <cellStyle name="Normal 47 17 7 3 3 2 2" xfId="30516" xr:uid="{00000000-0005-0000-0000-00004F940000}"/>
    <cellStyle name="Normal 47 17 7 3 3 2 2 2" xfId="52122" xr:uid="{00000000-0005-0000-0000-000050940000}"/>
    <cellStyle name="Normal 47 17 7 3 3 2 3" xfId="24549" xr:uid="{00000000-0005-0000-0000-000051940000}"/>
    <cellStyle name="Normal 47 17 7 3 3 2 3 2" xfId="46186" xr:uid="{00000000-0005-0000-0000-000052940000}"/>
    <cellStyle name="Normal 47 17 7 3 3 2 4" xfId="40204" xr:uid="{00000000-0005-0000-0000-000053940000}"/>
    <cellStyle name="Normal 47 17 7 3 3 3" xfId="27534" xr:uid="{00000000-0005-0000-0000-000054940000}"/>
    <cellStyle name="Normal 47 17 7 3 3 3 2" xfId="49148" xr:uid="{00000000-0005-0000-0000-000055940000}"/>
    <cellStyle name="Normal 47 17 7 3 3 4" xfId="21567" xr:uid="{00000000-0005-0000-0000-000056940000}"/>
    <cellStyle name="Normal 47 17 7 3 3 4 2" xfId="43209" xr:uid="{00000000-0005-0000-0000-000057940000}"/>
    <cellStyle name="Normal 47 17 7 3 3 5" xfId="37201" xr:uid="{00000000-0005-0000-0000-000058940000}"/>
    <cellStyle name="Normal 47 17 7 3 4" xfId="16599" xr:uid="{00000000-0005-0000-0000-000059940000}"/>
    <cellStyle name="Normal 47 17 7 3 4 2" xfId="28568" xr:uid="{00000000-0005-0000-0000-00005A940000}"/>
    <cellStyle name="Normal 47 17 7 3 4 2 2" xfId="50174" xr:uid="{00000000-0005-0000-0000-00005B940000}"/>
    <cellStyle name="Normal 47 17 7 3 4 3" xfId="22601" xr:uid="{00000000-0005-0000-0000-00005C940000}"/>
    <cellStyle name="Normal 47 17 7 3 4 3 2" xfId="44238" xr:uid="{00000000-0005-0000-0000-00005D940000}"/>
    <cellStyle name="Normal 47 17 7 3 4 4" xfId="38253" xr:uid="{00000000-0005-0000-0000-00005E940000}"/>
    <cellStyle name="Normal 47 17 7 3 5" xfId="25586" xr:uid="{00000000-0005-0000-0000-00005F940000}"/>
    <cellStyle name="Normal 47 17 7 3 5 2" xfId="47203" xr:uid="{00000000-0005-0000-0000-000060940000}"/>
    <cellStyle name="Normal 47 17 7 3 6" xfId="19619" xr:uid="{00000000-0005-0000-0000-000061940000}"/>
    <cellStyle name="Normal 47 17 7 3 6 2" xfId="41261" xr:uid="{00000000-0005-0000-0000-000062940000}"/>
    <cellStyle name="Normal 47 17 7 3 7" xfId="35247" xr:uid="{00000000-0005-0000-0000-000063940000}"/>
    <cellStyle name="Normal 47 17 7 4" xfId="13850" xr:uid="{00000000-0005-0000-0000-000064940000}"/>
    <cellStyle name="Normal 47 17 7 4 2" xfId="16936" xr:uid="{00000000-0005-0000-0000-000065940000}"/>
    <cellStyle name="Normal 47 17 7 4 2 2" xfId="28904" xr:uid="{00000000-0005-0000-0000-000066940000}"/>
    <cellStyle name="Normal 47 17 7 4 2 2 2" xfId="50510" xr:uid="{00000000-0005-0000-0000-000067940000}"/>
    <cellStyle name="Normal 47 17 7 4 2 3" xfId="22937" xr:uid="{00000000-0005-0000-0000-000068940000}"/>
    <cellStyle name="Normal 47 17 7 4 2 3 2" xfId="44574" xr:uid="{00000000-0005-0000-0000-000069940000}"/>
    <cellStyle name="Normal 47 17 7 4 2 4" xfId="38590" xr:uid="{00000000-0005-0000-0000-00006A940000}"/>
    <cellStyle name="Normal 47 17 7 4 3" xfId="25922" xr:uid="{00000000-0005-0000-0000-00006B940000}"/>
    <cellStyle name="Normal 47 17 7 4 3 2" xfId="47536" xr:uid="{00000000-0005-0000-0000-00006C940000}"/>
    <cellStyle name="Normal 47 17 7 4 4" xfId="19955" xr:uid="{00000000-0005-0000-0000-00006D940000}"/>
    <cellStyle name="Normal 47 17 7 4 4 2" xfId="41597" xr:uid="{00000000-0005-0000-0000-00006E940000}"/>
    <cellStyle name="Normal 47 17 7 4 5" xfId="35586" xr:uid="{00000000-0005-0000-0000-00006F940000}"/>
    <cellStyle name="Normal 47 17 7 5" xfId="14824" xr:uid="{00000000-0005-0000-0000-000070940000}"/>
    <cellStyle name="Normal 47 17 7 5 2" xfId="17909" xr:uid="{00000000-0005-0000-0000-000071940000}"/>
    <cellStyle name="Normal 47 17 7 5 2 2" xfId="29876" xr:uid="{00000000-0005-0000-0000-000072940000}"/>
    <cellStyle name="Normal 47 17 7 5 2 2 2" xfId="51482" xr:uid="{00000000-0005-0000-0000-000073940000}"/>
    <cellStyle name="Normal 47 17 7 5 2 3" xfId="23909" xr:uid="{00000000-0005-0000-0000-000074940000}"/>
    <cellStyle name="Normal 47 17 7 5 2 3 2" xfId="45546" xr:uid="{00000000-0005-0000-0000-000075940000}"/>
    <cellStyle name="Normal 47 17 7 5 2 4" xfId="39563" xr:uid="{00000000-0005-0000-0000-000076940000}"/>
    <cellStyle name="Normal 47 17 7 5 3" xfId="26894" xr:uid="{00000000-0005-0000-0000-000077940000}"/>
    <cellStyle name="Normal 47 17 7 5 3 2" xfId="48508" xr:uid="{00000000-0005-0000-0000-000078940000}"/>
    <cellStyle name="Normal 47 17 7 5 4" xfId="20927" xr:uid="{00000000-0005-0000-0000-000079940000}"/>
    <cellStyle name="Normal 47 17 7 5 4 2" xfId="42569" xr:uid="{00000000-0005-0000-0000-00007A940000}"/>
    <cellStyle name="Normal 47 17 7 5 5" xfId="36560" xr:uid="{00000000-0005-0000-0000-00007B940000}"/>
    <cellStyle name="Normal 47 17 7 6" xfId="15937" xr:uid="{00000000-0005-0000-0000-00007C940000}"/>
    <cellStyle name="Normal 47 17 7 6 2" xfId="27908" xr:uid="{00000000-0005-0000-0000-00007D940000}"/>
    <cellStyle name="Normal 47 17 7 6 2 2" xfId="49514" xr:uid="{00000000-0005-0000-0000-00007E940000}"/>
    <cellStyle name="Normal 47 17 7 6 3" xfId="21941" xr:uid="{00000000-0005-0000-0000-00007F940000}"/>
    <cellStyle name="Normal 47 17 7 6 3 2" xfId="43578" xr:uid="{00000000-0005-0000-0000-000080940000}"/>
    <cellStyle name="Normal 47 17 7 6 4" xfId="37591" xr:uid="{00000000-0005-0000-0000-000081940000}"/>
    <cellStyle name="Normal 47 17 7 7" xfId="24923" xr:uid="{00000000-0005-0000-0000-000082940000}"/>
    <cellStyle name="Normal 47 17 7 7 2" xfId="46543" xr:uid="{00000000-0005-0000-0000-000083940000}"/>
    <cellStyle name="Normal 47 17 7 8" xfId="18956" xr:uid="{00000000-0005-0000-0000-000084940000}"/>
    <cellStyle name="Normal 47 17 7 8 2" xfId="40598" xr:uid="{00000000-0005-0000-0000-000085940000}"/>
    <cellStyle name="Normal 47 17 7 9" xfId="31997"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6" xr:uid="{00000000-0005-0000-0000-00008A940000}"/>
    <cellStyle name="Normal 47 17 8 2 2 2 2" xfId="50572" xr:uid="{00000000-0005-0000-0000-00008B940000}"/>
    <cellStyle name="Normal 47 17 8 2 2 3" xfId="22999" xr:uid="{00000000-0005-0000-0000-00008C940000}"/>
    <cellStyle name="Normal 47 17 8 2 2 3 2" xfId="44636" xr:uid="{00000000-0005-0000-0000-00008D940000}"/>
    <cellStyle name="Normal 47 17 8 2 2 4" xfId="38652" xr:uid="{00000000-0005-0000-0000-00008E940000}"/>
    <cellStyle name="Normal 47 17 8 2 3" xfId="25984" xr:uid="{00000000-0005-0000-0000-00008F940000}"/>
    <cellStyle name="Normal 47 17 8 2 3 2" xfId="47598" xr:uid="{00000000-0005-0000-0000-000090940000}"/>
    <cellStyle name="Normal 47 17 8 2 4" xfId="20017" xr:uid="{00000000-0005-0000-0000-000091940000}"/>
    <cellStyle name="Normal 47 17 8 2 4 2" xfId="41659" xr:uid="{00000000-0005-0000-0000-000092940000}"/>
    <cellStyle name="Normal 47 17 8 2 5" xfId="35649" xr:uid="{00000000-0005-0000-0000-000093940000}"/>
    <cellStyle name="Normal 47 17 8 3" xfId="14887" xr:uid="{00000000-0005-0000-0000-000094940000}"/>
    <cellStyle name="Normal 47 17 8 3 2" xfId="17972" xr:uid="{00000000-0005-0000-0000-000095940000}"/>
    <cellStyle name="Normal 47 17 8 3 2 2" xfId="29938" xr:uid="{00000000-0005-0000-0000-000096940000}"/>
    <cellStyle name="Normal 47 17 8 3 2 2 2" xfId="51544" xr:uid="{00000000-0005-0000-0000-000097940000}"/>
    <cellStyle name="Normal 47 17 8 3 2 3" xfId="23971" xr:uid="{00000000-0005-0000-0000-000098940000}"/>
    <cellStyle name="Normal 47 17 8 3 2 3 2" xfId="45608" xr:uid="{00000000-0005-0000-0000-000099940000}"/>
    <cellStyle name="Normal 47 17 8 3 2 4" xfId="39626" xr:uid="{00000000-0005-0000-0000-00009A940000}"/>
    <cellStyle name="Normal 47 17 8 3 3" xfId="26956" xr:uid="{00000000-0005-0000-0000-00009B940000}"/>
    <cellStyle name="Normal 47 17 8 3 3 2" xfId="48570" xr:uid="{00000000-0005-0000-0000-00009C940000}"/>
    <cellStyle name="Normal 47 17 8 3 4" xfId="20989" xr:uid="{00000000-0005-0000-0000-00009D940000}"/>
    <cellStyle name="Normal 47 17 8 3 4 2" xfId="42631" xr:uid="{00000000-0005-0000-0000-00009E940000}"/>
    <cellStyle name="Normal 47 17 8 3 5" xfId="36623" xr:uid="{00000000-0005-0000-0000-00009F940000}"/>
    <cellStyle name="Normal 47 17 8 4" xfId="16021" xr:uid="{00000000-0005-0000-0000-0000A0940000}"/>
    <cellStyle name="Normal 47 17 8 4 2" xfId="27990" xr:uid="{00000000-0005-0000-0000-0000A1940000}"/>
    <cellStyle name="Normal 47 17 8 4 2 2" xfId="49596" xr:uid="{00000000-0005-0000-0000-0000A2940000}"/>
    <cellStyle name="Normal 47 17 8 4 3" xfId="22023" xr:uid="{00000000-0005-0000-0000-0000A3940000}"/>
    <cellStyle name="Normal 47 17 8 4 3 2" xfId="43660" xr:uid="{00000000-0005-0000-0000-0000A4940000}"/>
    <cellStyle name="Normal 47 17 8 4 4" xfId="37675" xr:uid="{00000000-0005-0000-0000-0000A5940000}"/>
    <cellStyle name="Normal 47 17 8 5" xfId="25008" xr:uid="{00000000-0005-0000-0000-0000A6940000}"/>
    <cellStyle name="Normal 47 17 8 5 2" xfId="46625" xr:uid="{00000000-0005-0000-0000-0000A7940000}"/>
    <cellStyle name="Normal 47 17 8 6" xfId="19041" xr:uid="{00000000-0005-0000-0000-0000A8940000}"/>
    <cellStyle name="Normal 47 17 8 6 2" xfId="40683" xr:uid="{00000000-0005-0000-0000-0000A9940000}"/>
    <cellStyle name="Normal 47 17 8 7" xfId="34669"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6" xr:uid="{00000000-0005-0000-0000-0000AE940000}"/>
    <cellStyle name="Normal 47 17 9 2 2 2 2" xfId="50892" xr:uid="{00000000-0005-0000-0000-0000AF940000}"/>
    <cellStyle name="Normal 47 17 9 2 2 3" xfId="23319" xr:uid="{00000000-0005-0000-0000-0000B0940000}"/>
    <cellStyle name="Normal 47 17 9 2 2 3 2" xfId="44956" xr:uid="{00000000-0005-0000-0000-0000B1940000}"/>
    <cellStyle name="Normal 47 17 9 2 2 4" xfId="38972" xr:uid="{00000000-0005-0000-0000-0000B2940000}"/>
    <cellStyle name="Normal 47 17 9 2 3" xfId="26304" xr:uid="{00000000-0005-0000-0000-0000B3940000}"/>
    <cellStyle name="Normal 47 17 9 2 3 2" xfId="47918" xr:uid="{00000000-0005-0000-0000-0000B4940000}"/>
    <cellStyle name="Normal 47 17 9 2 4" xfId="20337" xr:uid="{00000000-0005-0000-0000-0000B5940000}"/>
    <cellStyle name="Normal 47 17 9 2 4 2" xfId="41979" xr:uid="{00000000-0005-0000-0000-0000B6940000}"/>
    <cellStyle name="Normal 47 17 9 2 5" xfId="35969" xr:uid="{00000000-0005-0000-0000-0000B7940000}"/>
    <cellStyle name="Normal 47 17 9 3" xfId="15207" xr:uid="{00000000-0005-0000-0000-0000B8940000}"/>
    <cellStyle name="Normal 47 17 9 3 2" xfId="18292" xr:uid="{00000000-0005-0000-0000-0000B9940000}"/>
    <cellStyle name="Normal 47 17 9 3 2 2" xfId="30258" xr:uid="{00000000-0005-0000-0000-0000BA940000}"/>
    <cellStyle name="Normal 47 17 9 3 2 2 2" xfId="51864" xr:uid="{00000000-0005-0000-0000-0000BB940000}"/>
    <cellStyle name="Normal 47 17 9 3 2 3" xfId="24291" xr:uid="{00000000-0005-0000-0000-0000BC940000}"/>
    <cellStyle name="Normal 47 17 9 3 2 3 2" xfId="45928" xr:uid="{00000000-0005-0000-0000-0000BD940000}"/>
    <cellStyle name="Normal 47 17 9 3 2 4" xfId="39946" xr:uid="{00000000-0005-0000-0000-0000BE940000}"/>
    <cellStyle name="Normal 47 17 9 3 3" xfId="27276" xr:uid="{00000000-0005-0000-0000-0000BF940000}"/>
    <cellStyle name="Normal 47 17 9 3 3 2" xfId="48890" xr:uid="{00000000-0005-0000-0000-0000C0940000}"/>
    <cellStyle name="Normal 47 17 9 3 4" xfId="21309" xr:uid="{00000000-0005-0000-0000-0000C1940000}"/>
    <cellStyle name="Normal 47 17 9 3 4 2" xfId="42951" xr:uid="{00000000-0005-0000-0000-0000C2940000}"/>
    <cellStyle name="Normal 47 17 9 3 5" xfId="36943" xr:uid="{00000000-0005-0000-0000-0000C3940000}"/>
    <cellStyle name="Normal 47 17 9 4" xfId="16341" xr:uid="{00000000-0005-0000-0000-0000C4940000}"/>
    <cellStyle name="Normal 47 17 9 4 2" xfId="28310" xr:uid="{00000000-0005-0000-0000-0000C5940000}"/>
    <cellStyle name="Normal 47 17 9 4 2 2" xfId="49916" xr:uid="{00000000-0005-0000-0000-0000C6940000}"/>
    <cellStyle name="Normal 47 17 9 4 3" xfId="22343" xr:uid="{00000000-0005-0000-0000-0000C7940000}"/>
    <cellStyle name="Normal 47 17 9 4 3 2" xfId="43980" xr:uid="{00000000-0005-0000-0000-0000C8940000}"/>
    <cellStyle name="Normal 47 17 9 4 4" xfId="37995" xr:uid="{00000000-0005-0000-0000-0000C9940000}"/>
    <cellStyle name="Normal 47 17 9 5" xfId="25328" xr:uid="{00000000-0005-0000-0000-0000CA940000}"/>
    <cellStyle name="Normal 47 17 9 5 2" xfId="46945" xr:uid="{00000000-0005-0000-0000-0000CB940000}"/>
    <cellStyle name="Normal 47 17 9 6" xfId="19361" xr:uid="{00000000-0005-0000-0000-0000CC940000}"/>
    <cellStyle name="Normal 47 17 9 6 2" xfId="41003" xr:uid="{00000000-0005-0000-0000-0000CD940000}"/>
    <cellStyle name="Normal 47 17 9 7" xfId="34989"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7" xr:uid="{00000000-0005-0000-0000-0000D2940000}"/>
    <cellStyle name="Normal 47 18 10 2 2 2" xfId="50253" xr:uid="{00000000-0005-0000-0000-0000D3940000}"/>
    <cellStyle name="Normal 47 18 10 2 3" xfId="22680" xr:uid="{00000000-0005-0000-0000-0000D4940000}"/>
    <cellStyle name="Normal 47 18 10 2 3 2" xfId="44317" xr:uid="{00000000-0005-0000-0000-0000D5940000}"/>
    <cellStyle name="Normal 47 18 10 2 4" xfId="38332" xr:uid="{00000000-0005-0000-0000-0000D6940000}"/>
    <cellStyle name="Normal 47 18 10 3" xfId="25665" xr:uid="{00000000-0005-0000-0000-0000D7940000}"/>
    <cellStyle name="Normal 47 18 10 3 2" xfId="47279" xr:uid="{00000000-0005-0000-0000-0000D8940000}"/>
    <cellStyle name="Normal 47 18 10 4" xfId="19698" xr:uid="{00000000-0005-0000-0000-0000D9940000}"/>
    <cellStyle name="Normal 47 18 10 4 2" xfId="41340" xr:uid="{00000000-0005-0000-0000-0000DA940000}"/>
    <cellStyle name="Normal 47 18 10 5" xfId="35328" xr:uid="{00000000-0005-0000-0000-0000DB940000}"/>
    <cellStyle name="Normal 47 18 11" xfId="14567" xr:uid="{00000000-0005-0000-0000-0000DC940000}"/>
    <cellStyle name="Normal 47 18 11 2" xfId="17652" xr:uid="{00000000-0005-0000-0000-0000DD940000}"/>
    <cellStyle name="Normal 47 18 11 2 2" xfId="29619" xr:uid="{00000000-0005-0000-0000-0000DE940000}"/>
    <cellStyle name="Normal 47 18 11 2 2 2" xfId="51225" xr:uid="{00000000-0005-0000-0000-0000DF940000}"/>
    <cellStyle name="Normal 47 18 11 2 3" xfId="23652" xr:uid="{00000000-0005-0000-0000-0000E0940000}"/>
    <cellStyle name="Normal 47 18 11 2 3 2" xfId="45289" xr:uid="{00000000-0005-0000-0000-0000E1940000}"/>
    <cellStyle name="Normal 47 18 11 2 4" xfId="39306" xr:uid="{00000000-0005-0000-0000-0000E2940000}"/>
    <cellStyle name="Normal 47 18 11 3" xfId="26637" xr:uid="{00000000-0005-0000-0000-0000E3940000}"/>
    <cellStyle name="Normal 47 18 11 3 2" xfId="48251" xr:uid="{00000000-0005-0000-0000-0000E4940000}"/>
    <cellStyle name="Normal 47 18 11 4" xfId="20670" xr:uid="{00000000-0005-0000-0000-0000E5940000}"/>
    <cellStyle name="Normal 47 18 11 4 2" xfId="42312" xr:uid="{00000000-0005-0000-0000-0000E6940000}"/>
    <cellStyle name="Normal 47 18 11 5" xfId="36303" xr:uid="{00000000-0005-0000-0000-0000E7940000}"/>
    <cellStyle name="Normal 47 18 12" xfId="15680" xr:uid="{00000000-0005-0000-0000-0000E8940000}"/>
    <cellStyle name="Normal 47 18 12 2" xfId="27651" xr:uid="{00000000-0005-0000-0000-0000E9940000}"/>
    <cellStyle name="Normal 47 18 12 2 2" xfId="49257" xr:uid="{00000000-0005-0000-0000-0000EA940000}"/>
    <cellStyle name="Normal 47 18 12 3" xfId="21684" xr:uid="{00000000-0005-0000-0000-0000EB940000}"/>
    <cellStyle name="Normal 47 18 12 3 2" xfId="43321" xr:uid="{00000000-0005-0000-0000-0000EC940000}"/>
    <cellStyle name="Normal 47 18 12 4" xfId="37334" xr:uid="{00000000-0005-0000-0000-0000ED940000}"/>
    <cellStyle name="Normal 47 18 13" xfId="24666" xr:uid="{00000000-0005-0000-0000-0000EE940000}"/>
    <cellStyle name="Normal 47 18 13 2" xfId="46286" xr:uid="{00000000-0005-0000-0000-0000EF940000}"/>
    <cellStyle name="Normal 47 18 14" xfId="18699" xr:uid="{00000000-0005-0000-0000-0000F0940000}"/>
    <cellStyle name="Normal 47 18 14 2" xfId="40341" xr:uid="{00000000-0005-0000-0000-0000F1940000}"/>
    <cellStyle name="Normal 47 18 15" xfId="31264"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6" xr:uid="{00000000-0005-0000-0000-0000F7940000}"/>
    <cellStyle name="Normal 47 18 2 2 2 2 2 2" xfId="50662" xr:uid="{00000000-0005-0000-0000-0000F8940000}"/>
    <cellStyle name="Normal 47 18 2 2 2 2 3" xfId="23089" xr:uid="{00000000-0005-0000-0000-0000F9940000}"/>
    <cellStyle name="Normal 47 18 2 2 2 2 3 2" xfId="44726" xr:uid="{00000000-0005-0000-0000-0000FA940000}"/>
    <cellStyle name="Normal 47 18 2 2 2 2 4" xfId="38742" xr:uid="{00000000-0005-0000-0000-0000FB940000}"/>
    <cellStyle name="Normal 47 18 2 2 2 3" xfId="26074" xr:uid="{00000000-0005-0000-0000-0000FC940000}"/>
    <cellStyle name="Normal 47 18 2 2 2 3 2" xfId="47688" xr:uid="{00000000-0005-0000-0000-0000FD940000}"/>
    <cellStyle name="Normal 47 18 2 2 2 4" xfId="20107" xr:uid="{00000000-0005-0000-0000-0000FE940000}"/>
    <cellStyle name="Normal 47 18 2 2 2 4 2" xfId="41749" xr:uid="{00000000-0005-0000-0000-0000FF940000}"/>
    <cellStyle name="Normal 47 18 2 2 2 5" xfId="35739" xr:uid="{00000000-0005-0000-0000-000000950000}"/>
    <cellStyle name="Normal 47 18 2 2 3" xfId="14977" xr:uid="{00000000-0005-0000-0000-000001950000}"/>
    <cellStyle name="Normal 47 18 2 2 3 2" xfId="18062" xr:uid="{00000000-0005-0000-0000-000002950000}"/>
    <cellStyle name="Normal 47 18 2 2 3 2 2" xfId="30028" xr:uid="{00000000-0005-0000-0000-000003950000}"/>
    <cellStyle name="Normal 47 18 2 2 3 2 2 2" xfId="51634" xr:uid="{00000000-0005-0000-0000-000004950000}"/>
    <cellStyle name="Normal 47 18 2 2 3 2 3" xfId="24061" xr:uid="{00000000-0005-0000-0000-000005950000}"/>
    <cellStyle name="Normal 47 18 2 2 3 2 3 2" xfId="45698" xr:uid="{00000000-0005-0000-0000-000006950000}"/>
    <cellStyle name="Normal 47 18 2 2 3 2 4" xfId="39716" xr:uid="{00000000-0005-0000-0000-000007950000}"/>
    <cellStyle name="Normal 47 18 2 2 3 3" xfId="27046" xr:uid="{00000000-0005-0000-0000-000008950000}"/>
    <cellStyle name="Normal 47 18 2 2 3 3 2" xfId="48660" xr:uid="{00000000-0005-0000-0000-000009950000}"/>
    <cellStyle name="Normal 47 18 2 2 3 4" xfId="21079" xr:uid="{00000000-0005-0000-0000-00000A950000}"/>
    <cellStyle name="Normal 47 18 2 2 3 4 2" xfId="42721" xr:uid="{00000000-0005-0000-0000-00000B950000}"/>
    <cellStyle name="Normal 47 18 2 2 3 5" xfId="36713" xr:uid="{00000000-0005-0000-0000-00000C950000}"/>
    <cellStyle name="Normal 47 18 2 2 4" xfId="16111" xr:uid="{00000000-0005-0000-0000-00000D950000}"/>
    <cellStyle name="Normal 47 18 2 2 4 2" xfId="28080" xr:uid="{00000000-0005-0000-0000-00000E950000}"/>
    <cellStyle name="Normal 47 18 2 2 4 2 2" xfId="49686" xr:uid="{00000000-0005-0000-0000-00000F950000}"/>
    <cellStyle name="Normal 47 18 2 2 4 3" xfId="22113" xr:uid="{00000000-0005-0000-0000-000010950000}"/>
    <cellStyle name="Normal 47 18 2 2 4 3 2" xfId="43750" xr:uid="{00000000-0005-0000-0000-000011950000}"/>
    <cellStyle name="Normal 47 18 2 2 4 4" xfId="37765" xr:uid="{00000000-0005-0000-0000-000012950000}"/>
    <cellStyle name="Normal 47 18 2 2 5" xfId="25098" xr:uid="{00000000-0005-0000-0000-000013950000}"/>
    <cellStyle name="Normal 47 18 2 2 5 2" xfId="46715" xr:uid="{00000000-0005-0000-0000-000014950000}"/>
    <cellStyle name="Normal 47 18 2 2 6" xfId="19131" xr:uid="{00000000-0005-0000-0000-000015950000}"/>
    <cellStyle name="Normal 47 18 2 2 6 2" xfId="40773" xr:uid="{00000000-0005-0000-0000-000016950000}"/>
    <cellStyle name="Normal 47 18 2 2 7" xfId="34759"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6" xr:uid="{00000000-0005-0000-0000-00001B950000}"/>
    <cellStyle name="Normal 47 18 2 3 2 2 2 2" xfId="50982" xr:uid="{00000000-0005-0000-0000-00001C950000}"/>
    <cellStyle name="Normal 47 18 2 3 2 2 3" xfId="23409" xr:uid="{00000000-0005-0000-0000-00001D950000}"/>
    <cellStyle name="Normal 47 18 2 3 2 2 3 2" xfId="45046" xr:uid="{00000000-0005-0000-0000-00001E950000}"/>
    <cellStyle name="Normal 47 18 2 3 2 2 4" xfId="39062" xr:uid="{00000000-0005-0000-0000-00001F950000}"/>
    <cellStyle name="Normal 47 18 2 3 2 3" xfId="26394" xr:uid="{00000000-0005-0000-0000-000020950000}"/>
    <cellStyle name="Normal 47 18 2 3 2 3 2" xfId="48008" xr:uid="{00000000-0005-0000-0000-000021950000}"/>
    <cellStyle name="Normal 47 18 2 3 2 4" xfId="20427" xr:uid="{00000000-0005-0000-0000-000022950000}"/>
    <cellStyle name="Normal 47 18 2 3 2 4 2" xfId="42069" xr:uid="{00000000-0005-0000-0000-000023950000}"/>
    <cellStyle name="Normal 47 18 2 3 2 5" xfId="36059" xr:uid="{00000000-0005-0000-0000-000024950000}"/>
    <cellStyle name="Normal 47 18 2 3 3" xfId="15297" xr:uid="{00000000-0005-0000-0000-000025950000}"/>
    <cellStyle name="Normal 47 18 2 3 3 2" xfId="18382" xr:uid="{00000000-0005-0000-0000-000026950000}"/>
    <cellStyle name="Normal 47 18 2 3 3 2 2" xfId="30348" xr:uid="{00000000-0005-0000-0000-000027950000}"/>
    <cellStyle name="Normal 47 18 2 3 3 2 2 2" xfId="51954" xr:uid="{00000000-0005-0000-0000-000028950000}"/>
    <cellStyle name="Normal 47 18 2 3 3 2 3" xfId="24381" xr:uid="{00000000-0005-0000-0000-000029950000}"/>
    <cellStyle name="Normal 47 18 2 3 3 2 3 2" xfId="46018" xr:uid="{00000000-0005-0000-0000-00002A950000}"/>
    <cellStyle name="Normal 47 18 2 3 3 2 4" xfId="40036" xr:uid="{00000000-0005-0000-0000-00002B950000}"/>
    <cellStyle name="Normal 47 18 2 3 3 3" xfId="27366" xr:uid="{00000000-0005-0000-0000-00002C950000}"/>
    <cellStyle name="Normal 47 18 2 3 3 3 2" xfId="48980" xr:uid="{00000000-0005-0000-0000-00002D950000}"/>
    <cellStyle name="Normal 47 18 2 3 3 4" xfId="21399" xr:uid="{00000000-0005-0000-0000-00002E950000}"/>
    <cellStyle name="Normal 47 18 2 3 3 4 2" xfId="43041" xr:uid="{00000000-0005-0000-0000-00002F950000}"/>
    <cellStyle name="Normal 47 18 2 3 3 5" xfId="37033" xr:uid="{00000000-0005-0000-0000-000030950000}"/>
    <cellStyle name="Normal 47 18 2 3 4" xfId="16431" xr:uid="{00000000-0005-0000-0000-000031950000}"/>
    <cellStyle name="Normal 47 18 2 3 4 2" xfId="28400" xr:uid="{00000000-0005-0000-0000-000032950000}"/>
    <cellStyle name="Normal 47 18 2 3 4 2 2" xfId="50006" xr:uid="{00000000-0005-0000-0000-000033950000}"/>
    <cellStyle name="Normal 47 18 2 3 4 3" xfId="22433" xr:uid="{00000000-0005-0000-0000-000034950000}"/>
    <cellStyle name="Normal 47 18 2 3 4 3 2" xfId="44070" xr:uid="{00000000-0005-0000-0000-000035950000}"/>
    <cellStyle name="Normal 47 18 2 3 4 4" xfId="38085" xr:uid="{00000000-0005-0000-0000-000036950000}"/>
    <cellStyle name="Normal 47 18 2 3 5" xfId="25418" xr:uid="{00000000-0005-0000-0000-000037950000}"/>
    <cellStyle name="Normal 47 18 2 3 5 2" xfId="47035" xr:uid="{00000000-0005-0000-0000-000038950000}"/>
    <cellStyle name="Normal 47 18 2 3 6" xfId="19451" xr:uid="{00000000-0005-0000-0000-000039950000}"/>
    <cellStyle name="Normal 47 18 2 3 6 2" xfId="41093" xr:uid="{00000000-0005-0000-0000-00003A950000}"/>
    <cellStyle name="Normal 47 18 2 3 7" xfId="35079" xr:uid="{00000000-0005-0000-0000-00003B950000}"/>
    <cellStyle name="Normal 47 18 2 4" xfId="13682" xr:uid="{00000000-0005-0000-0000-00003C950000}"/>
    <cellStyle name="Normal 47 18 2 4 2" xfId="16768" xr:uid="{00000000-0005-0000-0000-00003D950000}"/>
    <cellStyle name="Normal 47 18 2 4 2 2" xfId="28736" xr:uid="{00000000-0005-0000-0000-00003E950000}"/>
    <cellStyle name="Normal 47 18 2 4 2 2 2" xfId="50342" xr:uid="{00000000-0005-0000-0000-00003F950000}"/>
    <cellStyle name="Normal 47 18 2 4 2 3" xfId="22769" xr:uid="{00000000-0005-0000-0000-000040950000}"/>
    <cellStyle name="Normal 47 18 2 4 2 3 2" xfId="44406" xr:uid="{00000000-0005-0000-0000-000041950000}"/>
    <cellStyle name="Normal 47 18 2 4 2 4" xfId="38422" xr:uid="{00000000-0005-0000-0000-000042950000}"/>
    <cellStyle name="Normal 47 18 2 4 3" xfId="25754" xr:uid="{00000000-0005-0000-0000-000043950000}"/>
    <cellStyle name="Normal 47 18 2 4 3 2" xfId="47368" xr:uid="{00000000-0005-0000-0000-000044950000}"/>
    <cellStyle name="Normal 47 18 2 4 4" xfId="19787" xr:uid="{00000000-0005-0000-0000-000045950000}"/>
    <cellStyle name="Normal 47 18 2 4 4 2" xfId="41429" xr:uid="{00000000-0005-0000-0000-000046950000}"/>
    <cellStyle name="Normal 47 18 2 4 5" xfId="35418" xr:uid="{00000000-0005-0000-0000-000047950000}"/>
    <cellStyle name="Normal 47 18 2 5" xfId="14656" xr:uid="{00000000-0005-0000-0000-000048950000}"/>
    <cellStyle name="Normal 47 18 2 5 2" xfId="17741" xr:uid="{00000000-0005-0000-0000-000049950000}"/>
    <cellStyle name="Normal 47 18 2 5 2 2" xfId="29708" xr:uid="{00000000-0005-0000-0000-00004A950000}"/>
    <cellStyle name="Normal 47 18 2 5 2 2 2" xfId="51314" xr:uid="{00000000-0005-0000-0000-00004B950000}"/>
    <cellStyle name="Normal 47 18 2 5 2 3" xfId="23741" xr:uid="{00000000-0005-0000-0000-00004C950000}"/>
    <cellStyle name="Normal 47 18 2 5 2 3 2" xfId="45378" xr:uid="{00000000-0005-0000-0000-00004D950000}"/>
    <cellStyle name="Normal 47 18 2 5 2 4" xfId="39395" xr:uid="{00000000-0005-0000-0000-00004E950000}"/>
    <cellStyle name="Normal 47 18 2 5 3" xfId="26726" xr:uid="{00000000-0005-0000-0000-00004F950000}"/>
    <cellStyle name="Normal 47 18 2 5 3 2" xfId="48340" xr:uid="{00000000-0005-0000-0000-000050950000}"/>
    <cellStyle name="Normal 47 18 2 5 4" xfId="20759" xr:uid="{00000000-0005-0000-0000-000051950000}"/>
    <cellStyle name="Normal 47 18 2 5 4 2" xfId="42401" xr:uid="{00000000-0005-0000-0000-000052950000}"/>
    <cellStyle name="Normal 47 18 2 5 5" xfId="36392" xr:uid="{00000000-0005-0000-0000-000053950000}"/>
    <cellStyle name="Normal 47 18 2 6" xfId="15769" xr:uid="{00000000-0005-0000-0000-000054950000}"/>
    <cellStyle name="Normal 47 18 2 6 2" xfId="27740" xr:uid="{00000000-0005-0000-0000-000055950000}"/>
    <cellStyle name="Normal 47 18 2 6 2 2" xfId="49346" xr:uid="{00000000-0005-0000-0000-000056950000}"/>
    <cellStyle name="Normal 47 18 2 6 3" xfId="21773" xr:uid="{00000000-0005-0000-0000-000057950000}"/>
    <cellStyle name="Normal 47 18 2 6 3 2" xfId="43410" xr:uid="{00000000-0005-0000-0000-000058950000}"/>
    <cellStyle name="Normal 47 18 2 6 4" xfId="37423" xr:uid="{00000000-0005-0000-0000-000059950000}"/>
    <cellStyle name="Normal 47 18 2 7" xfId="24755" xr:uid="{00000000-0005-0000-0000-00005A950000}"/>
    <cellStyle name="Normal 47 18 2 7 2" xfId="46375" xr:uid="{00000000-0005-0000-0000-00005B950000}"/>
    <cellStyle name="Normal 47 18 2 8" xfId="18788" xr:uid="{00000000-0005-0000-0000-00005C950000}"/>
    <cellStyle name="Normal 47 18 2 8 2" xfId="40430" xr:uid="{00000000-0005-0000-0000-00005D950000}"/>
    <cellStyle name="Normal 47 18 2 9" xfId="31601"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2" xr:uid="{00000000-0005-0000-0000-000063950000}"/>
    <cellStyle name="Normal 47 18 3 2 2 2 2 2" xfId="50618" xr:uid="{00000000-0005-0000-0000-000064950000}"/>
    <cellStyle name="Normal 47 18 3 2 2 2 3" xfId="23045" xr:uid="{00000000-0005-0000-0000-000065950000}"/>
    <cellStyle name="Normal 47 18 3 2 2 2 3 2" xfId="44682" xr:uid="{00000000-0005-0000-0000-000066950000}"/>
    <cellStyle name="Normal 47 18 3 2 2 2 4" xfId="38698" xr:uid="{00000000-0005-0000-0000-000067950000}"/>
    <cellStyle name="Normal 47 18 3 2 2 3" xfId="26030" xr:uid="{00000000-0005-0000-0000-000068950000}"/>
    <cellStyle name="Normal 47 18 3 2 2 3 2" xfId="47644" xr:uid="{00000000-0005-0000-0000-000069950000}"/>
    <cellStyle name="Normal 47 18 3 2 2 4" xfId="20063" xr:uid="{00000000-0005-0000-0000-00006A950000}"/>
    <cellStyle name="Normal 47 18 3 2 2 4 2" xfId="41705" xr:uid="{00000000-0005-0000-0000-00006B950000}"/>
    <cellStyle name="Normal 47 18 3 2 2 5" xfId="35695" xr:uid="{00000000-0005-0000-0000-00006C950000}"/>
    <cellStyle name="Normal 47 18 3 2 3" xfId="14933" xr:uid="{00000000-0005-0000-0000-00006D950000}"/>
    <cellStyle name="Normal 47 18 3 2 3 2" xfId="18018" xr:uid="{00000000-0005-0000-0000-00006E950000}"/>
    <cellStyle name="Normal 47 18 3 2 3 2 2" xfId="29984" xr:uid="{00000000-0005-0000-0000-00006F950000}"/>
    <cellStyle name="Normal 47 18 3 2 3 2 2 2" xfId="51590" xr:uid="{00000000-0005-0000-0000-000070950000}"/>
    <cellStyle name="Normal 47 18 3 2 3 2 3" xfId="24017" xr:uid="{00000000-0005-0000-0000-000071950000}"/>
    <cellStyle name="Normal 47 18 3 2 3 2 3 2" xfId="45654" xr:uid="{00000000-0005-0000-0000-000072950000}"/>
    <cellStyle name="Normal 47 18 3 2 3 2 4" xfId="39672" xr:uid="{00000000-0005-0000-0000-000073950000}"/>
    <cellStyle name="Normal 47 18 3 2 3 3" xfId="27002" xr:uid="{00000000-0005-0000-0000-000074950000}"/>
    <cellStyle name="Normal 47 18 3 2 3 3 2" xfId="48616" xr:uid="{00000000-0005-0000-0000-000075950000}"/>
    <cellStyle name="Normal 47 18 3 2 3 4" xfId="21035" xr:uid="{00000000-0005-0000-0000-000076950000}"/>
    <cellStyle name="Normal 47 18 3 2 3 4 2" xfId="42677" xr:uid="{00000000-0005-0000-0000-000077950000}"/>
    <cellStyle name="Normal 47 18 3 2 3 5" xfId="36669" xr:uid="{00000000-0005-0000-0000-000078950000}"/>
    <cellStyle name="Normal 47 18 3 2 4" xfId="16067" xr:uid="{00000000-0005-0000-0000-000079950000}"/>
    <cellStyle name="Normal 47 18 3 2 4 2" xfId="28036" xr:uid="{00000000-0005-0000-0000-00007A950000}"/>
    <cellStyle name="Normal 47 18 3 2 4 2 2" xfId="49642" xr:uid="{00000000-0005-0000-0000-00007B950000}"/>
    <cellStyle name="Normal 47 18 3 2 4 3" xfId="22069" xr:uid="{00000000-0005-0000-0000-00007C950000}"/>
    <cellStyle name="Normal 47 18 3 2 4 3 2" xfId="43706" xr:uid="{00000000-0005-0000-0000-00007D950000}"/>
    <cellStyle name="Normal 47 18 3 2 4 4" xfId="37721" xr:uid="{00000000-0005-0000-0000-00007E950000}"/>
    <cellStyle name="Normal 47 18 3 2 5" xfId="25054" xr:uid="{00000000-0005-0000-0000-00007F950000}"/>
    <cellStyle name="Normal 47 18 3 2 5 2" xfId="46671" xr:uid="{00000000-0005-0000-0000-000080950000}"/>
    <cellStyle name="Normal 47 18 3 2 6" xfId="19087" xr:uid="{00000000-0005-0000-0000-000081950000}"/>
    <cellStyle name="Normal 47 18 3 2 6 2" xfId="40729" xr:uid="{00000000-0005-0000-0000-000082950000}"/>
    <cellStyle name="Normal 47 18 3 2 7" xfId="34715"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2" xr:uid="{00000000-0005-0000-0000-000087950000}"/>
    <cellStyle name="Normal 47 18 3 3 2 2 2 2" xfId="50938" xr:uid="{00000000-0005-0000-0000-000088950000}"/>
    <cellStyle name="Normal 47 18 3 3 2 2 3" xfId="23365" xr:uid="{00000000-0005-0000-0000-000089950000}"/>
    <cellStyle name="Normal 47 18 3 3 2 2 3 2" xfId="45002" xr:uid="{00000000-0005-0000-0000-00008A950000}"/>
    <cellStyle name="Normal 47 18 3 3 2 2 4" xfId="39018" xr:uid="{00000000-0005-0000-0000-00008B950000}"/>
    <cellStyle name="Normal 47 18 3 3 2 3" xfId="26350" xr:uid="{00000000-0005-0000-0000-00008C950000}"/>
    <cellStyle name="Normal 47 18 3 3 2 3 2" xfId="47964" xr:uid="{00000000-0005-0000-0000-00008D950000}"/>
    <cellStyle name="Normal 47 18 3 3 2 4" xfId="20383" xr:uid="{00000000-0005-0000-0000-00008E950000}"/>
    <cellStyle name="Normal 47 18 3 3 2 4 2" xfId="42025" xr:uid="{00000000-0005-0000-0000-00008F950000}"/>
    <cellStyle name="Normal 47 18 3 3 2 5" xfId="36015" xr:uid="{00000000-0005-0000-0000-000090950000}"/>
    <cellStyle name="Normal 47 18 3 3 3" xfId="15253" xr:uid="{00000000-0005-0000-0000-000091950000}"/>
    <cellStyle name="Normal 47 18 3 3 3 2" xfId="18338" xr:uid="{00000000-0005-0000-0000-000092950000}"/>
    <cellStyle name="Normal 47 18 3 3 3 2 2" xfId="30304" xr:uid="{00000000-0005-0000-0000-000093950000}"/>
    <cellStyle name="Normal 47 18 3 3 3 2 2 2" xfId="51910" xr:uid="{00000000-0005-0000-0000-000094950000}"/>
    <cellStyle name="Normal 47 18 3 3 3 2 3" xfId="24337" xr:uid="{00000000-0005-0000-0000-000095950000}"/>
    <cellStyle name="Normal 47 18 3 3 3 2 3 2" xfId="45974" xr:uid="{00000000-0005-0000-0000-000096950000}"/>
    <cellStyle name="Normal 47 18 3 3 3 2 4" xfId="39992" xr:uid="{00000000-0005-0000-0000-000097950000}"/>
    <cellStyle name="Normal 47 18 3 3 3 3" xfId="27322" xr:uid="{00000000-0005-0000-0000-000098950000}"/>
    <cellStyle name="Normal 47 18 3 3 3 3 2" xfId="48936" xr:uid="{00000000-0005-0000-0000-000099950000}"/>
    <cellStyle name="Normal 47 18 3 3 3 4" xfId="21355" xr:uid="{00000000-0005-0000-0000-00009A950000}"/>
    <cellStyle name="Normal 47 18 3 3 3 4 2" xfId="42997" xr:uid="{00000000-0005-0000-0000-00009B950000}"/>
    <cellStyle name="Normal 47 18 3 3 3 5" xfId="36989" xr:uid="{00000000-0005-0000-0000-00009C950000}"/>
    <cellStyle name="Normal 47 18 3 3 4" xfId="16387" xr:uid="{00000000-0005-0000-0000-00009D950000}"/>
    <cellStyle name="Normal 47 18 3 3 4 2" xfId="28356" xr:uid="{00000000-0005-0000-0000-00009E950000}"/>
    <cellStyle name="Normal 47 18 3 3 4 2 2" xfId="49962" xr:uid="{00000000-0005-0000-0000-00009F950000}"/>
    <cellStyle name="Normal 47 18 3 3 4 3" xfId="22389" xr:uid="{00000000-0005-0000-0000-0000A0950000}"/>
    <cellStyle name="Normal 47 18 3 3 4 3 2" xfId="44026" xr:uid="{00000000-0005-0000-0000-0000A1950000}"/>
    <cellStyle name="Normal 47 18 3 3 4 4" xfId="38041" xr:uid="{00000000-0005-0000-0000-0000A2950000}"/>
    <cellStyle name="Normal 47 18 3 3 5" xfId="25374" xr:uid="{00000000-0005-0000-0000-0000A3950000}"/>
    <cellStyle name="Normal 47 18 3 3 5 2" xfId="46991" xr:uid="{00000000-0005-0000-0000-0000A4950000}"/>
    <cellStyle name="Normal 47 18 3 3 6" xfId="19407" xr:uid="{00000000-0005-0000-0000-0000A5950000}"/>
    <cellStyle name="Normal 47 18 3 3 6 2" xfId="41049" xr:uid="{00000000-0005-0000-0000-0000A6950000}"/>
    <cellStyle name="Normal 47 18 3 3 7" xfId="35035" xr:uid="{00000000-0005-0000-0000-0000A7950000}"/>
    <cellStyle name="Normal 47 18 3 4" xfId="13638" xr:uid="{00000000-0005-0000-0000-0000A8950000}"/>
    <cellStyle name="Normal 47 18 3 4 2" xfId="16724" xr:uid="{00000000-0005-0000-0000-0000A9950000}"/>
    <cellStyle name="Normal 47 18 3 4 2 2" xfId="28692" xr:uid="{00000000-0005-0000-0000-0000AA950000}"/>
    <cellStyle name="Normal 47 18 3 4 2 2 2" xfId="50298" xr:uid="{00000000-0005-0000-0000-0000AB950000}"/>
    <cellStyle name="Normal 47 18 3 4 2 3" xfId="22725" xr:uid="{00000000-0005-0000-0000-0000AC950000}"/>
    <cellStyle name="Normal 47 18 3 4 2 3 2" xfId="44362" xr:uid="{00000000-0005-0000-0000-0000AD950000}"/>
    <cellStyle name="Normal 47 18 3 4 2 4" xfId="38378" xr:uid="{00000000-0005-0000-0000-0000AE950000}"/>
    <cellStyle name="Normal 47 18 3 4 3" xfId="25710" xr:uid="{00000000-0005-0000-0000-0000AF950000}"/>
    <cellStyle name="Normal 47 18 3 4 3 2" xfId="47324" xr:uid="{00000000-0005-0000-0000-0000B0950000}"/>
    <cellStyle name="Normal 47 18 3 4 4" xfId="19743" xr:uid="{00000000-0005-0000-0000-0000B1950000}"/>
    <cellStyle name="Normal 47 18 3 4 4 2" xfId="41385" xr:uid="{00000000-0005-0000-0000-0000B2950000}"/>
    <cellStyle name="Normal 47 18 3 4 5" xfId="35374" xr:uid="{00000000-0005-0000-0000-0000B3950000}"/>
    <cellStyle name="Normal 47 18 3 5" xfId="14612" xr:uid="{00000000-0005-0000-0000-0000B4950000}"/>
    <cellStyle name="Normal 47 18 3 5 2" xfId="17697" xr:uid="{00000000-0005-0000-0000-0000B5950000}"/>
    <cellStyle name="Normal 47 18 3 5 2 2" xfId="29664" xr:uid="{00000000-0005-0000-0000-0000B6950000}"/>
    <cellStyle name="Normal 47 18 3 5 2 2 2" xfId="51270" xr:uid="{00000000-0005-0000-0000-0000B7950000}"/>
    <cellStyle name="Normal 47 18 3 5 2 3" xfId="23697" xr:uid="{00000000-0005-0000-0000-0000B8950000}"/>
    <cellStyle name="Normal 47 18 3 5 2 3 2" xfId="45334" xr:uid="{00000000-0005-0000-0000-0000B9950000}"/>
    <cellStyle name="Normal 47 18 3 5 2 4" xfId="39351" xr:uid="{00000000-0005-0000-0000-0000BA950000}"/>
    <cellStyle name="Normal 47 18 3 5 3" xfId="26682" xr:uid="{00000000-0005-0000-0000-0000BB950000}"/>
    <cellStyle name="Normal 47 18 3 5 3 2" xfId="48296" xr:uid="{00000000-0005-0000-0000-0000BC950000}"/>
    <cellStyle name="Normal 47 18 3 5 4" xfId="20715" xr:uid="{00000000-0005-0000-0000-0000BD950000}"/>
    <cellStyle name="Normal 47 18 3 5 4 2" xfId="42357" xr:uid="{00000000-0005-0000-0000-0000BE950000}"/>
    <cellStyle name="Normal 47 18 3 5 5" xfId="36348" xr:uid="{00000000-0005-0000-0000-0000BF950000}"/>
    <cellStyle name="Normal 47 18 3 6" xfId="15725" xr:uid="{00000000-0005-0000-0000-0000C0950000}"/>
    <cellStyle name="Normal 47 18 3 6 2" xfId="27696" xr:uid="{00000000-0005-0000-0000-0000C1950000}"/>
    <cellStyle name="Normal 47 18 3 6 2 2" xfId="49302" xr:uid="{00000000-0005-0000-0000-0000C2950000}"/>
    <cellStyle name="Normal 47 18 3 6 3" xfId="21729" xr:uid="{00000000-0005-0000-0000-0000C3950000}"/>
    <cellStyle name="Normal 47 18 3 6 3 2" xfId="43366" xr:uid="{00000000-0005-0000-0000-0000C4950000}"/>
    <cellStyle name="Normal 47 18 3 6 4" xfId="37379" xr:uid="{00000000-0005-0000-0000-0000C5950000}"/>
    <cellStyle name="Normal 47 18 3 7" xfId="24711" xr:uid="{00000000-0005-0000-0000-0000C6950000}"/>
    <cellStyle name="Normal 47 18 3 7 2" xfId="46331" xr:uid="{00000000-0005-0000-0000-0000C7950000}"/>
    <cellStyle name="Normal 47 18 3 8" xfId="18744" xr:uid="{00000000-0005-0000-0000-0000C8950000}"/>
    <cellStyle name="Normal 47 18 3 8 2" xfId="40386" xr:uid="{00000000-0005-0000-0000-0000C9950000}"/>
    <cellStyle name="Normal 47 18 3 9" xfId="31444"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8" xr:uid="{00000000-0005-0000-0000-0000CF950000}"/>
    <cellStyle name="Normal 47 18 4 2 2 2 2 2" xfId="50704" xr:uid="{00000000-0005-0000-0000-0000D0950000}"/>
    <cellStyle name="Normal 47 18 4 2 2 2 3" xfId="23131" xr:uid="{00000000-0005-0000-0000-0000D1950000}"/>
    <cellStyle name="Normal 47 18 4 2 2 2 3 2" xfId="44768" xr:uid="{00000000-0005-0000-0000-0000D2950000}"/>
    <cellStyle name="Normal 47 18 4 2 2 2 4" xfId="38784" xr:uid="{00000000-0005-0000-0000-0000D3950000}"/>
    <cellStyle name="Normal 47 18 4 2 2 3" xfId="26116" xr:uid="{00000000-0005-0000-0000-0000D4950000}"/>
    <cellStyle name="Normal 47 18 4 2 2 3 2" xfId="47730" xr:uid="{00000000-0005-0000-0000-0000D5950000}"/>
    <cellStyle name="Normal 47 18 4 2 2 4" xfId="20149" xr:uid="{00000000-0005-0000-0000-0000D6950000}"/>
    <cellStyle name="Normal 47 18 4 2 2 4 2" xfId="41791" xr:uid="{00000000-0005-0000-0000-0000D7950000}"/>
    <cellStyle name="Normal 47 18 4 2 2 5" xfId="35781" xr:uid="{00000000-0005-0000-0000-0000D8950000}"/>
    <cellStyle name="Normal 47 18 4 2 3" xfId="15019" xr:uid="{00000000-0005-0000-0000-0000D9950000}"/>
    <cellStyle name="Normal 47 18 4 2 3 2" xfId="18104" xr:uid="{00000000-0005-0000-0000-0000DA950000}"/>
    <cellStyle name="Normal 47 18 4 2 3 2 2" xfId="30070" xr:uid="{00000000-0005-0000-0000-0000DB950000}"/>
    <cellStyle name="Normal 47 18 4 2 3 2 2 2" xfId="51676" xr:uid="{00000000-0005-0000-0000-0000DC950000}"/>
    <cellStyle name="Normal 47 18 4 2 3 2 3" xfId="24103" xr:uid="{00000000-0005-0000-0000-0000DD950000}"/>
    <cellStyle name="Normal 47 18 4 2 3 2 3 2" xfId="45740" xr:uid="{00000000-0005-0000-0000-0000DE950000}"/>
    <cellStyle name="Normal 47 18 4 2 3 2 4" xfId="39758" xr:uid="{00000000-0005-0000-0000-0000DF950000}"/>
    <cellStyle name="Normal 47 18 4 2 3 3" xfId="27088" xr:uid="{00000000-0005-0000-0000-0000E0950000}"/>
    <cellStyle name="Normal 47 18 4 2 3 3 2" xfId="48702" xr:uid="{00000000-0005-0000-0000-0000E1950000}"/>
    <cellStyle name="Normal 47 18 4 2 3 4" xfId="21121" xr:uid="{00000000-0005-0000-0000-0000E2950000}"/>
    <cellStyle name="Normal 47 18 4 2 3 4 2" xfId="42763" xr:uid="{00000000-0005-0000-0000-0000E3950000}"/>
    <cellStyle name="Normal 47 18 4 2 3 5" xfId="36755" xr:uid="{00000000-0005-0000-0000-0000E4950000}"/>
    <cellStyle name="Normal 47 18 4 2 4" xfId="16153" xr:uid="{00000000-0005-0000-0000-0000E5950000}"/>
    <cellStyle name="Normal 47 18 4 2 4 2" xfId="28122" xr:uid="{00000000-0005-0000-0000-0000E6950000}"/>
    <cellStyle name="Normal 47 18 4 2 4 2 2" xfId="49728" xr:uid="{00000000-0005-0000-0000-0000E7950000}"/>
    <cellStyle name="Normal 47 18 4 2 4 3" xfId="22155" xr:uid="{00000000-0005-0000-0000-0000E8950000}"/>
    <cellStyle name="Normal 47 18 4 2 4 3 2" xfId="43792" xr:uid="{00000000-0005-0000-0000-0000E9950000}"/>
    <cellStyle name="Normal 47 18 4 2 4 4" xfId="37807" xr:uid="{00000000-0005-0000-0000-0000EA950000}"/>
    <cellStyle name="Normal 47 18 4 2 5" xfId="25140" xr:uid="{00000000-0005-0000-0000-0000EB950000}"/>
    <cellStyle name="Normal 47 18 4 2 5 2" xfId="46757" xr:uid="{00000000-0005-0000-0000-0000EC950000}"/>
    <cellStyle name="Normal 47 18 4 2 6" xfId="19173" xr:uid="{00000000-0005-0000-0000-0000ED950000}"/>
    <cellStyle name="Normal 47 18 4 2 6 2" xfId="40815" xr:uid="{00000000-0005-0000-0000-0000EE950000}"/>
    <cellStyle name="Normal 47 18 4 2 7" xfId="34801"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8" xr:uid="{00000000-0005-0000-0000-0000F3950000}"/>
    <cellStyle name="Normal 47 18 4 3 2 2 2 2" xfId="51024" xr:uid="{00000000-0005-0000-0000-0000F4950000}"/>
    <cellStyle name="Normal 47 18 4 3 2 2 3" xfId="23451" xr:uid="{00000000-0005-0000-0000-0000F5950000}"/>
    <cellStyle name="Normal 47 18 4 3 2 2 3 2" xfId="45088" xr:uid="{00000000-0005-0000-0000-0000F6950000}"/>
    <cellStyle name="Normal 47 18 4 3 2 2 4" xfId="39104" xr:uid="{00000000-0005-0000-0000-0000F7950000}"/>
    <cellStyle name="Normal 47 18 4 3 2 3" xfId="26436" xr:uid="{00000000-0005-0000-0000-0000F8950000}"/>
    <cellStyle name="Normal 47 18 4 3 2 3 2" xfId="48050" xr:uid="{00000000-0005-0000-0000-0000F9950000}"/>
    <cellStyle name="Normal 47 18 4 3 2 4" xfId="20469" xr:uid="{00000000-0005-0000-0000-0000FA950000}"/>
    <cellStyle name="Normal 47 18 4 3 2 4 2" xfId="42111" xr:uid="{00000000-0005-0000-0000-0000FB950000}"/>
    <cellStyle name="Normal 47 18 4 3 2 5" xfId="36101" xr:uid="{00000000-0005-0000-0000-0000FC950000}"/>
    <cellStyle name="Normal 47 18 4 3 3" xfId="15339" xr:uid="{00000000-0005-0000-0000-0000FD950000}"/>
    <cellStyle name="Normal 47 18 4 3 3 2" xfId="18424" xr:uid="{00000000-0005-0000-0000-0000FE950000}"/>
    <cellStyle name="Normal 47 18 4 3 3 2 2" xfId="30390" xr:uid="{00000000-0005-0000-0000-0000FF950000}"/>
    <cellStyle name="Normal 47 18 4 3 3 2 2 2" xfId="51996" xr:uid="{00000000-0005-0000-0000-000000960000}"/>
    <cellStyle name="Normal 47 18 4 3 3 2 3" xfId="24423" xr:uid="{00000000-0005-0000-0000-000001960000}"/>
    <cellStyle name="Normal 47 18 4 3 3 2 3 2" xfId="46060" xr:uid="{00000000-0005-0000-0000-000002960000}"/>
    <cellStyle name="Normal 47 18 4 3 3 2 4" xfId="40078" xr:uid="{00000000-0005-0000-0000-000003960000}"/>
    <cellStyle name="Normal 47 18 4 3 3 3" xfId="27408" xr:uid="{00000000-0005-0000-0000-000004960000}"/>
    <cellStyle name="Normal 47 18 4 3 3 3 2" xfId="49022" xr:uid="{00000000-0005-0000-0000-000005960000}"/>
    <cellStyle name="Normal 47 18 4 3 3 4" xfId="21441" xr:uid="{00000000-0005-0000-0000-000006960000}"/>
    <cellStyle name="Normal 47 18 4 3 3 4 2" xfId="43083" xr:uid="{00000000-0005-0000-0000-000007960000}"/>
    <cellStyle name="Normal 47 18 4 3 3 5" xfId="37075" xr:uid="{00000000-0005-0000-0000-000008960000}"/>
    <cellStyle name="Normal 47 18 4 3 4" xfId="16473" xr:uid="{00000000-0005-0000-0000-000009960000}"/>
    <cellStyle name="Normal 47 18 4 3 4 2" xfId="28442" xr:uid="{00000000-0005-0000-0000-00000A960000}"/>
    <cellStyle name="Normal 47 18 4 3 4 2 2" xfId="50048" xr:uid="{00000000-0005-0000-0000-00000B960000}"/>
    <cellStyle name="Normal 47 18 4 3 4 3" xfId="22475" xr:uid="{00000000-0005-0000-0000-00000C960000}"/>
    <cellStyle name="Normal 47 18 4 3 4 3 2" xfId="44112" xr:uid="{00000000-0005-0000-0000-00000D960000}"/>
    <cellStyle name="Normal 47 18 4 3 4 4" xfId="38127" xr:uid="{00000000-0005-0000-0000-00000E960000}"/>
    <cellStyle name="Normal 47 18 4 3 5" xfId="25460" xr:uid="{00000000-0005-0000-0000-00000F960000}"/>
    <cellStyle name="Normal 47 18 4 3 5 2" xfId="47077" xr:uid="{00000000-0005-0000-0000-000010960000}"/>
    <cellStyle name="Normal 47 18 4 3 6" xfId="19493" xr:uid="{00000000-0005-0000-0000-000011960000}"/>
    <cellStyle name="Normal 47 18 4 3 6 2" xfId="41135" xr:uid="{00000000-0005-0000-0000-000012960000}"/>
    <cellStyle name="Normal 47 18 4 3 7" xfId="35121" xr:uid="{00000000-0005-0000-0000-000013960000}"/>
    <cellStyle name="Normal 47 18 4 4" xfId="13724" xr:uid="{00000000-0005-0000-0000-000014960000}"/>
    <cellStyle name="Normal 47 18 4 4 2" xfId="16810" xr:uid="{00000000-0005-0000-0000-000015960000}"/>
    <cellStyle name="Normal 47 18 4 4 2 2" xfId="28778" xr:uid="{00000000-0005-0000-0000-000016960000}"/>
    <cellStyle name="Normal 47 18 4 4 2 2 2" xfId="50384" xr:uid="{00000000-0005-0000-0000-000017960000}"/>
    <cellStyle name="Normal 47 18 4 4 2 3" xfId="22811" xr:uid="{00000000-0005-0000-0000-000018960000}"/>
    <cellStyle name="Normal 47 18 4 4 2 3 2" xfId="44448" xr:uid="{00000000-0005-0000-0000-000019960000}"/>
    <cellStyle name="Normal 47 18 4 4 2 4" xfId="38464" xr:uid="{00000000-0005-0000-0000-00001A960000}"/>
    <cellStyle name="Normal 47 18 4 4 3" xfId="25796" xr:uid="{00000000-0005-0000-0000-00001B960000}"/>
    <cellStyle name="Normal 47 18 4 4 3 2" xfId="47410" xr:uid="{00000000-0005-0000-0000-00001C960000}"/>
    <cellStyle name="Normal 47 18 4 4 4" xfId="19829" xr:uid="{00000000-0005-0000-0000-00001D960000}"/>
    <cellStyle name="Normal 47 18 4 4 4 2" xfId="41471" xr:uid="{00000000-0005-0000-0000-00001E960000}"/>
    <cellStyle name="Normal 47 18 4 4 5" xfId="35460" xr:uid="{00000000-0005-0000-0000-00001F960000}"/>
    <cellStyle name="Normal 47 18 4 5" xfId="14698" xr:uid="{00000000-0005-0000-0000-000020960000}"/>
    <cellStyle name="Normal 47 18 4 5 2" xfId="17783" xr:uid="{00000000-0005-0000-0000-000021960000}"/>
    <cellStyle name="Normal 47 18 4 5 2 2" xfId="29750" xr:uid="{00000000-0005-0000-0000-000022960000}"/>
    <cellStyle name="Normal 47 18 4 5 2 2 2" xfId="51356" xr:uid="{00000000-0005-0000-0000-000023960000}"/>
    <cellStyle name="Normal 47 18 4 5 2 3" xfId="23783" xr:uid="{00000000-0005-0000-0000-000024960000}"/>
    <cellStyle name="Normal 47 18 4 5 2 3 2" xfId="45420" xr:uid="{00000000-0005-0000-0000-000025960000}"/>
    <cellStyle name="Normal 47 18 4 5 2 4" xfId="39437" xr:uid="{00000000-0005-0000-0000-000026960000}"/>
    <cellStyle name="Normal 47 18 4 5 3" xfId="26768" xr:uid="{00000000-0005-0000-0000-000027960000}"/>
    <cellStyle name="Normal 47 18 4 5 3 2" xfId="48382" xr:uid="{00000000-0005-0000-0000-000028960000}"/>
    <cellStyle name="Normal 47 18 4 5 4" xfId="20801" xr:uid="{00000000-0005-0000-0000-000029960000}"/>
    <cellStyle name="Normal 47 18 4 5 4 2" xfId="42443" xr:uid="{00000000-0005-0000-0000-00002A960000}"/>
    <cellStyle name="Normal 47 18 4 5 5" xfId="36434" xr:uid="{00000000-0005-0000-0000-00002B960000}"/>
    <cellStyle name="Normal 47 18 4 6" xfId="15811" xr:uid="{00000000-0005-0000-0000-00002C960000}"/>
    <cellStyle name="Normal 47 18 4 6 2" xfId="27782" xr:uid="{00000000-0005-0000-0000-00002D960000}"/>
    <cellStyle name="Normal 47 18 4 6 2 2" xfId="49388" xr:uid="{00000000-0005-0000-0000-00002E960000}"/>
    <cellStyle name="Normal 47 18 4 6 3" xfId="21815" xr:uid="{00000000-0005-0000-0000-00002F960000}"/>
    <cellStyle name="Normal 47 18 4 6 3 2" xfId="43452" xr:uid="{00000000-0005-0000-0000-000030960000}"/>
    <cellStyle name="Normal 47 18 4 6 4" xfId="37465" xr:uid="{00000000-0005-0000-0000-000031960000}"/>
    <cellStyle name="Normal 47 18 4 7" xfId="24797" xr:uid="{00000000-0005-0000-0000-000032960000}"/>
    <cellStyle name="Normal 47 18 4 7 2" xfId="46417" xr:uid="{00000000-0005-0000-0000-000033960000}"/>
    <cellStyle name="Normal 47 18 4 8" xfId="18830" xr:uid="{00000000-0005-0000-0000-000034960000}"/>
    <cellStyle name="Normal 47 18 4 8 2" xfId="40472" xr:uid="{00000000-0005-0000-0000-000035960000}"/>
    <cellStyle name="Normal 47 18 4 9" xfId="31712"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2" xr:uid="{00000000-0005-0000-0000-00003B960000}"/>
    <cellStyle name="Normal 47 18 5 2 2 2 2 2" xfId="50788" xr:uid="{00000000-0005-0000-0000-00003C960000}"/>
    <cellStyle name="Normal 47 18 5 2 2 2 3" xfId="23215" xr:uid="{00000000-0005-0000-0000-00003D960000}"/>
    <cellStyle name="Normal 47 18 5 2 2 2 3 2" xfId="44852" xr:uid="{00000000-0005-0000-0000-00003E960000}"/>
    <cellStyle name="Normal 47 18 5 2 2 2 4" xfId="38868" xr:uid="{00000000-0005-0000-0000-00003F960000}"/>
    <cellStyle name="Normal 47 18 5 2 2 3" xfId="26200" xr:uid="{00000000-0005-0000-0000-000040960000}"/>
    <cellStyle name="Normal 47 18 5 2 2 3 2" xfId="47814" xr:uid="{00000000-0005-0000-0000-000041960000}"/>
    <cellStyle name="Normal 47 18 5 2 2 4" xfId="20233" xr:uid="{00000000-0005-0000-0000-000042960000}"/>
    <cellStyle name="Normal 47 18 5 2 2 4 2" xfId="41875" xr:uid="{00000000-0005-0000-0000-000043960000}"/>
    <cellStyle name="Normal 47 18 5 2 2 5" xfId="35865" xr:uid="{00000000-0005-0000-0000-000044960000}"/>
    <cellStyle name="Normal 47 18 5 2 3" xfId="15103" xr:uid="{00000000-0005-0000-0000-000045960000}"/>
    <cellStyle name="Normal 47 18 5 2 3 2" xfId="18188" xr:uid="{00000000-0005-0000-0000-000046960000}"/>
    <cellStyle name="Normal 47 18 5 2 3 2 2" xfId="30154" xr:uid="{00000000-0005-0000-0000-000047960000}"/>
    <cellStyle name="Normal 47 18 5 2 3 2 2 2" xfId="51760" xr:uid="{00000000-0005-0000-0000-000048960000}"/>
    <cellStyle name="Normal 47 18 5 2 3 2 3" xfId="24187" xr:uid="{00000000-0005-0000-0000-000049960000}"/>
    <cellStyle name="Normal 47 18 5 2 3 2 3 2" xfId="45824" xr:uid="{00000000-0005-0000-0000-00004A960000}"/>
    <cellStyle name="Normal 47 18 5 2 3 2 4" xfId="39842" xr:uid="{00000000-0005-0000-0000-00004B960000}"/>
    <cellStyle name="Normal 47 18 5 2 3 3" xfId="27172" xr:uid="{00000000-0005-0000-0000-00004C960000}"/>
    <cellStyle name="Normal 47 18 5 2 3 3 2" xfId="48786" xr:uid="{00000000-0005-0000-0000-00004D960000}"/>
    <cellStyle name="Normal 47 18 5 2 3 4" xfId="21205" xr:uid="{00000000-0005-0000-0000-00004E960000}"/>
    <cellStyle name="Normal 47 18 5 2 3 4 2" xfId="42847" xr:uid="{00000000-0005-0000-0000-00004F960000}"/>
    <cellStyle name="Normal 47 18 5 2 3 5" xfId="36839" xr:uid="{00000000-0005-0000-0000-000050960000}"/>
    <cellStyle name="Normal 47 18 5 2 4" xfId="16237" xr:uid="{00000000-0005-0000-0000-000051960000}"/>
    <cellStyle name="Normal 47 18 5 2 4 2" xfId="28206" xr:uid="{00000000-0005-0000-0000-000052960000}"/>
    <cellStyle name="Normal 47 18 5 2 4 2 2" xfId="49812" xr:uid="{00000000-0005-0000-0000-000053960000}"/>
    <cellStyle name="Normal 47 18 5 2 4 3" xfId="22239" xr:uid="{00000000-0005-0000-0000-000054960000}"/>
    <cellStyle name="Normal 47 18 5 2 4 3 2" xfId="43876" xr:uid="{00000000-0005-0000-0000-000055960000}"/>
    <cellStyle name="Normal 47 18 5 2 4 4" xfId="37891" xr:uid="{00000000-0005-0000-0000-000056960000}"/>
    <cellStyle name="Normal 47 18 5 2 5" xfId="25224" xr:uid="{00000000-0005-0000-0000-000057960000}"/>
    <cellStyle name="Normal 47 18 5 2 5 2" xfId="46841" xr:uid="{00000000-0005-0000-0000-000058960000}"/>
    <cellStyle name="Normal 47 18 5 2 6" xfId="19257" xr:uid="{00000000-0005-0000-0000-000059960000}"/>
    <cellStyle name="Normal 47 18 5 2 6 2" xfId="40899" xr:uid="{00000000-0005-0000-0000-00005A960000}"/>
    <cellStyle name="Normal 47 18 5 2 7" xfId="34885"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2" xr:uid="{00000000-0005-0000-0000-00005F960000}"/>
    <cellStyle name="Normal 47 18 5 3 2 2 2 2" xfId="51108" xr:uid="{00000000-0005-0000-0000-000060960000}"/>
    <cellStyle name="Normal 47 18 5 3 2 2 3" xfId="23535" xr:uid="{00000000-0005-0000-0000-000061960000}"/>
    <cellStyle name="Normal 47 18 5 3 2 2 3 2" xfId="45172" xr:uid="{00000000-0005-0000-0000-000062960000}"/>
    <cellStyle name="Normal 47 18 5 3 2 2 4" xfId="39188" xr:uid="{00000000-0005-0000-0000-000063960000}"/>
    <cellStyle name="Normal 47 18 5 3 2 3" xfId="26520" xr:uid="{00000000-0005-0000-0000-000064960000}"/>
    <cellStyle name="Normal 47 18 5 3 2 3 2" xfId="48134" xr:uid="{00000000-0005-0000-0000-000065960000}"/>
    <cellStyle name="Normal 47 18 5 3 2 4" xfId="20553" xr:uid="{00000000-0005-0000-0000-000066960000}"/>
    <cellStyle name="Normal 47 18 5 3 2 4 2" xfId="42195" xr:uid="{00000000-0005-0000-0000-000067960000}"/>
    <cellStyle name="Normal 47 18 5 3 2 5" xfId="36185" xr:uid="{00000000-0005-0000-0000-000068960000}"/>
    <cellStyle name="Normal 47 18 5 3 3" xfId="15423" xr:uid="{00000000-0005-0000-0000-000069960000}"/>
    <cellStyle name="Normal 47 18 5 3 3 2" xfId="18508" xr:uid="{00000000-0005-0000-0000-00006A960000}"/>
    <cellStyle name="Normal 47 18 5 3 3 2 2" xfId="30474" xr:uid="{00000000-0005-0000-0000-00006B960000}"/>
    <cellStyle name="Normal 47 18 5 3 3 2 2 2" xfId="52080" xr:uid="{00000000-0005-0000-0000-00006C960000}"/>
    <cellStyle name="Normal 47 18 5 3 3 2 3" xfId="24507" xr:uid="{00000000-0005-0000-0000-00006D960000}"/>
    <cellStyle name="Normal 47 18 5 3 3 2 3 2" xfId="46144" xr:uid="{00000000-0005-0000-0000-00006E960000}"/>
    <cellStyle name="Normal 47 18 5 3 3 2 4" xfId="40162" xr:uid="{00000000-0005-0000-0000-00006F960000}"/>
    <cellStyle name="Normal 47 18 5 3 3 3" xfId="27492" xr:uid="{00000000-0005-0000-0000-000070960000}"/>
    <cellStyle name="Normal 47 18 5 3 3 3 2" xfId="49106" xr:uid="{00000000-0005-0000-0000-000071960000}"/>
    <cellStyle name="Normal 47 18 5 3 3 4" xfId="21525" xr:uid="{00000000-0005-0000-0000-000072960000}"/>
    <cellStyle name="Normal 47 18 5 3 3 4 2" xfId="43167" xr:uid="{00000000-0005-0000-0000-000073960000}"/>
    <cellStyle name="Normal 47 18 5 3 3 5" xfId="37159" xr:uid="{00000000-0005-0000-0000-000074960000}"/>
    <cellStyle name="Normal 47 18 5 3 4" xfId="16557" xr:uid="{00000000-0005-0000-0000-000075960000}"/>
    <cellStyle name="Normal 47 18 5 3 4 2" xfId="28526" xr:uid="{00000000-0005-0000-0000-000076960000}"/>
    <cellStyle name="Normal 47 18 5 3 4 2 2" xfId="50132" xr:uid="{00000000-0005-0000-0000-000077960000}"/>
    <cellStyle name="Normal 47 18 5 3 4 3" xfId="22559" xr:uid="{00000000-0005-0000-0000-000078960000}"/>
    <cellStyle name="Normal 47 18 5 3 4 3 2" xfId="44196" xr:uid="{00000000-0005-0000-0000-000079960000}"/>
    <cellStyle name="Normal 47 18 5 3 4 4" xfId="38211" xr:uid="{00000000-0005-0000-0000-00007A960000}"/>
    <cellStyle name="Normal 47 18 5 3 5" xfId="25544" xr:uid="{00000000-0005-0000-0000-00007B960000}"/>
    <cellStyle name="Normal 47 18 5 3 5 2" xfId="47161" xr:uid="{00000000-0005-0000-0000-00007C960000}"/>
    <cellStyle name="Normal 47 18 5 3 6" xfId="19577" xr:uid="{00000000-0005-0000-0000-00007D960000}"/>
    <cellStyle name="Normal 47 18 5 3 6 2" xfId="41219" xr:uid="{00000000-0005-0000-0000-00007E960000}"/>
    <cellStyle name="Normal 47 18 5 3 7" xfId="35205" xr:uid="{00000000-0005-0000-0000-00007F960000}"/>
    <cellStyle name="Normal 47 18 5 4" xfId="13808" xr:uid="{00000000-0005-0000-0000-000080960000}"/>
    <cellStyle name="Normal 47 18 5 4 2" xfId="16894" xr:uid="{00000000-0005-0000-0000-000081960000}"/>
    <cellStyle name="Normal 47 18 5 4 2 2" xfId="28862" xr:uid="{00000000-0005-0000-0000-000082960000}"/>
    <cellStyle name="Normal 47 18 5 4 2 2 2" xfId="50468" xr:uid="{00000000-0005-0000-0000-000083960000}"/>
    <cellStyle name="Normal 47 18 5 4 2 3" xfId="22895" xr:uid="{00000000-0005-0000-0000-000084960000}"/>
    <cellStyle name="Normal 47 18 5 4 2 3 2" xfId="44532" xr:uid="{00000000-0005-0000-0000-000085960000}"/>
    <cellStyle name="Normal 47 18 5 4 2 4" xfId="38548" xr:uid="{00000000-0005-0000-0000-000086960000}"/>
    <cellStyle name="Normal 47 18 5 4 3" xfId="25880" xr:uid="{00000000-0005-0000-0000-000087960000}"/>
    <cellStyle name="Normal 47 18 5 4 3 2" xfId="47494" xr:uid="{00000000-0005-0000-0000-000088960000}"/>
    <cellStyle name="Normal 47 18 5 4 4" xfId="19913" xr:uid="{00000000-0005-0000-0000-000089960000}"/>
    <cellStyle name="Normal 47 18 5 4 4 2" xfId="41555" xr:uid="{00000000-0005-0000-0000-00008A960000}"/>
    <cellStyle name="Normal 47 18 5 4 5" xfId="35544" xr:uid="{00000000-0005-0000-0000-00008B960000}"/>
    <cellStyle name="Normal 47 18 5 5" xfId="14782" xr:uid="{00000000-0005-0000-0000-00008C960000}"/>
    <cellStyle name="Normal 47 18 5 5 2" xfId="17867" xr:uid="{00000000-0005-0000-0000-00008D960000}"/>
    <cellStyle name="Normal 47 18 5 5 2 2" xfId="29834" xr:uid="{00000000-0005-0000-0000-00008E960000}"/>
    <cellStyle name="Normal 47 18 5 5 2 2 2" xfId="51440" xr:uid="{00000000-0005-0000-0000-00008F960000}"/>
    <cellStyle name="Normal 47 18 5 5 2 3" xfId="23867" xr:uid="{00000000-0005-0000-0000-000090960000}"/>
    <cellStyle name="Normal 47 18 5 5 2 3 2" xfId="45504" xr:uid="{00000000-0005-0000-0000-000091960000}"/>
    <cellStyle name="Normal 47 18 5 5 2 4" xfId="39521" xr:uid="{00000000-0005-0000-0000-000092960000}"/>
    <cellStyle name="Normal 47 18 5 5 3" xfId="26852" xr:uid="{00000000-0005-0000-0000-000093960000}"/>
    <cellStyle name="Normal 47 18 5 5 3 2" xfId="48466" xr:uid="{00000000-0005-0000-0000-000094960000}"/>
    <cellStyle name="Normal 47 18 5 5 4" xfId="20885" xr:uid="{00000000-0005-0000-0000-000095960000}"/>
    <cellStyle name="Normal 47 18 5 5 4 2" xfId="42527" xr:uid="{00000000-0005-0000-0000-000096960000}"/>
    <cellStyle name="Normal 47 18 5 5 5" xfId="36518" xr:uid="{00000000-0005-0000-0000-000097960000}"/>
    <cellStyle name="Normal 47 18 5 6" xfId="15895" xr:uid="{00000000-0005-0000-0000-000098960000}"/>
    <cellStyle name="Normal 47 18 5 6 2" xfId="27866" xr:uid="{00000000-0005-0000-0000-000099960000}"/>
    <cellStyle name="Normal 47 18 5 6 2 2" xfId="49472" xr:uid="{00000000-0005-0000-0000-00009A960000}"/>
    <cellStyle name="Normal 47 18 5 6 3" xfId="21899" xr:uid="{00000000-0005-0000-0000-00009B960000}"/>
    <cellStyle name="Normal 47 18 5 6 3 2" xfId="43536" xr:uid="{00000000-0005-0000-0000-00009C960000}"/>
    <cellStyle name="Normal 47 18 5 6 4" xfId="37549" xr:uid="{00000000-0005-0000-0000-00009D960000}"/>
    <cellStyle name="Normal 47 18 5 7" xfId="24881" xr:uid="{00000000-0005-0000-0000-00009E960000}"/>
    <cellStyle name="Normal 47 18 5 7 2" xfId="46501" xr:uid="{00000000-0005-0000-0000-00009F960000}"/>
    <cellStyle name="Normal 47 18 5 8" xfId="18914" xr:uid="{00000000-0005-0000-0000-0000A0960000}"/>
    <cellStyle name="Normal 47 18 5 8 2" xfId="40556" xr:uid="{00000000-0005-0000-0000-0000A1960000}"/>
    <cellStyle name="Normal 47 18 5 9" xfId="31884"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3" xr:uid="{00000000-0005-0000-0000-0000A7960000}"/>
    <cellStyle name="Normal 47 18 6 2 2 2 2 2" xfId="50729" xr:uid="{00000000-0005-0000-0000-0000A8960000}"/>
    <cellStyle name="Normal 47 18 6 2 2 2 3" xfId="23156" xr:uid="{00000000-0005-0000-0000-0000A9960000}"/>
    <cellStyle name="Normal 47 18 6 2 2 2 3 2" xfId="44793" xr:uid="{00000000-0005-0000-0000-0000AA960000}"/>
    <cellStyle name="Normal 47 18 6 2 2 2 4" xfId="38809" xr:uid="{00000000-0005-0000-0000-0000AB960000}"/>
    <cellStyle name="Normal 47 18 6 2 2 3" xfId="26141" xr:uid="{00000000-0005-0000-0000-0000AC960000}"/>
    <cellStyle name="Normal 47 18 6 2 2 3 2" xfId="47755" xr:uid="{00000000-0005-0000-0000-0000AD960000}"/>
    <cellStyle name="Normal 47 18 6 2 2 4" xfId="20174" xr:uid="{00000000-0005-0000-0000-0000AE960000}"/>
    <cellStyle name="Normal 47 18 6 2 2 4 2" xfId="41816" xr:uid="{00000000-0005-0000-0000-0000AF960000}"/>
    <cellStyle name="Normal 47 18 6 2 2 5" xfId="35806" xr:uid="{00000000-0005-0000-0000-0000B0960000}"/>
    <cellStyle name="Normal 47 18 6 2 3" xfId="15044" xr:uid="{00000000-0005-0000-0000-0000B1960000}"/>
    <cellStyle name="Normal 47 18 6 2 3 2" xfId="18129" xr:uid="{00000000-0005-0000-0000-0000B2960000}"/>
    <cellStyle name="Normal 47 18 6 2 3 2 2" xfId="30095" xr:uid="{00000000-0005-0000-0000-0000B3960000}"/>
    <cellStyle name="Normal 47 18 6 2 3 2 2 2" xfId="51701" xr:uid="{00000000-0005-0000-0000-0000B4960000}"/>
    <cellStyle name="Normal 47 18 6 2 3 2 3" xfId="24128" xr:uid="{00000000-0005-0000-0000-0000B5960000}"/>
    <cellStyle name="Normal 47 18 6 2 3 2 3 2" xfId="45765" xr:uid="{00000000-0005-0000-0000-0000B6960000}"/>
    <cellStyle name="Normal 47 18 6 2 3 2 4" xfId="39783" xr:uid="{00000000-0005-0000-0000-0000B7960000}"/>
    <cellStyle name="Normal 47 18 6 2 3 3" xfId="27113" xr:uid="{00000000-0005-0000-0000-0000B8960000}"/>
    <cellStyle name="Normal 47 18 6 2 3 3 2" xfId="48727" xr:uid="{00000000-0005-0000-0000-0000B9960000}"/>
    <cellStyle name="Normal 47 18 6 2 3 4" xfId="21146" xr:uid="{00000000-0005-0000-0000-0000BA960000}"/>
    <cellStyle name="Normal 47 18 6 2 3 4 2" xfId="42788" xr:uid="{00000000-0005-0000-0000-0000BB960000}"/>
    <cellStyle name="Normal 47 18 6 2 3 5" xfId="36780" xr:uid="{00000000-0005-0000-0000-0000BC960000}"/>
    <cellStyle name="Normal 47 18 6 2 4" xfId="16178" xr:uid="{00000000-0005-0000-0000-0000BD960000}"/>
    <cellStyle name="Normal 47 18 6 2 4 2" xfId="28147" xr:uid="{00000000-0005-0000-0000-0000BE960000}"/>
    <cellStyle name="Normal 47 18 6 2 4 2 2" xfId="49753" xr:uid="{00000000-0005-0000-0000-0000BF960000}"/>
    <cellStyle name="Normal 47 18 6 2 4 3" xfId="22180" xr:uid="{00000000-0005-0000-0000-0000C0960000}"/>
    <cellStyle name="Normal 47 18 6 2 4 3 2" xfId="43817" xr:uid="{00000000-0005-0000-0000-0000C1960000}"/>
    <cellStyle name="Normal 47 18 6 2 4 4" xfId="37832" xr:uid="{00000000-0005-0000-0000-0000C2960000}"/>
    <cellStyle name="Normal 47 18 6 2 5" xfId="25165" xr:uid="{00000000-0005-0000-0000-0000C3960000}"/>
    <cellStyle name="Normal 47 18 6 2 5 2" xfId="46782" xr:uid="{00000000-0005-0000-0000-0000C4960000}"/>
    <cellStyle name="Normal 47 18 6 2 6" xfId="19198" xr:uid="{00000000-0005-0000-0000-0000C5960000}"/>
    <cellStyle name="Normal 47 18 6 2 6 2" xfId="40840" xr:uid="{00000000-0005-0000-0000-0000C6960000}"/>
    <cellStyle name="Normal 47 18 6 2 7" xfId="34826"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3" xr:uid="{00000000-0005-0000-0000-0000CB960000}"/>
    <cellStyle name="Normal 47 18 6 3 2 2 2 2" xfId="51049" xr:uid="{00000000-0005-0000-0000-0000CC960000}"/>
    <cellStyle name="Normal 47 18 6 3 2 2 3" xfId="23476" xr:uid="{00000000-0005-0000-0000-0000CD960000}"/>
    <cellStyle name="Normal 47 18 6 3 2 2 3 2" xfId="45113" xr:uid="{00000000-0005-0000-0000-0000CE960000}"/>
    <cellStyle name="Normal 47 18 6 3 2 2 4" xfId="39129" xr:uid="{00000000-0005-0000-0000-0000CF960000}"/>
    <cellStyle name="Normal 47 18 6 3 2 3" xfId="26461" xr:uid="{00000000-0005-0000-0000-0000D0960000}"/>
    <cellStyle name="Normal 47 18 6 3 2 3 2" xfId="48075" xr:uid="{00000000-0005-0000-0000-0000D1960000}"/>
    <cellStyle name="Normal 47 18 6 3 2 4" xfId="20494" xr:uid="{00000000-0005-0000-0000-0000D2960000}"/>
    <cellStyle name="Normal 47 18 6 3 2 4 2" xfId="42136" xr:uid="{00000000-0005-0000-0000-0000D3960000}"/>
    <cellStyle name="Normal 47 18 6 3 2 5" xfId="36126" xr:uid="{00000000-0005-0000-0000-0000D4960000}"/>
    <cellStyle name="Normal 47 18 6 3 3" xfId="15364" xr:uid="{00000000-0005-0000-0000-0000D5960000}"/>
    <cellStyle name="Normal 47 18 6 3 3 2" xfId="18449" xr:uid="{00000000-0005-0000-0000-0000D6960000}"/>
    <cellStyle name="Normal 47 18 6 3 3 2 2" xfId="30415" xr:uid="{00000000-0005-0000-0000-0000D7960000}"/>
    <cellStyle name="Normal 47 18 6 3 3 2 2 2" xfId="52021" xr:uid="{00000000-0005-0000-0000-0000D8960000}"/>
    <cellStyle name="Normal 47 18 6 3 3 2 3" xfId="24448" xr:uid="{00000000-0005-0000-0000-0000D9960000}"/>
    <cellStyle name="Normal 47 18 6 3 3 2 3 2" xfId="46085" xr:uid="{00000000-0005-0000-0000-0000DA960000}"/>
    <cellStyle name="Normal 47 18 6 3 3 2 4" xfId="40103" xr:uid="{00000000-0005-0000-0000-0000DB960000}"/>
    <cellStyle name="Normal 47 18 6 3 3 3" xfId="27433" xr:uid="{00000000-0005-0000-0000-0000DC960000}"/>
    <cellStyle name="Normal 47 18 6 3 3 3 2" xfId="49047" xr:uid="{00000000-0005-0000-0000-0000DD960000}"/>
    <cellStyle name="Normal 47 18 6 3 3 4" xfId="21466" xr:uid="{00000000-0005-0000-0000-0000DE960000}"/>
    <cellStyle name="Normal 47 18 6 3 3 4 2" xfId="43108" xr:uid="{00000000-0005-0000-0000-0000DF960000}"/>
    <cellStyle name="Normal 47 18 6 3 3 5" xfId="37100" xr:uid="{00000000-0005-0000-0000-0000E0960000}"/>
    <cellStyle name="Normal 47 18 6 3 4" xfId="16498" xr:uid="{00000000-0005-0000-0000-0000E1960000}"/>
    <cellStyle name="Normal 47 18 6 3 4 2" xfId="28467" xr:uid="{00000000-0005-0000-0000-0000E2960000}"/>
    <cellStyle name="Normal 47 18 6 3 4 2 2" xfId="50073" xr:uid="{00000000-0005-0000-0000-0000E3960000}"/>
    <cellStyle name="Normal 47 18 6 3 4 3" xfId="22500" xr:uid="{00000000-0005-0000-0000-0000E4960000}"/>
    <cellStyle name="Normal 47 18 6 3 4 3 2" xfId="44137" xr:uid="{00000000-0005-0000-0000-0000E5960000}"/>
    <cellStyle name="Normal 47 18 6 3 4 4" xfId="38152" xr:uid="{00000000-0005-0000-0000-0000E6960000}"/>
    <cellStyle name="Normal 47 18 6 3 5" xfId="25485" xr:uid="{00000000-0005-0000-0000-0000E7960000}"/>
    <cellStyle name="Normal 47 18 6 3 5 2" xfId="47102" xr:uid="{00000000-0005-0000-0000-0000E8960000}"/>
    <cellStyle name="Normal 47 18 6 3 6" xfId="19518" xr:uid="{00000000-0005-0000-0000-0000E9960000}"/>
    <cellStyle name="Normal 47 18 6 3 6 2" xfId="41160" xr:uid="{00000000-0005-0000-0000-0000EA960000}"/>
    <cellStyle name="Normal 47 18 6 3 7" xfId="35146" xr:uid="{00000000-0005-0000-0000-0000EB960000}"/>
    <cellStyle name="Normal 47 18 6 4" xfId="13749" xr:uid="{00000000-0005-0000-0000-0000EC960000}"/>
    <cellStyle name="Normal 47 18 6 4 2" xfId="16835" xr:uid="{00000000-0005-0000-0000-0000ED960000}"/>
    <cellStyle name="Normal 47 18 6 4 2 2" xfId="28803" xr:uid="{00000000-0005-0000-0000-0000EE960000}"/>
    <cellStyle name="Normal 47 18 6 4 2 2 2" xfId="50409" xr:uid="{00000000-0005-0000-0000-0000EF960000}"/>
    <cellStyle name="Normal 47 18 6 4 2 3" xfId="22836" xr:uid="{00000000-0005-0000-0000-0000F0960000}"/>
    <cellStyle name="Normal 47 18 6 4 2 3 2" xfId="44473" xr:uid="{00000000-0005-0000-0000-0000F1960000}"/>
    <cellStyle name="Normal 47 18 6 4 2 4" xfId="38489" xr:uid="{00000000-0005-0000-0000-0000F2960000}"/>
    <cellStyle name="Normal 47 18 6 4 3" xfId="25821" xr:uid="{00000000-0005-0000-0000-0000F3960000}"/>
    <cellStyle name="Normal 47 18 6 4 3 2" xfId="47435" xr:uid="{00000000-0005-0000-0000-0000F4960000}"/>
    <cellStyle name="Normal 47 18 6 4 4" xfId="19854" xr:uid="{00000000-0005-0000-0000-0000F5960000}"/>
    <cellStyle name="Normal 47 18 6 4 4 2" xfId="41496" xr:uid="{00000000-0005-0000-0000-0000F6960000}"/>
    <cellStyle name="Normal 47 18 6 4 5" xfId="35485" xr:uid="{00000000-0005-0000-0000-0000F7960000}"/>
    <cellStyle name="Normal 47 18 6 5" xfId="14723" xr:uid="{00000000-0005-0000-0000-0000F8960000}"/>
    <cellStyle name="Normal 47 18 6 5 2" xfId="17808" xr:uid="{00000000-0005-0000-0000-0000F9960000}"/>
    <cellStyle name="Normal 47 18 6 5 2 2" xfId="29775" xr:uid="{00000000-0005-0000-0000-0000FA960000}"/>
    <cellStyle name="Normal 47 18 6 5 2 2 2" xfId="51381" xr:uid="{00000000-0005-0000-0000-0000FB960000}"/>
    <cellStyle name="Normal 47 18 6 5 2 3" xfId="23808" xr:uid="{00000000-0005-0000-0000-0000FC960000}"/>
    <cellStyle name="Normal 47 18 6 5 2 3 2" xfId="45445" xr:uid="{00000000-0005-0000-0000-0000FD960000}"/>
    <cellStyle name="Normal 47 18 6 5 2 4" xfId="39462" xr:uid="{00000000-0005-0000-0000-0000FE960000}"/>
    <cellStyle name="Normal 47 18 6 5 3" xfId="26793" xr:uid="{00000000-0005-0000-0000-0000FF960000}"/>
    <cellStyle name="Normal 47 18 6 5 3 2" xfId="48407" xr:uid="{00000000-0005-0000-0000-000000970000}"/>
    <cellStyle name="Normal 47 18 6 5 4" xfId="20826" xr:uid="{00000000-0005-0000-0000-000001970000}"/>
    <cellStyle name="Normal 47 18 6 5 4 2" xfId="42468" xr:uid="{00000000-0005-0000-0000-000002970000}"/>
    <cellStyle name="Normal 47 18 6 5 5" xfId="36459" xr:uid="{00000000-0005-0000-0000-000003970000}"/>
    <cellStyle name="Normal 47 18 6 6" xfId="15836" xr:uid="{00000000-0005-0000-0000-000004970000}"/>
    <cellStyle name="Normal 47 18 6 6 2" xfId="27807" xr:uid="{00000000-0005-0000-0000-000005970000}"/>
    <cellStyle name="Normal 47 18 6 6 2 2" xfId="49413" xr:uid="{00000000-0005-0000-0000-000006970000}"/>
    <cellStyle name="Normal 47 18 6 6 3" xfId="21840" xr:uid="{00000000-0005-0000-0000-000007970000}"/>
    <cellStyle name="Normal 47 18 6 6 3 2" xfId="43477" xr:uid="{00000000-0005-0000-0000-000008970000}"/>
    <cellStyle name="Normal 47 18 6 6 4" xfId="37490" xr:uid="{00000000-0005-0000-0000-000009970000}"/>
    <cellStyle name="Normal 47 18 6 7" xfId="24822" xr:uid="{00000000-0005-0000-0000-00000A970000}"/>
    <cellStyle name="Normal 47 18 6 7 2" xfId="46442" xr:uid="{00000000-0005-0000-0000-00000B970000}"/>
    <cellStyle name="Normal 47 18 6 8" xfId="18855" xr:uid="{00000000-0005-0000-0000-00000C970000}"/>
    <cellStyle name="Normal 47 18 6 8 2" xfId="40497" xr:uid="{00000000-0005-0000-0000-00000D970000}"/>
    <cellStyle name="Normal 47 18 6 9" xfId="31782"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5" xr:uid="{00000000-0005-0000-0000-000013970000}"/>
    <cellStyle name="Normal 47 18 7 2 2 2 2 2" xfId="50831" xr:uid="{00000000-0005-0000-0000-000014970000}"/>
    <cellStyle name="Normal 47 18 7 2 2 2 3" xfId="23258" xr:uid="{00000000-0005-0000-0000-000015970000}"/>
    <cellStyle name="Normal 47 18 7 2 2 2 3 2" xfId="44895" xr:uid="{00000000-0005-0000-0000-000016970000}"/>
    <cellStyle name="Normal 47 18 7 2 2 2 4" xfId="38911" xr:uid="{00000000-0005-0000-0000-000017970000}"/>
    <cellStyle name="Normal 47 18 7 2 2 3" xfId="26243" xr:uid="{00000000-0005-0000-0000-000018970000}"/>
    <cellStyle name="Normal 47 18 7 2 2 3 2" xfId="47857" xr:uid="{00000000-0005-0000-0000-000019970000}"/>
    <cellStyle name="Normal 47 18 7 2 2 4" xfId="20276" xr:uid="{00000000-0005-0000-0000-00001A970000}"/>
    <cellStyle name="Normal 47 18 7 2 2 4 2" xfId="41918" xr:uid="{00000000-0005-0000-0000-00001B970000}"/>
    <cellStyle name="Normal 47 18 7 2 2 5" xfId="35908" xr:uid="{00000000-0005-0000-0000-00001C970000}"/>
    <cellStyle name="Normal 47 18 7 2 3" xfId="15146" xr:uid="{00000000-0005-0000-0000-00001D970000}"/>
    <cellStyle name="Normal 47 18 7 2 3 2" xfId="18231" xr:uid="{00000000-0005-0000-0000-00001E970000}"/>
    <cellStyle name="Normal 47 18 7 2 3 2 2" xfId="30197" xr:uid="{00000000-0005-0000-0000-00001F970000}"/>
    <cellStyle name="Normal 47 18 7 2 3 2 2 2" xfId="51803" xr:uid="{00000000-0005-0000-0000-000020970000}"/>
    <cellStyle name="Normal 47 18 7 2 3 2 3" xfId="24230" xr:uid="{00000000-0005-0000-0000-000021970000}"/>
    <cellStyle name="Normal 47 18 7 2 3 2 3 2" xfId="45867" xr:uid="{00000000-0005-0000-0000-000022970000}"/>
    <cellStyle name="Normal 47 18 7 2 3 2 4" xfId="39885" xr:uid="{00000000-0005-0000-0000-000023970000}"/>
    <cellStyle name="Normal 47 18 7 2 3 3" xfId="27215" xr:uid="{00000000-0005-0000-0000-000024970000}"/>
    <cellStyle name="Normal 47 18 7 2 3 3 2" xfId="48829" xr:uid="{00000000-0005-0000-0000-000025970000}"/>
    <cellStyle name="Normal 47 18 7 2 3 4" xfId="21248" xr:uid="{00000000-0005-0000-0000-000026970000}"/>
    <cellStyle name="Normal 47 18 7 2 3 4 2" xfId="42890" xr:uid="{00000000-0005-0000-0000-000027970000}"/>
    <cellStyle name="Normal 47 18 7 2 3 5" xfId="36882" xr:uid="{00000000-0005-0000-0000-000028970000}"/>
    <cellStyle name="Normal 47 18 7 2 4" xfId="16280" xr:uid="{00000000-0005-0000-0000-000029970000}"/>
    <cellStyle name="Normal 47 18 7 2 4 2" xfId="28249" xr:uid="{00000000-0005-0000-0000-00002A970000}"/>
    <cellStyle name="Normal 47 18 7 2 4 2 2" xfId="49855" xr:uid="{00000000-0005-0000-0000-00002B970000}"/>
    <cellStyle name="Normal 47 18 7 2 4 3" xfId="22282" xr:uid="{00000000-0005-0000-0000-00002C970000}"/>
    <cellStyle name="Normal 47 18 7 2 4 3 2" xfId="43919" xr:uid="{00000000-0005-0000-0000-00002D970000}"/>
    <cellStyle name="Normal 47 18 7 2 4 4" xfId="37934" xr:uid="{00000000-0005-0000-0000-00002E970000}"/>
    <cellStyle name="Normal 47 18 7 2 5" xfId="25267" xr:uid="{00000000-0005-0000-0000-00002F970000}"/>
    <cellStyle name="Normal 47 18 7 2 5 2" xfId="46884" xr:uid="{00000000-0005-0000-0000-000030970000}"/>
    <cellStyle name="Normal 47 18 7 2 6" xfId="19300" xr:uid="{00000000-0005-0000-0000-000031970000}"/>
    <cellStyle name="Normal 47 18 7 2 6 2" xfId="40942" xr:uid="{00000000-0005-0000-0000-000032970000}"/>
    <cellStyle name="Normal 47 18 7 2 7" xfId="34928"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5" xr:uid="{00000000-0005-0000-0000-000037970000}"/>
    <cellStyle name="Normal 47 18 7 3 2 2 2 2" xfId="51151" xr:uid="{00000000-0005-0000-0000-000038970000}"/>
    <cellStyle name="Normal 47 18 7 3 2 2 3" xfId="23578" xr:uid="{00000000-0005-0000-0000-000039970000}"/>
    <cellStyle name="Normal 47 18 7 3 2 2 3 2" xfId="45215" xr:uid="{00000000-0005-0000-0000-00003A970000}"/>
    <cellStyle name="Normal 47 18 7 3 2 2 4" xfId="39231" xr:uid="{00000000-0005-0000-0000-00003B970000}"/>
    <cellStyle name="Normal 47 18 7 3 2 3" xfId="26563" xr:uid="{00000000-0005-0000-0000-00003C970000}"/>
    <cellStyle name="Normal 47 18 7 3 2 3 2" xfId="48177" xr:uid="{00000000-0005-0000-0000-00003D970000}"/>
    <cellStyle name="Normal 47 18 7 3 2 4" xfId="20596" xr:uid="{00000000-0005-0000-0000-00003E970000}"/>
    <cellStyle name="Normal 47 18 7 3 2 4 2" xfId="42238" xr:uid="{00000000-0005-0000-0000-00003F970000}"/>
    <cellStyle name="Normal 47 18 7 3 2 5" xfId="36228" xr:uid="{00000000-0005-0000-0000-000040970000}"/>
    <cellStyle name="Normal 47 18 7 3 3" xfId="15466" xr:uid="{00000000-0005-0000-0000-000041970000}"/>
    <cellStyle name="Normal 47 18 7 3 3 2" xfId="18551" xr:uid="{00000000-0005-0000-0000-000042970000}"/>
    <cellStyle name="Normal 47 18 7 3 3 2 2" xfId="30517" xr:uid="{00000000-0005-0000-0000-000043970000}"/>
    <cellStyle name="Normal 47 18 7 3 3 2 2 2" xfId="52123" xr:uid="{00000000-0005-0000-0000-000044970000}"/>
    <cellStyle name="Normal 47 18 7 3 3 2 3" xfId="24550" xr:uid="{00000000-0005-0000-0000-000045970000}"/>
    <cellStyle name="Normal 47 18 7 3 3 2 3 2" xfId="46187" xr:uid="{00000000-0005-0000-0000-000046970000}"/>
    <cellStyle name="Normal 47 18 7 3 3 2 4" xfId="40205" xr:uid="{00000000-0005-0000-0000-000047970000}"/>
    <cellStyle name="Normal 47 18 7 3 3 3" xfId="27535" xr:uid="{00000000-0005-0000-0000-000048970000}"/>
    <cellStyle name="Normal 47 18 7 3 3 3 2" xfId="49149" xr:uid="{00000000-0005-0000-0000-000049970000}"/>
    <cellStyle name="Normal 47 18 7 3 3 4" xfId="21568" xr:uid="{00000000-0005-0000-0000-00004A970000}"/>
    <cellStyle name="Normal 47 18 7 3 3 4 2" xfId="43210" xr:uid="{00000000-0005-0000-0000-00004B970000}"/>
    <cellStyle name="Normal 47 18 7 3 3 5" xfId="37202" xr:uid="{00000000-0005-0000-0000-00004C970000}"/>
    <cellStyle name="Normal 47 18 7 3 4" xfId="16600" xr:uid="{00000000-0005-0000-0000-00004D970000}"/>
    <cellStyle name="Normal 47 18 7 3 4 2" xfId="28569" xr:uid="{00000000-0005-0000-0000-00004E970000}"/>
    <cellStyle name="Normal 47 18 7 3 4 2 2" xfId="50175" xr:uid="{00000000-0005-0000-0000-00004F970000}"/>
    <cellStyle name="Normal 47 18 7 3 4 3" xfId="22602" xr:uid="{00000000-0005-0000-0000-000050970000}"/>
    <cellStyle name="Normal 47 18 7 3 4 3 2" xfId="44239" xr:uid="{00000000-0005-0000-0000-000051970000}"/>
    <cellStyle name="Normal 47 18 7 3 4 4" xfId="38254" xr:uid="{00000000-0005-0000-0000-000052970000}"/>
    <cellStyle name="Normal 47 18 7 3 5" xfId="25587" xr:uid="{00000000-0005-0000-0000-000053970000}"/>
    <cellStyle name="Normal 47 18 7 3 5 2" xfId="47204" xr:uid="{00000000-0005-0000-0000-000054970000}"/>
    <cellStyle name="Normal 47 18 7 3 6" xfId="19620" xr:uid="{00000000-0005-0000-0000-000055970000}"/>
    <cellStyle name="Normal 47 18 7 3 6 2" xfId="41262" xr:uid="{00000000-0005-0000-0000-000056970000}"/>
    <cellStyle name="Normal 47 18 7 3 7" xfId="35248" xr:uid="{00000000-0005-0000-0000-000057970000}"/>
    <cellStyle name="Normal 47 18 7 4" xfId="13851" xr:uid="{00000000-0005-0000-0000-000058970000}"/>
    <cellStyle name="Normal 47 18 7 4 2" xfId="16937" xr:uid="{00000000-0005-0000-0000-000059970000}"/>
    <cellStyle name="Normal 47 18 7 4 2 2" xfId="28905" xr:uid="{00000000-0005-0000-0000-00005A970000}"/>
    <cellStyle name="Normal 47 18 7 4 2 2 2" xfId="50511" xr:uid="{00000000-0005-0000-0000-00005B970000}"/>
    <cellStyle name="Normal 47 18 7 4 2 3" xfId="22938" xr:uid="{00000000-0005-0000-0000-00005C970000}"/>
    <cellStyle name="Normal 47 18 7 4 2 3 2" xfId="44575" xr:uid="{00000000-0005-0000-0000-00005D970000}"/>
    <cellStyle name="Normal 47 18 7 4 2 4" xfId="38591" xr:uid="{00000000-0005-0000-0000-00005E970000}"/>
    <cellStyle name="Normal 47 18 7 4 3" xfId="25923" xr:uid="{00000000-0005-0000-0000-00005F970000}"/>
    <cellStyle name="Normal 47 18 7 4 3 2" xfId="47537" xr:uid="{00000000-0005-0000-0000-000060970000}"/>
    <cellStyle name="Normal 47 18 7 4 4" xfId="19956" xr:uid="{00000000-0005-0000-0000-000061970000}"/>
    <cellStyle name="Normal 47 18 7 4 4 2" xfId="41598" xr:uid="{00000000-0005-0000-0000-000062970000}"/>
    <cellStyle name="Normal 47 18 7 4 5" xfId="35587" xr:uid="{00000000-0005-0000-0000-000063970000}"/>
    <cellStyle name="Normal 47 18 7 5" xfId="14825" xr:uid="{00000000-0005-0000-0000-000064970000}"/>
    <cellStyle name="Normal 47 18 7 5 2" xfId="17910" xr:uid="{00000000-0005-0000-0000-000065970000}"/>
    <cellStyle name="Normal 47 18 7 5 2 2" xfId="29877" xr:uid="{00000000-0005-0000-0000-000066970000}"/>
    <cellStyle name="Normal 47 18 7 5 2 2 2" xfId="51483" xr:uid="{00000000-0005-0000-0000-000067970000}"/>
    <cellStyle name="Normal 47 18 7 5 2 3" xfId="23910" xr:uid="{00000000-0005-0000-0000-000068970000}"/>
    <cellStyle name="Normal 47 18 7 5 2 3 2" xfId="45547" xr:uid="{00000000-0005-0000-0000-000069970000}"/>
    <cellStyle name="Normal 47 18 7 5 2 4" xfId="39564" xr:uid="{00000000-0005-0000-0000-00006A970000}"/>
    <cellStyle name="Normal 47 18 7 5 3" xfId="26895" xr:uid="{00000000-0005-0000-0000-00006B970000}"/>
    <cellStyle name="Normal 47 18 7 5 3 2" xfId="48509" xr:uid="{00000000-0005-0000-0000-00006C970000}"/>
    <cellStyle name="Normal 47 18 7 5 4" xfId="20928" xr:uid="{00000000-0005-0000-0000-00006D970000}"/>
    <cellStyle name="Normal 47 18 7 5 4 2" xfId="42570" xr:uid="{00000000-0005-0000-0000-00006E970000}"/>
    <cellStyle name="Normal 47 18 7 5 5" xfId="36561" xr:uid="{00000000-0005-0000-0000-00006F970000}"/>
    <cellStyle name="Normal 47 18 7 6" xfId="15938" xr:uid="{00000000-0005-0000-0000-000070970000}"/>
    <cellStyle name="Normal 47 18 7 6 2" xfId="27909" xr:uid="{00000000-0005-0000-0000-000071970000}"/>
    <cellStyle name="Normal 47 18 7 6 2 2" xfId="49515" xr:uid="{00000000-0005-0000-0000-000072970000}"/>
    <cellStyle name="Normal 47 18 7 6 3" xfId="21942" xr:uid="{00000000-0005-0000-0000-000073970000}"/>
    <cellStyle name="Normal 47 18 7 6 3 2" xfId="43579" xr:uid="{00000000-0005-0000-0000-000074970000}"/>
    <cellStyle name="Normal 47 18 7 6 4" xfId="37592" xr:uid="{00000000-0005-0000-0000-000075970000}"/>
    <cellStyle name="Normal 47 18 7 7" xfId="24924" xr:uid="{00000000-0005-0000-0000-000076970000}"/>
    <cellStyle name="Normal 47 18 7 7 2" xfId="46544" xr:uid="{00000000-0005-0000-0000-000077970000}"/>
    <cellStyle name="Normal 47 18 7 8" xfId="18957" xr:uid="{00000000-0005-0000-0000-000078970000}"/>
    <cellStyle name="Normal 47 18 7 8 2" xfId="40599" xr:uid="{00000000-0005-0000-0000-000079970000}"/>
    <cellStyle name="Normal 47 18 7 9" xfId="31998"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7" xr:uid="{00000000-0005-0000-0000-00007E970000}"/>
    <cellStyle name="Normal 47 18 8 2 2 2 2" xfId="50573" xr:uid="{00000000-0005-0000-0000-00007F970000}"/>
    <cellStyle name="Normal 47 18 8 2 2 3" xfId="23000" xr:uid="{00000000-0005-0000-0000-000080970000}"/>
    <cellStyle name="Normal 47 18 8 2 2 3 2" xfId="44637" xr:uid="{00000000-0005-0000-0000-000081970000}"/>
    <cellStyle name="Normal 47 18 8 2 2 4" xfId="38653" xr:uid="{00000000-0005-0000-0000-000082970000}"/>
    <cellStyle name="Normal 47 18 8 2 3" xfId="25985" xr:uid="{00000000-0005-0000-0000-000083970000}"/>
    <cellStyle name="Normal 47 18 8 2 3 2" xfId="47599" xr:uid="{00000000-0005-0000-0000-000084970000}"/>
    <cellStyle name="Normal 47 18 8 2 4" xfId="20018" xr:uid="{00000000-0005-0000-0000-000085970000}"/>
    <cellStyle name="Normal 47 18 8 2 4 2" xfId="41660" xr:uid="{00000000-0005-0000-0000-000086970000}"/>
    <cellStyle name="Normal 47 18 8 2 5" xfId="35650" xr:uid="{00000000-0005-0000-0000-000087970000}"/>
    <cellStyle name="Normal 47 18 8 3" xfId="14888" xr:uid="{00000000-0005-0000-0000-000088970000}"/>
    <cellStyle name="Normal 47 18 8 3 2" xfId="17973" xr:uid="{00000000-0005-0000-0000-000089970000}"/>
    <cellStyle name="Normal 47 18 8 3 2 2" xfId="29939" xr:uid="{00000000-0005-0000-0000-00008A970000}"/>
    <cellStyle name="Normal 47 18 8 3 2 2 2" xfId="51545" xr:uid="{00000000-0005-0000-0000-00008B970000}"/>
    <cellStyle name="Normal 47 18 8 3 2 3" xfId="23972" xr:uid="{00000000-0005-0000-0000-00008C970000}"/>
    <cellStyle name="Normal 47 18 8 3 2 3 2" xfId="45609" xr:uid="{00000000-0005-0000-0000-00008D970000}"/>
    <cellStyle name="Normal 47 18 8 3 2 4" xfId="39627" xr:uid="{00000000-0005-0000-0000-00008E970000}"/>
    <cellStyle name="Normal 47 18 8 3 3" xfId="26957" xr:uid="{00000000-0005-0000-0000-00008F970000}"/>
    <cellStyle name="Normal 47 18 8 3 3 2" xfId="48571" xr:uid="{00000000-0005-0000-0000-000090970000}"/>
    <cellStyle name="Normal 47 18 8 3 4" xfId="20990" xr:uid="{00000000-0005-0000-0000-000091970000}"/>
    <cellStyle name="Normal 47 18 8 3 4 2" xfId="42632" xr:uid="{00000000-0005-0000-0000-000092970000}"/>
    <cellStyle name="Normal 47 18 8 3 5" xfId="36624" xr:uid="{00000000-0005-0000-0000-000093970000}"/>
    <cellStyle name="Normal 47 18 8 4" xfId="16022" xr:uid="{00000000-0005-0000-0000-000094970000}"/>
    <cellStyle name="Normal 47 18 8 4 2" xfId="27991" xr:uid="{00000000-0005-0000-0000-000095970000}"/>
    <cellStyle name="Normal 47 18 8 4 2 2" xfId="49597" xr:uid="{00000000-0005-0000-0000-000096970000}"/>
    <cellStyle name="Normal 47 18 8 4 3" xfId="22024" xr:uid="{00000000-0005-0000-0000-000097970000}"/>
    <cellStyle name="Normal 47 18 8 4 3 2" xfId="43661" xr:uid="{00000000-0005-0000-0000-000098970000}"/>
    <cellStyle name="Normal 47 18 8 4 4" xfId="37676" xr:uid="{00000000-0005-0000-0000-000099970000}"/>
    <cellStyle name="Normal 47 18 8 5" xfId="25009" xr:uid="{00000000-0005-0000-0000-00009A970000}"/>
    <cellStyle name="Normal 47 18 8 5 2" xfId="46626" xr:uid="{00000000-0005-0000-0000-00009B970000}"/>
    <cellStyle name="Normal 47 18 8 6" xfId="19042" xr:uid="{00000000-0005-0000-0000-00009C970000}"/>
    <cellStyle name="Normal 47 18 8 6 2" xfId="40684" xr:uid="{00000000-0005-0000-0000-00009D970000}"/>
    <cellStyle name="Normal 47 18 8 7" xfId="34670"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7" xr:uid="{00000000-0005-0000-0000-0000A2970000}"/>
    <cellStyle name="Normal 47 18 9 2 2 2 2" xfId="50893" xr:uid="{00000000-0005-0000-0000-0000A3970000}"/>
    <cellStyle name="Normal 47 18 9 2 2 3" xfId="23320" xr:uid="{00000000-0005-0000-0000-0000A4970000}"/>
    <cellStyle name="Normal 47 18 9 2 2 3 2" xfId="44957" xr:uid="{00000000-0005-0000-0000-0000A5970000}"/>
    <cellStyle name="Normal 47 18 9 2 2 4" xfId="38973" xr:uid="{00000000-0005-0000-0000-0000A6970000}"/>
    <cellStyle name="Normal 47 18 9 2 3" xfId="26305" xr:uid="{00000000-0005-0000-0000-0000A7970000}"/>
    <cellStyle name="Normal 47 18 9 2 3 2" xfId="47919" xr:uid="{00000000-0005-0000-0000-0000A8970000}"/>
    <cellStyle name="Normal 47 18 9 2 4" xfId="20338" xr:uid="{00000000-0005-0000-0000-0000A9970000}"/>
    <cellStyle name="Normal 47 18 9 2 4 2" xfId="41980" xr:uid="{00000000-0005-0000-0000-0000AA970000}"/>
    <cellStyle name="Normal 47 18 9 2 5" xfId="35970" xr:uid="{00000000-0005-0000-0000-0000AB970000}"/>
    <cellStyle name="Normal 47 18 9 3" xfId="15208" xr:uid="{00000000-0005-0000-0000-0000AC970000}"/>
    <cellStyle name="Normal 47 18 9 3 2" xfId="18293" xr:uid="{00000000-0005-0000-0000-0000AD970000}"/>
    <cellStyle name="Normal 47 18 9 3 2 2" xfId="30259" xr:uid="{00000000-0005-0000-0000-0000AE970000}"/>
    <cellStyle name="Normal 47 18 9 3 2 2 2" xfId="51865" xr:uid="{00000000-0005-0000-0000-0000AF970000}"/>
    <cellStyle name="Normal 47 18 9 3 2 3" xfId="24292" xr:uid="{00000000-0005-0000-0000-0000B0970000}"/>
    <cellStyle name="Normal 47 18 9 3 2 3 2" xfId="45929" xr:uid="{00000000-0005-0000-0000-0000B1970000}"/>
    <cellStyle name="Normal 47 18 9 3 2 4" xfId="39947" xr:uid="{00000000-0005-0000-0000-0000B2970000}"/>
    <cellStyle name="Normal 47 18 9 3 3" xfId="27277" xr:uid="{00000000-0005-0000-0000-0000B3970000}"/>
    <cellStyle name="Normal 47 18 9 3 3 2" xfId="48891" xr:uid="{00000000-0005-0000-0000-0000B4970000}"/>
    <cellStyle name="Normal 47 18 9 3 4" xfId="21310" xr:uid="{00000000-0005-0000-0000-0000B5970000}"/>
    <cellStyle name="Normal 47 18 9 3 4 2" xfId="42952" xr:uid="{00000000-0005-0000-0000-0000B6970000}"/>
    <cellStyle name="Normal 47 18 9 3 5" xfId="36944" xr:uid="{00000000-0005-0000-0000-0000B7970000}"/>
    <cellStyle name="Normal 47 18 9 4" xfId="16342" xr:uid="{00000000-0005-0000-0000-0000B8970000}"/>
    <cellStyle name="Normal 47 18 9 4 2" xfId="28311" xr:uid="{00000000-0005-0000-0000-0000B9970000}"/>
    <cellStyle name="Normal 47 18 9 4 2 2" xfId="49917" xr:uid="{00000000-0005-0000-0000-0000BA970000}"/>
    <cellStyle name="Normal 47 18 9 4 3" xfId="22344" xr:uid="{00000000-0005-0000-0000-0000BB970000}"/>
    <cellStyle name="Normal 47 18 9 4 3 2" xfId="43981" xr:uid="{00000000-0005-0000-0000-0000BC970000}"/>
    <cellStyle name="Normal 47 18 9 4 4" xfId="37996" xr:uid="{00000000-0005-0000-0000-0000BD970000}"/>
    <cellStyle name="Normal 47 18 9 5" xfId="25329" xr:uid="{00000000-0005-0000-0000-0000BE970000}"/>
    <cellStyle name="Normal 47 18 9 5 2" xfId="46946" xr:uid="{00000000-0005-0000-0000-0000BF970000}"/>
    <cellStyle name="Normal 47 18 9 6" xfId="19362" xr:uid="{00000000-0005-0000-0000-0000C0970000}"/>
    <cellStyle name="Normal 47 18 9 6 2" xfId="41004" xr:uid="{00000000-0005-0000-0000-0000C1970000}"/>
    <cellStyle name="Normal 47 18 9 7" xfId="34990"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8" xr:uid="{00000000-0005-0000-0000-0000C6970000}"/>
    <cellStyle name="Normal 47 19 10 2 2 2" xfId="50254" xr:uid="{00000000-0005-0000-0000-0000C7970000}"/>
    <cellStyle name="Normal 47 19 10 2 3" xfId="22681" xr:uid="{00000000-0005-0000-0000-0000C8970000}"/>
    <cellStyle name="Normal 47 19 10 2 3 2" xfId="44318" xr:uid="{00000000-0005-0000-0000-0000C9970000}"/>
    <cellStyle name="Normal 47 19 10 2 4" xfId="38333" xr:uid="{00000000-0005-0000-0000-0000CA970000}"/>
    <cellStyle name="Normal 47 19 10 3" xfId="25666" xr:uid="{00000000-0005-0000-0000-0000CB970000}"/>
    <cellStyle name="Normal 47 19 10 3 2" xfId="47280" xr:uid="{00000000-0005-0000-0000-0000CC970000}"/>
    <cellStyle name="Normal 47 19 10 4" xfId="19699" xr:uid="{00000000-0005-0000-0000-0000CD970000}"/>
    <cellStyle name="Normal 47 19 10 4 2" xfId="41341" xr:uid="{00000000-0005-0000-0000-0000CE970000}"/>
    <cellStyle name="Normal 47 19 10 5" xfId="35329" xr:uid="{00000000-0005-0000-0000-0000CF970000}"/>
    <cellStyle name="Normal 47 19 11" xfId="14568" xr:uid="{00000000-0005-0000-0000-0000D0970000}"/>
    <cellStyle name="Normal 47 19 11 2" xfId="17653" xr:uid="{00000000-0005-0000-0000-0000D1970000}"/>
    <cellStyle name="Normal 47 19 11 2 2" xfId="29620" xr:uid="{00000000-0005-0000-0000-0000D2970000}"/>
    <cellStyle name="Normal 47 19 11 2 2 2" xfId="51226" xr:uid="{00000000-0005-0000-0000-0000D3970000}"/>
    <cellStyle name="Normal 47 19 11 2 3" xfId="23653" xr:uid="{00000000-0005-0000-0000-0000D4970000}"/>
    <cellStyle name="Normal 47 19 11 2 3 2" xfId="45290" xr:uid="{00000000-0005-0000-0000-0000D5970000}"/>
    <cellStyle name="Normal 47 19 11 2 4" xfId="39307" xr:uid="{00000000-0005-0000-0000-0000D6970000}"/>
    <cellStyle name="Normal 47 19 11 3" xfId="26638" xr:uid="{00000000-0005-0000-0000-0000D7970000}"/>
    <cellStyle name="Normal 47 19 11 3 2" xfId="48252" xr:uid="{00000000-0005-0000-0000-0000D8970000}"/>
    <cellStyle name="Normal 47 19 11 4" xfId="20671" xr:uid="{00000000-0005-0000-0000-0000D9970000}"/>
    <cellStyle name="Normal 47 19 11 4 2" xfId="42313" xr:uid="{00000000-0005-0000-0000-0000DA970000}"/>
    <cellStyle name="Normal 47 19 11 5" xfId="36304" xr:uid="{00000000-0005-0000-0000-0000DB970000}"/>
    <cellStyle name="Normal 47 19 12" xfId="15681" xr:uid="{00000000-0005-0000-0000-0000DC970000}"/>
    <cellStyle name="Normal 47 19 12 2" xfId="27652" xr:uid="{00000000-0005-0000-0000-0000DD970000}"/>
    <cellStyle name="Normal 47 19 12 2 2" xfId="49258" xr:uid="{00000000-0005-0000-0000-0000DE970000}"/>
    <cellStyle name="Normal 47 19 12 3" xfId="21685" xr:uid="{00000000-0005-0000-0000-0000DF970000}"/>
    <cellStyle name="Normal 47 19 12 3 2" xfId="43322" xr:uid="{00000000-0005-0000-0000-0000E0970000}"/>
    <cellStyle name="Normal 47 19 12 4" xfId="37335" xr:uid="{00000000-0005-0000-0000-0000E1970000}"/>
    <cellStyle name="Normal 47 19 13" xfId="24667" xr:uid="{00000000-0005-0000-0000-0000E2970000}"/>
    <cellStyle name="Normal 47 19 13 2" xfId="46287" xr:uid="{00000000-0005-0000-0000-0000E3970000}"/>
    <cellStyle name="Normal 47 19 14" xfId="18700" xr:uid="{00000000-0005-0000-0000-0000E4970000}"/>
    <cellStyle name="Normal 47 19 14 2" xfId="40342" xr:uid="{00000000-0005-0000-0000-0000E5970000}"/>
    <cellStyle name="Normal 47 19 15" xfId="31265"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7" xr:uid="{00000000-0005-0000-0000-0000EB970000}"/>
    <cellStyle name="Normal 47 19 2 2 2 2 2 2" xfId="50663" xr:uid="{00000000-0005-0000-0000-0000EC970000}"/>
    <cellStyle name="Normal 47 19 2 2 2 2 3" xfId="23090" xr:uid="{00000000-0005-0000-0000-0000ED970000}"/>
    <cellStyle name="Normal 47 19 2 2 2 2 3 2" xfId="44727" xr:uid="{00000000-0005-0000-0000-0000EE970000}"/>
    <cellStyle name="Normal 47 19 2 2 2 2 4" xfId="38743" xr:uid="{00000000-0005-0000-0000-0000EF970000}"/>
    <cellStyle name="Normal 47 19 2 2 2 3" xfId="26075" xr:uid="{00000000-0005-0000-0000-0000F0970000}"/>
    <cellStyle name="Normal 47 19 2 2 2 3 2" xfId="47689" xr:uid="{00000000-0005-0000-0000-0000F1970000}"/>
    <cellStyle name="Normal 47 19 2 2 2 4" xfId="20108" xr:uid="{00000000-0005-0000-0000-0000F2970000}"/>
    <cellStyle name="Normal 47 19 2 2 2 4 2" xfId="41750" xr:uid="{00000000-0005-0000-0000-0000F3970000}"/>
    <cellStyle name="Normal 47 19 2 2 2 5" xfId="35740" xr:uid="{00000000-0005-0000-0000-0000F4970000}"/>
    <cellStyle name="Normal 47 19 2 2 3" xfId="14978" xr:uid="{00000000-0005-0000-0000-0000F5970000}"/>
    <cellStyle name="Normal 47 19 2 2 3 2" xfId="18063" xr:uid="{00000000-0005-0000-0000-0000F6970000}"/>
    <cellStyle name="Normal 47 19 2 2 3 2 2" xfId="30029" xr:uid="{00000000-0005-0000-0000-0000F7970000}"/>
    <cellStyle name="Normal 47 19 2 2 3 2 2 2" xfId="51635" xr:uid="{00000000-0005-0000-0000-0000F8970000}"/>
    <cellStyle name="Normal 47 19 2 2 3 2 3" xfId="24062" xr:uid="{00000000-0005-0000-0000-0000F9970000}"/>
    <cellStyle name="Normal 47 19 2 2 3 2 3 2" xfId="45699" xr:uid="{00000000-0005-0000-0000-0000FA970000}"/>
    <cellStyle name="Normal 47 19 2 2 3 2 4" xfId="39717" xr:uid="{00000000-0005-0000-0000-0000FB970000}"/>
    <cellStyle name="Normal 47 19 2 2 3 3" xfId="27047" xr:uid="{00000000-0005-0000-0000-0000FC970000}"/>
    <cellStyle name="Normal 47 19 2 2 3 3 2" xfId="48661" xr:uid="{00000000-0005-0000-0000-0000FD970000}"/>
    <cellStyle name="Normal 47 19 2 2 3 4" xfId="21080" xr:uid="{00000000-0005-0000-0000-0000FE970000}"/>
    <cellStyle name="Normal 47 19 2 2 3 4 2" xfId="42722" xr:uid="{00000000-0005-0000-0000-0000FF970000}"/>
    <cellStyle name="Normal 47 19 2 2 3 5" xfId="36714" xr:uid="{00000000-0005-0000-0000-000000980000}"/>
    <cellStyle name="Normal 47 19 2 2 4" xfId="16112" xr:uid="{00000000-0005-0000-0000-000001980000}"/>
    <cellStyle name="Normal 47 19 2 2 4 2" xfId="28081" xr:uid="{00000000-0005-0000-0000-000002980000}"/>
    <cellStyle name="Normal 47 19 2 2 4 2 2" xfId="49687" xr:uid="{00000000-0005-0000-0000-000003980000}"/>
    <cellStyle name="Normal 47 19 2 2 4 3" xfId="22114" xr:uid="{00000000-0005-0000-0000-000004980000}"/>
    <cellStyle name="Normal 47 19 2 2 4 3 2" xfId="43751" xr:uid="{00000000-0005-0000-0000-000005980000}"/>
    <cellStyle name="Normal 47 19 2 2 4 4" xfId="37766" xr:uid="{00000000-0005-0000-0000-000006980000}"/>
    <cellStyle name="Normal 47 19 2 2 5" xfId="25099" xr:uid="{00000000-0005-0000-0000-000007980000}"/>
    <cellStyle name="Normal 47 19 2 2 5 2" xfId="46716" xr:uid="{00000000-0005-0000-0000-000008980000}"/>
    <cellStyle name="Normal 47 19 2 2 6" xfId="19132" xr:uid="{00000000-0005-0000-0000-000009980000}"/>
    <cellStyle name="Normal 47 19 2 2 6 2" xfId="40774" xr:uid="{00000000-0005-0000-0000-00000A980000}"/>
    <cellStyle name="Normal 47 19 2 2 7" xfId="34760"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7" xr:uid="{00000000-0005-0000-0000-00000F980000}"/>
    <cellStyle name="Normal 47 19 2 3 2 2 2 2" xfId="50983" xr:uid="{00000000-0005-0000-0000-000010980000}"/>
    <cellStyle name="Normal 47 19 2 3 2 2 3" xfId="23410" xr:uid="{00000000-0005-0000-0000-000011980000}"/>
    <cellStyle name="Normal 47 19 2 3 2 2 3 2" xfId="45047" xr:uid="{00000000-0005-0000-0000-000012980000}"/>
    <cellStyle name="Normal 47 19 2 3 2 2 4" xfId="39063" xr:uid="{00000000-0005-0000-0000-000013980000}"/>
    <cellStyle name="Normal 47 19 2 3 2 3" xfId="26395" xr:uid="{00000000-0005-0000-0000-000014980000}"/>
    <cellStyle name="Normal 47 19 2 3 2 3 2" xfId="48009" xr:uid="{00000000-0005-0000-0000-000015980000}"/>
    <cellStyle name="Normal 47 19 2 3 2 4" xfId="20428" xr:uid="{00000000-0005-0000-0000-000016980000}"/>
    <cellStyle name="Normal 47 19 2 3 2 4 2" xfId="42070" xr:uid="{00000000-0005-0000-0000-000017980000}"/>
    <cellStyle name="Normal 47 19 2 3 2 5" xfId="36060" xr:uid="{00000000-0005-0000-0000-000018980000}"/>
    <cellStyle name="Normal 47 19 2 3 3" xfId="15298" xr:uid="{00000000-0005-0000-0000-000019980000}"/>
    <cellStyle name="Normal 47 19 2 3 3 2" xfId="18383" xr:uid="{00000000-0005-0000-0000-00001A980000}"/>
    <cellStyle name="Normal 47 19 2 3 3 2 2" xfId="30349" xr:uid="{00000000-0005-0000-0000-00001B980000}"/>
    <cellStyle name="Normal 47 19 2 3 3 2 2 2" xfId="51955" xr:uid="{00000000-0005-0000-0000-00001C980000}"/>
    <cellStyle name="Normal 47 19 2 3 3 2 3" xfId="24382" xr:uid="{00000000-0005-0000-0000-00001D980000}"/>
    <cellStyle name="Normal 47 19 2 3 3 2 3 2" xfId="46019" xr:uid="{00000000-0005-0000-0000-00001E980000}"/>
    <cellStyle name="Normal 47 19 2 3 3 2 4" xfId="40037" xr:uid="{00000000-0005-0000-0000-00001F980000}"/>
    <cellStyle name="Normal 47 19 2 3 3 3" xfId="27367" xr:uid="{00000000-0005-0000-0000-000020980000}"/>
    <cellStyle name="Normal 47 19 2 3 3 3 2" xfId="48981" xr:uid="{00000000-0005-0000-0000-000021980000}"/>
    <cellStyle name="Normal 47 19 2 3 3 4" xfId="21400" xr:uid="{00000000-0005-0000-0000-000022980000}"/>
    <cellStyle name="Normal 47 19 2 3 3 4 2" xfId="43042" xr:uid="{00000000-0005-0000-0000-000023980000}"/>
    <cellStyle name="Normal 47 19 2 3 3 5" xfId="37034" xr:uid="{00000000-0005-0000-0000-000024980000}"/>
    <cellStyle name="Normal 47 19 2 3 4" xfId="16432" xr:uid="{00000000-0005-0000-0000-000025980000}"/>
    <cellStyle name="Normal 47 19 2 3 4 2" xfId="28401" xr:uid="{00000000-0005-0000-0000-000026980000}"/>
    <cellStyle name="Normal 47 19 2 3 4 2 2" xfId="50007" xr:uid="{00000000-0005-0000-0000-000027980000}"/>
    <cellStyle name="Normal 47 19 2 3 4 3" xfId="22434" xr:uid="{00000000-0005-0000-0000-000028980000}"/>
    <cellStyle name="Normal 47 19 2 3 4 3 2" xfId="44071" xr:uid="{00000000-0005-0000-0000-000029980000}"/>
    <cellStyle name="Normal 47 19 2 3 4 4" xfId="38086" xr:uid="{00000000-0005-0000-0000-00002A980000}"/>
    <cellStyle name="Normal 47 19 2 3 5" xfId="25419" xr:uid="{00000000-0005-0000-0000-00002B980000}"/>
    <cellStyle name="Normal 47 19 2 3 5 2" xfId="47036" xr:uid="{00000000-0005-0000-0000-00002C980000}"/>
    <cellStyle name="Normal 47 19 2 3 6" xfId="19452" xr:uid="{00000000-0005-0000-0000-00002D980000}"/>
    <cellStyle name="Normal 47 19 2 3 6 2" xfId="41094" xr:uid="{00000000-0005-0000-0000-00002E980000}"/>
    <cellStyle name="Normal 47 19 2 3 7" xfId="35080" xr:uid="{00000000-0005-0000-0000-00002F980000}"/>
    <cellStyle name="Normal 47 19 2 4" xfId="13683" xr:uid="{00000000-0005-0000-0000-000030980000}"/>
    <cellStyle name="Normal 47 19 2 4 2" xfId="16769" xr:uid="{00000000-0005-0000-0000-000031980000}"/>
    <cellStyle name="Normal 47 19 2 4 2 2" xfId="28737" xr:uid="{00000000-0005-0000-0000-000032980000}"/>
    <cellStyle name="Normal 47 19 2 4 2 2 2" xfId="50343" xr:uid="{00000000-0005-0000-0000-000033980000}"/>
    <cellStyle name="Normal 47 19 2 4 2 3" xfId="22770" xr:uid="{00000000-0005-0000-0000-000034980000}"/>
    <cellStyle name="Normal 47 19 2 4 2 3 2" xfId="44407" xr:uid="{00000000-0005-0000-0000-000035980000}"/>
    <cellStyle name="Normal 47 19 2 4 2 4" xfId="38423" xr:uid="{00000000-0005-0000-0000-000036980000}"/>
    <cellStyle name="Normal 47 19 2 4 3" xfId="25755" xr:uid="{00000000-0005-0000-0000-000037980000}"/>
    <cellStyle name="Normal 47 19 2 4 3 2" xfId="47369" xr:uid="{00000000-0005-0000-0000-000038980000}"/>
    <cellStyle name="Normal 47 19 2 4 4" xfId="19788" xr:uid="{00000000-0005-0000-0000-000039980000}"/>
    <cellStyle name="Normal 47 19 2 4 4 2" xfId="41430" xr:uid="{00000000-0005-0000-0000-00003A980000}"/>
    <cellStyle name="Normal 47 19 2 4 5" xfId="35419" xr:uid="{00000000-0005-0000-0000-00003B980000}"/>
    <cellStyle name="Normal 47 19 2 5" xfId="14657" xr:uid="{00000000-0005-0000-0000-00003C980000}"/>
    <cellStyle name="Normal 47 19 2 5 2" xfId="17742" xr:uid="{00000000-0005-0000-0000-00003D980000}"/>
    <cellStyle name="Normal 47 19 2 5 2 2" xfId="29709" xr:uid="{00000000-0005-0000-0000-00003E980000}"/>
    <cellStyle name="Normal 47 19 2 5 2 2 2" xfId="51315" xr:uid="{00000000-0005-0000-0000-00003F980000}"/>
    <cellStyle name="Normal 47 19 2 5 2 3" xfId="23742" xr:uid="{00000000-0005-0000-0000-000040980000}"/>
    <cellStyle name="Normal 47 19 2 5 2 3 2" xfId="45379" xr:uid="{00000000-0005-0000-0000-000041980000}"/>
    <cellStyle name="Normal 47 19 2 5 2 4" xfId="39396" xr:uid="{00000000-0005-0000-0000-000042980000}"/>
    <cellStyle name="Normal 47 19 2 5 3" xfId="26727" xr:uid="{00000000-0005-0000-0000-000043980000}"/>
    <cellStyle name="Normal 47 19 2 5 3 2" xfId="48341" xr:uid="{00000000-0005-0000-0000-000044980000}"/>
    <cellStyle name="Normal 47 19 2 5 4" xfId="20760" xr:uid="{00000000-0005-0000-0000-000045980000}"/>
    <cellStyle name="Normal 47 19 2 5 4 2" xfId="42402" xr:uid="{00000000-0005-0000-0000-000046980000}"/>
    <cellStyle name="Normal 47 19 2 5 5" xfId="36393" xr:uid="{00000000-0005-0000-0000-000047980000}"/>
    <cellStyle name="Normal 47 19 2 6" xfId="15770" xr:uid="{00000000-0005-0000-0000-000048980000}"/>
    <cellStyle name="Normal 47 19 2 6 2" xfId="27741" xr:uid="{00000000-0005-0000-0000-000049980000}"/>
    <cellStyle name="Normal 47 19 2 6 2 2" xfId="49347" xr:uid="{00000000-0005-0000-0000-00004A980000}"/>
    <cellStyle name="Normal 47 19 2 6 3" xfId="21774" xr:uid="{00000000-0005-0000-0000-00004B980000}"/>
    <cellStyle name="Normal 47 19 2 6 3 2" xfId="43411" xr:uid="{00000000-0005-0000-0000-00004C980000}"/>
    <cellStyle name="Normal 47 19 2 6 4" xfId="37424" xr:uid="{00000000-0005-0000-0000-00004D980000}"/>
    <cellStyle name="Normal 47 19 2 7" xfId="24756" xr:uid="{00000000-0005-0000-0000-00004E980000}"/>
    <cellStyle name="Normal 47 19 2 7 2" xfId="46376" xr:uid="{00000000-0005-0000-0000-00004F980000}"/>
    <cellStyle name="Normal 47 19 2 8" xfId="18789" xr:uid="{00000000-0005-0000-0000-000050980000}"/>
    <cellStyle name="Normal 47 19 2 8 2" xfId="40431" xr:uid="{00000000-0005-0000-0000-000051980000}"/>
    <cellStyle name="Normal 47 19 2 9" xfId="31602"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3" xr:uid="{00000000-0005-0000-0000-000057980000}"/>
    <cellStyle name="Normal 47 19 3 2 2 2 2 2" xfId="50619" xr:uid="{00000000-0005-0000-0000-000058980000}"/>
    <cellStyle name="Normal 47 19 3 2 2 2 3" xfId="23046" xr:uid="{00000000-0005-0000-0000-000059980000}"/>
    <cellStyle name="Normal 47 19 3 2 2 2 3 2" xfId="44683" xr:uid="{00000000-0005-0000-0000-00005A980000}"/>
    <cellStyle name="Normal 47 19 3 2 2 2 4" xfId="38699" xr:uid="{00000000-0005-0000-0000-00005B980000}"/>
    <cellStyle name="Normal 47 19 3 2 2 3" xfId="26031" xr:uid="{00000000-0005-0000-0000-00005C980000}"/>
    <cellStyle name="Normal 47 19 3 2 2 3 2" xfId="47645" xr:uid="{00000000-0005-0000-0000-00005D980000}"/>
    <cellStyle name="Normal 47 19 3 2 2 4" xfId="20064" xr:uid="{00000000-0005-0000-0000-00005E980000}"/>
    <cellStyle name="Normal 47 19 3 2 2 4 2" xfId="41706" xr:uid="{00000000-0005-0000-0000-00005F980000}"/>
    <cellStyle name="Normal 47 19 3 2 2 5" xfId="35696" xr:uid="{00000000-0005-0000-0000-000060980000}"/>
    <cellStyle name="Normal 47 19 3 2 3" xfId="14934" xr:uid="{00000000-0005-0000-0000-000061980000}"/>
    <cellStyle name="Normal 47 19 3 2 3 2" xfId="18019" xr:uid="{00000000-0005-0000-0000-000062980000}"/>
    <cellStyle name="Normal 47 19 3 2 3 2 2" xfId="29985" xr:uid="{00000000-0005-0000-0000-000063980000}"/>
    <cellStyle name="Normal 47 19 3 2 3 2 2 2" xfId="51591" xr:uid="{00000000-0005-0000-0000-000064980000}"/>
    <cellStyle name="Normal 47 19 3 2 3 2 3" xfId="24018" xr:uid="{00000000-0005-0000-0000-000065980000}"/>
    <cellStyle name="Normal 47 19 3 2 3 2 3 2" xfId="45655" xr:uid="{00000000-0005-0000-0000-000066980000}"/>
    <cellStyle name="Normal 47 19 3 2 3 2 4" xfId="39673" xr:uid="{00000000-0005-0000-0000-000067980000}"/>
    <cellStyle name="Normal 47 19 3 2 3 3" xfId="27003" xr:uid="{00000000-0005-0000-0000-000068980000}"/>
    <cellStyle name="Normal 47 19 3 2 3 3 2" xfId="48617" xr:uid="{00000000-0005-0000-0000-000069980000}"/>
    <cellStyle name="Normal 47 19 3 2 3 4" xfId="21036" xr:uid="{00000000-0005-0000-0000-00006A980000}"/>
    <cellStyle name="Normal 47 19 3 2 3 4 2" xfId="42678" xr:uid="{00000000-0005-0000-0000-00006B980000}"/>
    <cellStyle name="Normal 47 19 3 2 3 5" xfId="36670" xr:uid="{00000000-0005-0000-0000-00006C980000}"/>
    <cellStyle name="Normal 47 19 3 2 4" xfId="16068" xr:uid="{00000000-0005-0000-0000-00006D980000}"/>
    <cellStyle name="Normal 47 19 3 2 4 2" xfId="28037" xr:uid="{00000000-0005-0000-0000-00006E980000}"/>
    <cellStyle name="Normal 47 19 3 2 4 2 2" xfId="49643" xr:uid="{00000000-0005-0000-0000-00006F980000}"/>
    <cellStyle name="Normal 47 19 3 2 4 3" xfId="22070" xr:uid="{00000000-0005-0000-0000-000070980000}"/>
    <cellStyle name="Normal 47 19 3 2 4 3 2" xfId="43707" xr:uid="{00000000-0005-0000-0000-000071980000}"/>
    <cellStyle name="Normal 47 19 3 2 4 4" xfId="37722" xr:uid="{00000000-0005-0000-0000-000072980000}"/>
    <cellStyle name="Normal 47 19 3 2 5" xfId="25055" xr:uid="{00000000-0005-0000-0000-000073980000}"/>
    <cellStyle name="Normal 47 19 3 2 5 2" xfId="46672" xr:uid="{00000000-0005-0000-0000-000074980000}"/>
    <cellStyle name="Normal 47 19 3 2 6" xfId="19088" xr:uid="{00000000-0005-0000-0000-000075980000}"/>
    <cellStyle name="Normal 47 19 3 2 6 2" xfId="40730" xr:uid="{00000000-0005-0000-0000-000076980000}"/>
    <cellStyle name="Normal 47 19 3 2 7" xfId="34716"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3" xr:uid="{00000000-0005-0000-0000-00007B980000}"/>
    <cellStyle name="Normal 47 19 3 3 2 2 2 2" xfId="50939" xr:uid="{00000000-0005-0000-0000-00007C980000}"/>
    <cellStyle name="Normal 47 19 3 3 2 2 3" xfId="23366" xr:uid="{00000000-0005-0000-0000-00007D980000}"/>
    <cellStyle name="Normal 47 19 3 3 2 2 3 2" xfId="45003" xr:uid="{00000000-0005-0000-0000-00007E980000}"/>
    <cellStyle name="Normal 47 19 3 3 2 2 4" xfId="39019" xr:uid="{00000000-0005-0000-0000-00007F980000}"/>
    <cellStyle name="Normal 47 19 3 3 2 3" xfId="26351" xr:uid="{00000000-0005-0000-0000-000080980000}"/>
    <cellStyle name="Normal 47 19 3 3 2 3 2" xfId="47965" xr:uid="{00000000-0005-0000-0000-000081980000}"/>
    <cellStyle name="Normal 47 19 3 3 2 4" xfId="20384" xr:uid="{00000000-0005-0000-0000-000082980000}"/>
    <cellStyle name="Normal 47 19 3 3 2 4 2" xfId="42026" xr:uid="{00000000-0005-0000-0000-000083980000}"/>
    <cellStyle name="Normal 47 19 3 3 2 5" xfId="36016" xr:uid="{00000000-0005-0000-0000-000084980000}"/>
    <cellStyle name="Normal 47 19 3 3 3" xfId="15254" xr:uid="{00000000-0005-0000-0000-000085980000}"/>
    <cellStyle name="Normal 47 19 3 3 3 2" xfId="18339" xr:uid="{00000000-0005-0000-0000-000086980000}"/>
    <cellStyle name="Normal 47 19 3 3 3 2 2" xfId="30305" xr:uid="{00000000-0005-0000-0000-000087980000}"/>
    <cellStyle name="Normal 47 19 3 3 3 2 2 2" xfId="51911" xr:uid="{00000000-0005-0000-0000-000088980000}"/>
    <cellStyle name="Normal 47 19 3 3 3 2 3" xfId="24338" xr:uid="{00000000-0005-0000-0000-000089980000}"/>
    <cellStyle name="Normal 47 19 3 3 3 2 3 2" xfId="45975" xr:uid="{00000000-0005-0000-0000-00008A980000}"/>
    <cellStyle name="Normal 47 19 3 3 3 2 4" xfId="39993" xr:uid="{00000000-0005-0000-0000-00008B980000}"/>
    <cellStyle name="Normal 47 19 3 3 3 3" xfId="27323" xr:uid="{00000000-0005-0000-0000-00008C980000}"/>
    <cellStyle name="Normal 47 19 3 3 3 3 2" xfId="48937" xr:uid="{00000000-0005-0000-0000-00008D980000}"/>
    <cellStyle name="Normal 47 19 3 3 3 4" xfId="21356" xr:uid="{00000000-0005-0000-0000-00008E980000}"/>
    <cellStyle name="Normal 47 19 3 3 3 4 2" xfId="42998" xr:uid="{00000000-0005-0000-0000-00008F980000}"/>
    <cellStyle name="Normal 47 19 3 3 3 5" xfId="36990" xr:uid="{00000000-0005-0000-0000-000090980000}"/>
    <cellStyle name="Normal 47 19 3 3 4" xfId="16388" xr:uid="{00000000-0005-0000-0000-000091980000}"/>
    <cellStyle name="Normal 47 19 3 3 4 2" xfId="28357" xr:uid="{00000000-0005-0000-0000-000092980000}"/>
    <cellStyle name="Normal 47 19 3 3 4 2 2" xfId="49963" xr:uid="{00000000-0005-0000-0000-000093980000}"/>
    <cellStyle name="Normal 47 19 3 3 4 3" xfId="22390" xr:uid="{00000000-0005-0000-0000-000094980000}"/>
    <cellStyle name="Normal 47 19 3 3 4 3 2" xfId="44027" xr:uid="{00000000-0005-0000-0000-000095980000}"/>
    <cellStyle name="Normal 47 19 3 3 4 4" xfId="38042" xr:uid="{00000000-0005-0000-0000-000096980000}"/>
    <cellStyle name="Normal 47 19 3 3 5" xfId="25375" xr:uid="{00000000-0005-0000-0000-000097980000}"/>
    <cellStyle name="Normal 47 19 3 3 5 2" xfId="46992" xr:uid="{00000000-0005-0000-0000-000098980000}"/>
    <cellStyle name="Normal 47 19 3 3 6" xfId="19408" xr:uid="{00000000-0005-0000-0000-000099980000}"/>
    <cellStyle name="Normal 47 19 3 3 6 2" xfId="41050" xr:uid="{00000000-0005-0000-0000-00009A980000}"/>
    <cellStyle name="Normal 47 19 3 3 7" xfId="35036" xr:uid="{00000000-0005-0000-0000-00009B980000}"/>
    <cellStyle name="Normal 47 19 3 4" xfId="13639" xr:uid="{00000000-0005-0000-0000-00009C980000}"/>
    <cellStyle name="Normal 47 19 3 4 2" xfId="16725" xr:uid="{00000000-0005-0000-0000-00009D980000}"/>
    <cellStyle name="Normal 47 19 3 4 2 2" xfId="28693" xr:uid="{00000000-0005-0000-0000-00009E980000}"/>
    <cellStyle name="Normal 47 19 3 4 2 2 2" xfId="50299" xr:uid="{00000000-0005-0000-0000-00009F980000}"/>
    <cellStyle name="Normal 47 19 3 4 2 3" xfId="22726" xr:uid="{00000000-0005-0000-0000-0000A0980000}"/>
    <cellStyle name="Normal 47 19 3 4 2 3 2" xfId="44363" xr:uid="{00000000-0005-0000-0000-0000A1980000}"/>
    <cellStyle name="Normal 47 19 3 4 2 4" xfId="38379" xr:uid="{00000000-0005-0000-0000-0000A2980000}"/>
    <cellStyle name="Normal 47 19 3 4 3" xfId="25711" xr:uid="{00000000-0005-0000-0000-0000A3980000}"/>
    <cellStyle name="Normal 47 19 3 4 3 2" xfId="47325" xr:uid="{00000000-0005-0000-0000-0000A4980000}"/>
    <cellStyle name="Normal 47 19 3 4 4" xfId="19744" xr:uid="{00000000-0005-0000-0000-0000A5980000}"/>
    <cellStyle name="Normal 47 19 3 4 4 2" xfId="41386" xr:uid="{00000000-0005-0000-0000-0000A6980000}"/>
    <cellStyle name="Normal 47 19 3 4 5" xfId="35375" xr:uid="{00000000-0005-0000-0000-0000A7980000}"/>
    <cellStyle name="Normal 47 19 3 5" xfId="14613" xr:uid="{00000000-0005-0000-0000-0000A8980000}"/>
    <cellStyle name="Normal 47 19 3 5 2" xfId="17698" xr:uid="{00000000-0005-0000-0000-0000A9980000}"/>
    <cellStyle name="Normal 47 19 3 5 2 2" xfId="29665" xr:uid="{00000000-0005-0000-0000-0000AA980000}"/>
    <cellStyle name="Normal 47 19 3 5 2 2 2" xfId="51271" xr:uid="{00000000-0005-0000-0000-0000AB980000}"/>
    <cellStyle name="Normal 47 19 3 5 2 3" xfId="23698" xr:uid="{00000000-0005-0000-0000-0000AC980000}"/>
    <cellStyle name="Normal 47 19 3 5 2 3 2" xfId="45335" xr:uid="{00000000-0005-0000-0000-0000AD980000}"/>
    <cellStyle name="Normal 47 19 3 5 2 4" xfId="39352" xr:uid="{00000000-0005-0000-0000-0000AE980000}"/>
    <cellStyle name="Normal 47 19 3 5 3" xfId="26683" xr:uid="{00000000-0005-0000-0000-0000AF980000}"/>
    <cellStyle name="Normal 47 19 3 5 3 2" xfId="48297" xr:uid="{00000000-0005-0000-0000-0000B0980000}"/>
    <cellStyle name="Normal 47 19 3 5 4" xfId="20716" xr:uid="{00000000-0005-0000-0000-0000B1980000}"/>
    <cellStyle name="Normal 47 19 3 5 4 2" xfId="42358" xr:uid="{00000000-0005-0000-0000-0000B2980000}"/>
    <cellStyle name="Normal 47 19 3 5 5" xfId="36349" xr:uid="{00000000-0005-0000-0000-0000B3980000}"/>
    <cellStyle name="Normal 47 19 3 6" xfId="15726" xr:uid="{00000000-0005-0000-0000-0000B4980000}"/>
    <cellStyle name="Normal 47 19 3 6 2" xfId="27697" xr:uid="{00000000-0005-0000-0000-0000B5980000}"/>
    <cellStyle name="Normal 47 19 3 6 2 2" xfId="49303" xr:uid="{00000000-0005-0000-0000-0000B6980000}"/>
    <cellStyle name="Normal 47 19 3 6 3" xfId="21730" xr:uid="{00000000-0005-0000-0000-0000B7980000}"/>
    <cellStyle name="Normal 47 19 3 6 3 2" xfId="43367" xr:uid="{00000000-0005-0000-0000-0000B8980000}"/>
    <cellStyle name="Normal 47 19 3 6 4" xfId="37380" xr:uid="{00000000-0005-0000-0000-0000B9980000}"/>
    <cellStyle name="Normal 47 19 3 7" xfId="24712" xr:uid="{00000000-0005-0000-0000-0000BA980000}"/>
    <cellStyle name="Normal 47 19 3 7 2" xfId="46332" xr:uid="{00000000-0005-0000-0000-0000BB980000}"/>
    <cellStyle name="Normal 47 19 3 8" xfId="18745" xr:uid="{00000000-0005-0000-0000-0000BC980000}"/>
    <cellStyle name="Normal 47 19 3 8 2" xfId="40387" xr:uid="{00000000-0005-0000-0000-0000BD980000}"/>
    <cellStyle name="Normal 47 19 3 9" xfId="31445"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099" xr:uid="{00000000-0005-0000-0000-0000C3980000}"/>
    <cellStyle name="Normal 47 19 4 2 2 2 2 2" xfId="50705" xr:uid="{00000000-0005-0000-0000-0000C4980000}"/>
    <cellStyle name="Normal 47 19 4 2 2 2 3" xfId="23132" xr:uid="{00000000-0005-0000-0000-0000C5980000}"/>
    <cellStyle name="Normal 47 19 4 2 2 2 3 2" xfId="44769" xr:uid="{00000000-0005-0000-0000-0000C6980000}"/>
    <cellStyle name="Normal 47 19 4 2 2 2 4" xfId="38785" xr:uid="{00000000-0005-0000-0000-0000C7980000}"/>
    <cellStyle name="Normal 47 19 4 2 2 3" xfId="26117" xr:uid="{00000000-0005-0000-0000-0000C8980000}"/>
    <cellStyle name="Normal 47 19 4 2 2 3 2" xfId="47731" xr:uid="{00000000-0005-0000-0000-0000C9980000}"/>
    <cellStyle name="Normal 47 19 4 2 2 4" xfId="20150" xr:uid="{00000000-0005-0000-0000-0000CA980000}"/>
    <cellStyle name="Normal 47 19 4 2 2 4 2" xfId="41792" xr:uid="{00000000-0005-0000-0000-0000CB980000}"/>
    <cellStyle name="Normal 47 19 4 2 2 5" xfId="35782" xr:uid="{00000000-0005-0000-0000-0000CC980000}"/>
    <cellStyle name="Normal 47 19 4 2 3" xfId="15020" xr:uid="{00000000-0005-0000-0000-0000CD980000}"/>
    <cellStyle name="Normal 47 19 4 2 3 2" xfId="18105" xr:uid="{00000000-0005-0000-0000-0000CE980000}"/>
    <cellStyle name="Normal 47 19 4 2 3 2 2" xfId="30071" xr:uid="{00000000-0005-0000-0000-0000CF980000}"/>
    <cellStyle name="Normal 47 19 4 2 3 2 2 2" xfId="51677" xr:uid="{00000000-0005-0000-0000-0000D0980000}"/>
    <cellStyle name="Normal 47 19 4 2 3 2 3" xfId="24104" xr:uid="{00000000-0005-0000-0000-0000D1980000}"/>
    <cellStyle name="Normal 47 19 4 2 3 2 3 2" xfId="45741" xr:uid="{00000000-0005-0000-0000-0000D2980000}"/>
    <cellStyle name="Normal 47 19 4 2 3 2 4" xfId="39759" xr:uid="{00000000-0005-0000-0000-0000D3980000}"/>
    <cellStyle name="Normal 47 19 4 2 3 3" xfId="27089" xr:uid="{00000000-0005-0000-0000-0000D4980000}"/>
    <cellStyle name="Normal 47 19 4 2 3 3 2" xfId="48703" xr:uid="{00000000-0005-0000-0000-0000D5980000}"/>
    <cellStyle name="Normal 47 19 4 2 3 4" xfId="21122" xr:uid="{00000000-0005-0000-0000-0000D6980000}"/>
    <cellStyle name="Normal 47 19 4 2 3 4 2" xfId="42764" xr:uid="{00000000-0005-0000-0000-0000D7980000}"/>
    <cellStyle name="Normal 47 19 4 2 3 5" xfId="36756" xr:uid="{00000000-0005-0000-0000-0000D8980000}"/>
    <cellStyle name="Normal 47 19 4 2 4" xfId="16154" xr:uid="{00000000-0005-0000-0000-0000D9980000}"/>
    <cellStyle name="Normal 47 19 4 2 4 2" xfId="28123" xr:uid="{00000000-0005-0000-0000-0000DA980000}"/>
    <cellStyle name="Normal 47 19 4 2 4 2 2" xfId="49729" xr:uid="{00000000-0005-0000-0000-0000DB980000}"/>
    <cellStyle name="Normal 47 19 4 2 4 3" xfId="22156" xr:uid="{00000000-0005-0000-0000-0000DC980000}"/>
    <cellStyle name="Normal 47 19 4 2 4 3 2" xfId="43793" xr:uid="{00000000-0005-0000-0000-0000DD980000}"/>
    <cellStyle name="Normal 47 19 4 2 4 4" xfId="37808" xr:uid="{00000000-0005-0000-0000-0000DE980000}"/>
    <cellStyle name="Normal 47 19 4 2 5" xfId="25141" xr:uid="{00000000-0005-0000-0000-0000DF980000}"/>
    <cellStyle name="Normal 47 19 4 2 5 2" xfId="46758" xr:uid="{00000000-0005-0000-0000-0000E0980000}"/>
    <cellStyle name="Normal 47 19 4 2 6" xfId="19174" xr:uid="{00000000-0005-0000-0000-0000E1980000}"/>
    <cellStyle name="Normal 47 19 4 2 6 2" xfId="40816" xr:uid="{00000000-0005-0000-0000-0000E2980000}"/>
    <cellStyle name="Normal 47 19 4 2 7" xfId="34802"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19" xr:uid="{00000000-0005-0000-0000-0000E7980000}"/>
    <cellStyle name="Normal 47 19 4 3 2 2 2 2" xfId="51025" xr:uid="{00000000-0005-0000-0000-0000E8980000}"/>
    <cellStyle name="Normal 47 19 4 3 2 2 3" xfId="23452" xr:uid="{00000000-0005-0000-0000-0000E9980000}"/>
    <cellStyle name="Normal 47 19 4 3 2 2 3 2" xfId="45089" xr:uid="{00000000-0005-0000-0000-0000EA980000}"/>
    <cellStyle name="Normal 47 19 4 3 2 2 4" xfId="39105" xr:uid="{00000000-0005-0000-0000-0000EB980000}"/>
    <cellStyle name="Normal 47 19 4 3 2 3" xfId="26437" xr:uid="{00000000-0005-0000-0000-0000EC980000}"/>
    <cellStyle name="Normal 47 19 4 3 2 3 2" xfId="48051" xr:uid="{00000000-0005-0000-0000-0000ED980000}"/>
    <cellStyle name="Normal 47 19 4 3 2 4" xfId="20470" xr:uid="{00000000-0005-0000-0000-0000EE980000}"/>
    <cellStyle name="Normal 47 19 4 3 2 4 2" xfId="42112" xr:uid="{00000000-0005-0000-0000-0000EF980000}"/>
    <cellStyle name="Normal 47 19 4 3 2 5" xfId="36102" xr:uid="{00000000-0005-0000-0000-0000F0980000}"/>
    <cellStyle name="Normal 47 19 4 3 3" xfId="15340" xr:uid="{00000000-0005-0000-0000-0000F1980000}"/>
    <cellStyle name="Normal 47 19 4 3 3 2" xfId="18425" xr:uid="{00000000-0005-0000-0000-0000F2980000}"/>
    <cellStyle name="Normal 47 19 4 3 3 2 2" xfId="30391" xr:uid="{00000000-0005-0000-0000-0000F3980000}"/>
    <cellStyle name="Normal 47 19 4 3 3 2 2 2" xfId="51997" xr:uid="{00000000-0005-0000-0000-0000F4980000}"/>
    <cellStyle name="Normal 47 19 4 3 3 2 3" xfId="24424" xr:uid="{00000000-0005-0000-0000-0000F5980000}"/>
    <cellStyle name="Normal 47 19 4 3 3 2 3 2" xfId="46061" xr:uid="{00000000-0005-0000-0000-0000F6980000}"/>
    <cellStyle name="Normal 47 19 4 3 3 2 4" xfId="40079" xr:uid="{00000000-0005-0000-0000-0000F7980000}"/>
    <cellStyle name="Normal 47 19 4 3 3 3" xfId="27409" xr:uid="{00000000-0005-0000-0000-0000F8980000}"/>
    <cellStyle name="Normal 47 19 4 3 3 3 2" xfId="49023" xr:uid="{00000000-0005-0000-0000-0000F9980000}"/>
    <cellStyle name="Normal 47 19 4 3 3 4" xfId="21442" xr:uid="{00000000-0005-0000-0000-0000FA980000}"/>
    <cellStyle name="Normal 47 19 4 3 3 4 2" xfId="43084" xr:uid="{00000000-0005-0000-0000-0000FB980000}"/>
    <cellStyle name="Normal 47 19 4 3 3 5" xfId="37076" xr:uid="{00000000-0005-0000-0000-0000FC980000}"/>
    <cellStyle name="Normal 47 19 4 3 4" xfId="16474" xr:uid="{00000000-0005-0000-0000-0000FD980000}"/>
    <cellStyle name="Normal 47 19 4 3 4 2" xfId="28443" xr:uid="{00000000-0005-0000-0000-0000FE980000}"/>
    <cellStyle name="Normal 47 19 4 3 4 2 2" xfId="50049" xr:uid="{00000000-0005-0000-0000-0000FF980000}"/>
    <cellStyle name="Normal 47 19 4 3 4 3" xfId="22476" xr:uid="{00000000-0005-0000-0000-000000990000}"/>
    <cellStyle name="Normal 47 19 4 3 4 3 2" xfId="44113" xr:uid="{00000000-0005-0000-0000-000001990000}"/>
    <cellStyle name="Normal 47 19 4 3 4 4" xfId="38128" xr:uid="{00000000-0005-0000-0000-000002990000}"/>
    <cellStyle name="Normal 47 19 4 3 5" xfId="25461" xr:uid="{00000000-0005-0000-0000-000003990000}"/>
    <cellStyle name="Normal 47 19 4 3 5 2" xfId="47078" xr:uid="{00000000-0005-0000-0000-000004990000}"/>
    <cellStyle name="Normal 47 19 4 3 6" xfId="19494" xr:uid="{00000000-0005-0000-0000-000005990000}"/>
    <cellStyle name="Normal 47 19 4 3 6 2" xfId="41136" xr:uid="{00000000-0005-0000-0000-000006990000}"/>
    <cellStyle name="Normal 47 19 4 3 7" xfId="35122" xr:uid="{00000000-0005-0000-0000-000007990000}"/>
    <cellStyle name="Normal 47 19 4 4" xfId="13725" xr:uid="{00000000-0005-0000-0000-000008990000}"/>
    <cellStyle name="Normal 47 19 4 4 2" xfId="16811" xr:uid="{00000000-0005-0000-0000-000009990000}"/>
    <cellStyle name="Normal 47 19 4 4 2 2" xfId="28779" xr:uid="{00000000-0005-0000-0000-00000A990000}"/>
    <cellStyle name="Normal 47 19 4 4 2 2 2" xfId="50385" xr:uid="{00000000-0005-0000-0000-00000B990000}"/>
    <cellStyle name="Normal 47 19 4 4 2 3" xfId="22812" xr:uid="{00000000-0005-0000-0000-00000C990000}"/>
    <cellStyle name="Normal 47 19 4 4 2 3 2" xfId="44449" xr:uid="{00000000-0005-0000-0000-00000D990000}"/>
    <cellStyle name="Normal 47 19 4 4 2 4" xfId="38465" xr:uid="{00000000-0005-0000-0000-00000E990000}"/>
    <cellStyle name="Normal 47 19 4 4 3" xfId="25797" xr:uid="{00000000-0005-0000-0000-00000F990000}"/>
    <cellStyle name="Normal 47 19 4 4 3 2" xfId="47411" xr:uid="{00000000-0005-0000-0000-000010990000}"/>
    <cellStyle name="Normal 47 19 4 4 4" xfId="19830" xr:uid="{00000000-0005-0000-0000-000011990000}"/>
    <cellStyle name="Normal 47 19 4 4 4 2" xfId="41472" xr:uid="{00000000-0005-0000-0000-000012990000}"/>
    <cellStyle name="Normal 47 19 4 4 5" xfId="35461" xr:uid="{00000000-0005-0000-0000-000013990000}"/>
    <cellStyle name="Normal 47 19 4 5" xfId="14699" xr:uid="{00000000-0005-0000-0000-000014990000}"/>
    <cellStyle name="Normal 47 19 4 5 2" xfId="17784" xr:uid="{00000000-0005-0000-0000-000015990000}"/>
    <cellStyle name="Normal 47 19 4 5 2 2" xfId="29751" xr:uid="{00000000-0005-0000-0000-000016990000}"/>
    <cellStyle name="Normal 47 19 4 5 2 2 2" xfId="51357" xr:uid="{00000000-0005-0000-0000-000017990000}"/>
    <cellStyle name="Normal 47 19 4 5 2 3" xfId="23784" xr:uid="{00000000-0005-0000-0000-000018990000}"/>
    <cellStyle name="Normal 47 19 4 5 2 3 2" xfId="45421" xr:uid="{00000000-0005-0000-0000-000019990000}"/>
    <cellStyle name="Normal 47 19 4 5 2 4" xfId="39438" xr:uid="{00000000-0005-0000-0000-00001A990000}"/>
    <cellStyle name="Normal 47 19 4 5 3" xfId="26769" xr:uid="{00000000-0005-0000-0000-00001B990000}"/>
    <cellStyle name="Normal 47 19 4 5 3 2" xfId="48383" xr:uid="{00000000-0005-0000-0000-00001C990000}"/>
    <cellStyle name="Normal 47 19 4 5 4" xfId="20802" xr:uid="{00000000-0005-0000-0000-00001D990000}"/>
    <cellStyle name="Normal 47 19 4 5 4 2" xfId="42444" xr:uid="{00000000-0005-0000-0000-00001E990000}"/>
    <cellStyle name="Normal 47 19 4 5 5" xfId="36435" xr:uid="{00000000-0005-0000-0000-00001F990000}"/>
    <cellStyle name="Normal 47 19 4 6" xfId="15812" xr:uid="{00000000-0005-0000-0000-000020990000}"/>
    <cellStyle name="Normal 47 19 4 6 2" xfId="27783" xr:uid="{00000000-0005-0000-0000-000021990000}"/>
    <cellStyle name="Normal 47 19 4 6 2 2" xfId="49389" xr:uid="{00000000-0005-0000-0000-000022990000}"/>
    <cellStyle name="Normal 47 19 4 6 3" xfId="21816" xr:uid="{00000000-0005-0000-0000-000023990000}"/>
    <cellStyle name="Normal 47 19 4 6 3 2" xfId="43453" xr:uid="{00000000-0005-0000-0000-000024990000}"/>
    <cellStyle name="Normal 47 19 4 6 4" xfId="37466" xr:uid="{00000000-0005-0000-0000-000025990000}"/>
    <cellStyle name="Normal 47 19 4 7" xfId="24798" xr:uid="{00000000-0005-0000-0000-000026990000}"/>
    <cellStyle name="Normal 47 19 4 7 2" xfId="46418" xr:uid="{00000000-0005-0000-0000-000027990000}"/>
    <cellStyle name="Normal 47 19 4 8" xfId="18831" xr:uid="{00000000-0005-0000-0000-000028990000}"/>
    <cellStyle name="Normal 47 19 4 8 2" xfId="40473" xr:uid="{00000000-0005-0000-0000-000029990000}"/>
    <cellStyle name="Normal 47 19 4 9" xfId="31713"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3" xr:uid="{00000000-0005-0000-0000-00002F990000}"/>
    <cellStyle name="Normal 47 19 5 2 2 2 2 2" xfId="50789" xr:uid="{00000000-0005-0000-0000-000030990000}"/>
    <cellStyle name="Normal 47 19 5 2 2 2 3" xfId="23216" xr:uid="{00000000-0005-0000-0000-000031990000}"/>
    <cellStyle name="Normal 47 19 5 2 2 2 3 2" xfId="44853" xr:uid="{00000000-0005-0000-0000-000032990000}"/>
    <cellStyle name="Normal 47 19 5 2 2 2 4" xfId="38869" xr:uid="{00000000-0005-0000-0000-000033990000}"/>
    <cellStyle name="Normal 47 19 5 2 2 3" xfId="26201" xr:uid="{00000000-0005-0000-0000-000034990000}"/>
    <cellStyle name="Normal 47 19 5 2 2 3 2" xfId="47815" xr:uid="{00000000-0005-0000-0000-000035990000}"/>
    <cellStyle name="Normal 47 19 5 2 2 4" xfId="20234" xr:uid="{00000000-0005-0000-0000-000036990000}"/>
    <cellStyle name="Normal 47 19 5 2 2 4 2" xfId="41876" xr:uid="{00000000-0005-0000-0000-000037990000}"/>
    <cellStyle name="Normal 47 19 5 2 2 5" xfId="35866" xr:uid="{00000000-0005-0000-0000-000038990000}"/>
    <cellStyle name="Normal 47 19 5 2 3" xfId="15104" xr:uid="{00000000-0005-0000-0000-000039990000}"/>
    <cellStyle name="Normal 47 19 5 2 3 2" xfId="18189" xr:uid="{00000000-0005-0000-0000-00003A990000}"/>
    <cellStyle name="Normal 47 19 5 2 3 2 2" xfId="30155" xr:uid="{00000000-0005-0000-0000-00003B990000}"/>
    <cellStyle name="Normal 47 19 5 2 3 2 2 2" xfId="51761" xr:uid="{00000000-0005-0000-0000-00003C990000}"/>
    <cellStyle name="Normal 47 19 5 2 3 2 3" xfId="24188" xr:uid="{00000000-0005-0000-0000-00003D990000}"/>
    <cellStyle name="Normal 47 19 5 2 3 2 3 2" xfId="45825" xr:uid="{00000000-0005-0000-0000-00003E990000}"/>
    <cellStyle name="Normal 47 19 5 2 3 2 4" xfId="39843" xr:uid="{00000000-0005-0000-0000-00003F990000}"/>
    <cellStyle name="Normal 47 19 5 2 3 3" xfId="27173" xr:uid="{00000000-0005-0000-0000-000040990000}"/>
    <cellStyle name="Normal 47 19 5 2 3 3 2" xfId="48787" xr:uid="{00000000-0005-0000-0000-000041990000}"/>
    <cellStyle name="Normal 47 19 5 2 3 4" xfId="21206" xr:uid="{00000000-0005-0000-0000-000042990000}"/>
    <cellStyle name="Normal 47 19 5 2 3 4 2" xfId="42848" xr:uid="{00000000-0005-0000-0000-000043990000}"/>
    <cellStyle name="Normal 47 19 5 2 3 5" xfId="36840" xr:uid="{00000000-0005-0000-0000-000044990000}"/>
    <cellStyle name="Normal 47 19 5 2 4" xfId="16238" xr:uid="{00000000-0005-0000-0000-000045990000}"/>
    <cellStyle name="Normal 47 19 5 2 4 2" xfId="28207" xr:uid="{00000000-0005-0000-0000-000046990000}"/>
    <cellStyle name="Normal 47 19 5 2 4 2 2" xfId="49813" xr:uid="{00000000-0005-0000-0000-000047990000}"/>
    <cellStyle name="Normal 47 19 5 2 4 3" xfId="22240" xr:uid="{00000000-0005-0000-0000-000048990000}"/>
    <cellStyle name="Normal 47 19 5 2 4 3 2" xfId="43877" xr:uid="{00000000-0005-0000-0000-000049990000}"/>
    <cellStyle name="Normal 47 19 5 2 4 4" xfId="37892" xr:uid="{00000000-0005-0000-0000-00004A990000}"/>
    <cellStyle name="Normal 47 19 5 2 5" xfId="25225" xr:uid="{00000000-0005-0000-0000-00004B990000}"/>
    <cellStyle name="Normal 47 19 5 2 5 2" xfId="46842" xr:uid="{00000000-0005-0000-0000-00004C990000}"/>
    <cellStyle name="Normal 47 19 5 2 6" xfId="19258" xr:uid="{00000000-0005-0000-0000-00004D990000}"/>
    <cellStyle name="Normal 47 19 5 2 6 2" xfId="40900" xr:uid="{00000000-0005-0000-0000-00004E990000}"/>
    <cellStyle name="Normal 47 19 5 2 7" xfId="34886"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3" xr:uid="{00000000-0005-0000-0000-000053990000}"/>
    <cellStyle name="Normal 47 19 5 3 2 2 2 2" xfId="51109" xr:uid="{00000000-0005-0000-0000-000054990000}"/>
    <cellStyle name="Normal 47 19 5 3 2 2 3" xfId="23536" xr:uid="{00000000-0005-0000-0000-000055990000}"/>
    <cellStyle name="Normal 47 19 5 3 2 2 3 2" xfId="45173" xr:uid="{00000000-0005-0000-0000-000056990000}"/>
    <cellStyle name="Normal 47 19 5 3 2 2 4" xfId="39189" xr:uid="{00000000-0005-0000-0000-000057990000}"/>
    <cellStyle name="Normal 47 19 5 3 2 3" xfId="26521" xr:uid="{00000000-0005-0000-0000-000058990000}"/>
    <cellStyle name="Normal 47 19 5 3 2 3 2" xfId="48135" xr:uid="{00000000-0005-0000-0000-000059990000}"/>
    <cellStyle name="Normal 47 19 5 3 2 4" xfId="20554" xr:uid="{00000000-0005-0000-0000-00005A990000}"/>
    <cellStyle name="Normal 47 19 5 3 2 4 2" xfId="42196" xr:uid="{00000000-0005-0000-0000-00005B990000}"/>
    <cellStyle name="Normal 47 19 5 3 2 5" xfId="36186" xr:uid="{00000000-0005-0000-0000-00005C990000}"/>
    <cellStyle name="Normal 47 19 5 3 3" xfId="15424" xr:uid="{00000000-0005-0000-0000-00005D990000}"/>
    <cellStyle name="Normal 47 19 5 3 3 2" xfId="18509" xr:uid="{00000000-0005-0000-0000-00005E990000}"/>
    <cellStyle name="Normal 47 19 5 3 3 2 2" xfId="30475" xr:uid="{00000000-0005-0000-0000-00005F990000}"/>
    <cellStyle name="Normal 47 19 5 3 3 2 2 2" xfId="52081" xr:uid="{00000000-0005-0000-0000-000060990000}"/>
    <cellStyle name="Normal 47 19 5 3 3 2 3" xfId="24508" xr:uid="{00000000-0005-0000-0000-000061990000}"/>
    <cellStyle name="Normal 47 19 5 3 3 2 3 2" xfId="46145" xr:uid="{00000000-0005-0000-0000-000062990000}"/>
    <cellStyle name="Normal 47 19 5 3 3 2 4" xfId="40163" xr:uid="{00000000-0005-0000-0000-000063990000}"/>
    <cellStyle name="Normal 47 19 5 3 3 3" xfId="27493" xr:uid="{00000000-0005-0000-0000-000064990000}"/>
    <cellStyle name="Normal 47 19 5 3 3 3 2" xfId="49107" xr:uid="{00000000-0005-0000-0000-000065990000}"/>
    <cellStyle name="Normal 47 19 5 3 3 4" xfId="21526" xr:uid="{00000000-0005-0000-0000-000066990000}"/>
    <cellStyle name="Normal 47 19 5 3 3 4 2" xfId="43168" xr:uid="{00000000-0005-0000-0000-000067990000}"/>
    <cellStyle name="Normal 47 19 5 3 3 5" xfId="37160" xr:uid="{00000000-0005-0000-0000-000068990000}"/>
    <cellStyle name="Normal 47 19 5 3 4" xfId="16558" xr:uid="{00000000-0005-0000-0000-000069990000}"/>
    <cellStyle name="Normal 47 19 5 3 4 2" xfId="28527" xr:uid="{00000000-0005-0000-0000-00006A990000}"/>
    <cellStyle name="Normal 47 19 5 3 4 2 2" xfId="50133" xr:uid="{00000000-0005-0000-0000-00006B990000}"/>
    <cellStyle name="Normal 47 19 5 3 4 3" xfId="22560" xr:uid="{00000000-0005-0000-0000-00006C990000}"/>
    <cellStyle name="Normal 47 19 5 3 4 3 2" xfId="44197" xr:uid="{00000000-0005-0000-0000-00006D990000}"/>
    <cellStyle name="Normal 47 19 5 3 4 4" xfId="38212" xr:uid="{00000000-0005-0000-0000-00006E990000}"/>
    <cellStyle name="Normal 47 19 5 3 5" xfId="25545" xr:uid="{00000000-0005-0000-0000-00006F990000}"/>
    <cellStyle name="Normal 47 19 5 3 5 2" xfId="47162" xr:uid="{00000000-0005-0000-0000-000070990000}"/>
    <cellStyle name="Normal 47 19 5 3 6" xfId="19578" xr:uid="{00000000-0005-0000-0000-000071990000}"/>
    <cellStyle name="Normal 47 19 5 3 6 2" xfId="41220" xr:uid="{00000000-0005-0000-0000-000072990000}"/>
    <cellStyle name="Normal 47 19 5 3 7" xfId="35206" xr:uid="{00000000-0005-0000-0000-000073990000}"/>
    <cellStyle name="Normal 47 19 5 4" xfId="13809" xr:uid="{00000000-0005-0000-0000-000074990000}"/>
    <cellStyle name="Normal 47 19 5 4 2" xfId="16895" xr:uid="{00000000-0005-0000-0000-000075990000}"/>
    <cellStyle name="Normal 47 19 5 4 2 2" xfId="28863" xr:uid="{00000000-0005-0000-0000-000076990000}"/>
    <cellStyle name="Normal 47 19 5 4 2 2 2" xfId="50469" xr:uid="{00000000-0005-0000-0000-000077990000}"/>
    <cellStyle name="Normal 47 19 5 4 2 3" xfId="22896" xr:uid="{00000000-0005-0000-0000-000078990000}"/>
    <cellStyle name="Normal 47 19 5 4 2 3 2" xfId="44533" xr:uid="{00000000-0005-0000-0000-000079990000}"/>
    <cellStyle name="Normal 47 19 5 4 2 4" xfId="38549" xr:uid="{00000000-0005-0000-0000-00007A990000}"/>
    <cellStyle name="Normal 47 19 5 4 3" xfId="25881" xr:uid="{00000000-0005-0000-0000-00007B990000}"/>
    <cellStyle name="Normal 47 19 5 4 3 2" xfId="47495" xr:uid="{00000000-0005-0000-0000-00007C990000}"/>
    <cellStyle name="Normal 47 19 5 4 4" xfId="19914" xr:uid="{00000000-0005-0000-0000-00007D990000}"/>
    <cellStyle name="Normal 47 19 5 4 4 2" xfId="41556" xr:uid="{00000000-0005-0000-0000-00007E990000}"/>
    <cellStyle name="Normal 47 19 5 4 5" xfId="35545" xr:uid="{00000000-0005-0000-0000-00007F990000}"/>
    <cellStyle name="Normal 47 19 5 5" xfId="14783" xr:uid="{00000000-0005-0000-0000-000080990000}"/>
    <cellStyle name="Normal 47 19 5 5 2" xfId="17868" xr:uid="{00000000-0005-0000-0000-000081990000}"/>
    <cellStyle name="Normal 47 19 5 5 2 2" xfId="29835" xr:uid="{00000000-0005-0000-0000-000082990000}"/>
    <cellStyle name="Normal 47 19 5 5 2 2 2" xfId="51441" xr:uid="{00000000-0005-0000-0000-000083990000}"/>
    <cellStyle name="Normal 47 19 5 5 2 3" xfId="23868" xr:uid="{00000000-0005-0000-0000-000084990000}"/>
    <cellStyle name="Normal 47 19 5 5 2 3 2" xfId="45505" xr:uid="{00000000-0005-0000-0000-000085990000}"/>
    <cellStyle name="Normal 47 19 5 5 2 4" xfId="39522" xr:uid="{00000000-0005-0000-0000-000086990000}"/>
    <cellStyle name="Normal 47 19 5 5 3" xfId="26853" xr:uid="{00000000-0005-0000-0000-000087990000}"/>
    <cellStyle name="Normal 47 19 5 5 3 2" xfId="48467" xr:uid="{00000000-0005-0000-0000-000088990000}"/>
    <cellStyle name="Normal 47 19 5 5 4" xfId="20886" xr:uid="{00000000-0005-0000-0000-000089990000}"/>
    <cellStyle name="Normal 47 19 5 5 4 2" xfId="42528" xr:uid="{00000000-0005-0000-0000-00008A990000}"/>
    <cellStyle name="Normal 47 19 5 5 5" xfId="36519" xr:uid="{00000000-0005-0000-0000-00008B990000}"/>
    <cellStyle name="Normal 47 19 5 6" xfId="15896" xr:uid="{00000000-0005-0000-0000-00008C990000}"/>
    <cellStyle name="Normal 47 19 5 6 2" xfId="27867" xr:uid="{00000000-0005-0000-0000-00008D990000}"/>
    <cellStyle name="Normal 47 19 5 6 2 2" xfId="49473" xr:uid="{00000000-0005-0000-0000-00008E990000}"/>
    <cellStyle name="Normal 47 19 5 6 3" xfId="21900" xr:uid="{00000000-0005-0000-0000-00008F990000}"/>
    <cellStyle name="Normal 47 19 5 6 3 2" xfId="43537" xr:uid="{00000000-0005-0000-0000-000090990000}"/>
    <cellStyle name="Normal 47 19 5 6 4" xfId="37550" xr:uid="{00000000-0005-0000-0000-000091990000}"/>
    <cellStyle name="Normal 47 19 5 7" xfId="24882" xr:uid="{00000000-0005-0000-0000-000092990000}"/>
    <cellStyle name="Normal 47 19 5 7 2" xfId="46502" xr:uid="{00000000-0005-0000-0000-000093990000}"/>
    <cellStyle name="Normal 47 19 5 8" xfId="18915" xr:uid="{00000000-0005-0000-0000-000094990000}"/>
    <cellStyle name="Normal 47 19 5 8 2" xfId="40557" xr:uid="{00000000-0005-0000-0000-000095990000}"/>
    <cellStyle name="Normal 47 19 5 9" xfId="31885"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2" xr:uid="{00000000-0005-0000-0000-00009B990000}"/>
    <cellStyle name="Normal 47 19 6 2 2 2 2 2" xfId="50728" xr:uid="{00000000-0005-0000-0000-00009C990000}"/>
    <cellStyle name="Normal 47 19 6 2 2 2 3" xfId="23155" xr:uid="{00000000-0005-0000-0000-00009D990000}"/>
    <cellStyle name="Normal 47 19 6 2 2 2 3 2" xfId="44792" xr:uid="{00000000-0005-0000-0000-00009E990000}"/>
    <cellStyle name="Normal 47 19 6 2 2 2 4" xfId="38808" xr:uid="{00000000-0005-0000-0000-00009F990000}"/>
    <cellStyle name="Normal 47 19 6 2 2 3" xfId="26140" xr:uid="{00000000-0005-0000-0000-0000A0990000}"/>
    <cellStyle name="Normal 47 19 6 2 2 3 2" xfId="47754" xr:uid="{00000000-0005-0000-0000-0000A1990000}"/>
    <cellStyle name="Normal 47 19 6 2 2 4" xfId="20173" xr:uid="{00000000-0005-0000-0000-0000A2990000}"/>
    <cellStyle name="Normal 47 19 6 2 2 4 2" xfId="41815" xr:uid="{00000000-0005-0000-0000-0000A3990000}"/>
    <cellStyle name="Normal 47 19 6 2 2 5" xfId="35805" xr:uid="{00000000-0005-0000-0000-0000A4990000}"/>
    <cellStyle name="Normal 47 19 6 2 3" xfId="15043" xr:uid="{00000000-0005-0000-0000-0000A5990000}"/>
    <cellStyle name="Normal 47 19 6 2 3 2" xfId="18128" xr:uid="{00000000-0005-0000-0000-0000A6990000}"/>
    <cellStyle name="Normal 47 19 6 2 3 2 2" xfId="30094" xr:uid="{00000000-0005-0000-0000-0000A7990000}"/>
    <cellStyle name="Normal 47 19 6 2 3 2 2 2" xfId="51700" xr:uid="{00000000-0005-0000-0000-0000A8990000}"/>
    <cellStyle name="Normal 47 19 6 2 3 2 3" xfId="24127" xr:uid="{00000000-0005-0000-0000-0000A9990000}"/>
    <cellStyle name="Normal 47 19 6 2 3 2 3 2" xfId="45764" xr:uid="{00000000-0005-0000-0000-0000AA990000}"/>
    <cellStyle name="Normal 47 19 6 2 3 2 4" xfId="39782" xr:uid="{00000000-0005-0000-0000-0000AB990000}"/>
    <cellStyle name="Normal 47 19 6 2 3 3" xfId="27112" xr:uid="{00000000-0005-0000-0000-0000AC990000}"/>
    <cellStyle name="Normal 47 19 6 2 3 3 2" xfId="48726" xr:uid="{00000000-0005-0000-0000-0000AD990000}"/>
    <cellStyle name="Normal 47 19 6 2 3 4" xfId="21145" xr:uid="{00000000-0005-0000-0000-0000AE990000}"/>
    <cellStyle name="Normal 47 19 6 2 3 4 2" xfId="42787" xr:uid="{00000000-0005-0000-0000-0000AF990000}"/>
    <cellStyle name="Normal 47 19 6 2 3 5" xfId="36779" xr:uid="{00000000-0005-0000-0000-0000B0990000}"/>
    <cellStyle name="Normal 47 19 6 2 4" xfId="16177" xr:uid="{00000000-0005-0000-0000-0000B1990000}"/>
    <cellStyle name="Normal 47 19 6 2 4 2" xfId="28146" xr:uid="{00000000-0005-0000-0000-0000B2990000}"/>
    <cellStyle name="Normal 47 19 6 2 4 2 2" xfId="49752" xr:uid="{00000000-0005-0000-0000-0000B3990000}"/>
    <cellStyle name="Normal 47 19 6 2 4 3" xfId="22179" xr:uid="{00000000-0005-0000-0000-0000B4990000}"/>
    <cellStyle name="Normal 47 19 6 2 4 3 2" xfId="43816" xr:uid="{00000000-0005-0000-0000-0000B5990000}"/>
    <cellStyle name="Normal 47 19 6 2 4 4" xfId="37831" xr:uid="{00000000-0005-0000-0000-0000B6990000}"/>
    <cellStyle name="Normal 47 19 6 2 5" xfId="25164" xr:uid="{00000000-0005-0000-0000-0000B7990000}"/>
    <cellStyle name="Normal 47 19 6 2 5 2" xfId="46781" xr:uid="{00000000-0005-0000-0000-0000B8990000}"/>
    <cellStyle name="Normal 47 19 6 2 6" xfId="19197" xr:uid="{00000000-0005-0000-0000-0000B9990000}"/>
    <cellStyle name="Normal 47 19 6 2 6 2" xfId="40839" xr:uid="{00000000-0005-0000-0000-0000BA990000}"/>
    <cellStyle name="Normal 47 19 6 2 7" xfId="34825"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2" xr:uid="{00000000-0005-0000-0000-0000BF990000}"/>
    <cellStyle name="Normal 47 19 6 3 2 2 2 2" xfId="51048" xr:uid="{00000000-0005-0000-0000-0000C0990000}"/>
    <cellStyle name="Normal 47 19 6 3 2 2 3" xfId="23475" xr:uid="{00000000-0005-0000-0000-0000C1990000}"/>
    <cellStyle name="Normal 47 19 6 3 2 2 3 2" xfId="45112" xr:uid="{00000000-0005-0000-0000-0000C2990000}"/>
    <cellStyle name="Normal 47 19 6 3 2 2 4" xfId="39128" xr:uid="{00000000-0005-0000-0000-0000C3990000}"/>
    <cellStyle name="Normal 47 19 6 3 2 3" xfId="26460" xr:uid="{00000000-0005-0000-0000-0000C4990000}"/>
    <cellStyle name="Normal 47 19 6 3 2 3 2" xfId="48074" xr:uid="{00000000-0005-0000-0000-0000C5990000}"/>
    <cellStyle name="Normal 47 19 6 3 2 4" xfId="20493" xr:uid="{00000000-0005-0000-0000-0000C6990000}"/>
    <cellStyle name="Normal 47 19 6 3 2 4 2" xfId="42135" xr:uid="{00000000-0005-0000-0000-0000C7990000}"/>
    <cellStyle name="Normal 47 19 6 3 2 5" xfId="36125" xr:uid="{00000000-0005-0000-0000-0000C8990000}"/>
    <cellStyle name="Normal 47 19 6 3 3" xfId="15363" xr:uid="{00000000-0005-0000-0000-0000C9990000}"/>
    <cellStyle name="Normal 47 19 6 3 3 2" xfId="18448" xr:uid="{00000000-0005-0000-0000-0000CA990000}"/>
    <cellStyle name="Normal 47 19 6 3 3 2 2" xfId="30414" xr:uid="{00000000-0005-0000-0000-0000CB990000}"/>
    <cellStyle name="Normal 47 19 6 3 3 2 2 2" xfId="52020" xr:uid="{00000000-0005-0000-0000-0000CC990000}"/>
    <cellStyle name="Normal 47 19 6 3 3 2 3" xfId="24447" xr:uid="{00000000-0005-0000-0000-0000CD990000}"/>
    <cellStyle name="Normal 47 19 6 3 3 2 3 2" xfId="46084" xr:uid="{00000000-0005-0000-0000-0000CE990000}"/>
    <cellStyle name="Normal 47 19 6 3 3 2 4" xfId="40102" xr:uid="{00000000-0005-0000-0000-0000CF990000}"/>
    <cellStyle name="Normal 47 19 6 3 3 3" xfId="27432" xr:uid="{00000000-0005-0000-0000-0000D0990000}"/>
    <cellStyle name="Normal 47 19 6 3 3 3 2" xfId="49046" xr:uid="{00000000-0005-0000-0000-0000D1990000}"/>
    <cellStyle name="Normal 47 19 6 3 3 4" xfId="21465" xr:uid="{00000000-0005-0000-0000-0000D2990000}"/>
    <cellStyle name="Normal 47 19 6 3 3 4 2" xfId="43107" xr:uid="{00000000-0005-0000-0000-0000D3990000}"/>
    <cellStyle name="Normal 47 19 6 3 3 5" xfId="37099" xr:uid="{00000000-0005-0000-0000-0000D4990000}"/>
    <cellStyle name="Normal 47 19 6 3 4" xfId="16497" xr:uid="{00000000-0005-0000-0000-0000D5990000}"/>
    <cellStyle name="Normal 47 19 6 3 4 2" xfId="28466" xr:uid="{00000000-0005-0000-0000-0000D6990000}"/>
    <cellStyle name="Normal 47 19 6 3 4 2 2" xfId="50072" xr:uid="{00000000-0005-0000-0000-0000D7990000}"/>
    <cellStyle name="Normal 47 19 6 3 4 3" xfId="22499" xr:uid="{00000000-0005-0000-0000-0000D8990000}"/>
    <cellStyle name="Normal 47 19 6 3 4 3 2" xfId="44136" xr:uid="{00000000-0005-0000-0000-0000D9990000}"/>
    <cellStyle name="Normal 47 19 6 3 4 4" xfId="38151" xr:uid="{00000000-0005-0000-0000-0000DA990000}"/>
    <cellStyle name="Normal 47 19 6 3 5" xfId="25484" xr:uid="{00000000-0005-0000-0000-0000DB990000}"/>
    <cellStyle name="Normal 47 19 6 3 5 2" xfId="47101" xr:uid="{00000000-0005-0000-0000-0000DC990000}"/>
    <cellStyle name="Normal 47 19 6 3 6" xfId="19517" xr:uid="{00000000-0005-0000-0000-0000DD990000}"/>
    <cellStyle name="Normal 47 19 6 3 6 2" xfId="41159" xr:uid="{00000000-0005-0000-0000-0000DE990000}"/>
    <cellStyle name="Normal 47 19 6 3 7" xfId="35145" xr:uid="{00000000-0005-0000-0000-0000DF990000}"/>
    <cellStyle name="Normal 47 19 6 4" xfId="13748" xr:uid="{00000000-0005-0000-0000-0000E0990000}"/>
    <cellStyle name="Normal 47 19 6 4 2" xfId="16834" xr:uid="{00000000-0005-0000-0000-0000E1990000}"/>
    <cellStyle name="Normal 47 19 6 4 2 2" xfId="28802" xr:uid="{00000000-0005-0000-0000-0000E2990000}"/>
    <cellStyle name="Normal 47 19 6 4 2 2 2" xfId="50408" xr:uid="{00000000-0005-0000-0000-0000E3990000}"/>
    <cellStyle name="Normal 47 19 6 4 2 3" xfId="22835" xr:uid="{00000000-0005-0000-0000-0000E4990000}"/>
    <cellStyle name="Normal 47 19 6 4 2 3 2" xfId="44472" xr:uid="{00000000-0005-0000-0000-0000E5990000}"/>
    <cellStyle name="Normal 47 19 6 4 2 4" xfId="38488" xr:uid="{00000000-0005-0000-0000-0000E6990000}"/>
    <cellStyle name="Normal 47 19 6 4 3" xfId="25820" xr:uid="{00000000-0005-0000-0000-0000E7990000}"/>
    <cellStyle name="Normal 47 19 6 4 3 2" xfId="47434" xr:uid="{00000000-0005-0000-0000-0000E8990000}"/>
    <cellStyle name="Normal 47 19 6 4 4" xfId="19853" xr:uid="{00000000-0005-0000-0000-0000E9990000}"/>
    <cellStyle name="Normal 47 19 6 4 4 2" xfId="41495" xr:uid="{00000000-0005-0000-0000-0000EA990000}"/>
    <cellStyle name="Normal 47 19 6 4 5" xfId="35484" xr:uid="{00000000-0005-0000-0000-0000EB990000}"/>
    <cellStyle name="Normal 47 19 6 5" xfId="14722" xr:uid="{00000000-0005-0000-0000-0000EC990000}"/>
    <cellStyle name="Normal 47 19 6 5 2" xfId="17807" xr:uid="{00000000-0005-0000-0000-0000ED990000}"/>
    <cellStyle name="Normal 47 19 6 5 2 2" xfId="29774" xr:uid="{00000000-0005-0000-0000-0000EE990000}"/>
    <cellStyle name="Normal 47 19 6 5 2 2 2" xfId="51380" xr:uid="{00000000-0005-0000-0000-0000EF990000}"/>
    <cellStyle name="Normal 47 19 6 5 2 3" xfId="23807" xr:uid="{00000000-0005-0000-0000-0000F0990000}"/>
    <cellStyle name="Normal 47 19 6 5 2 3 2" xfId="45444" xr:uid="{00000000-0005-0000-0000-0000F1990000}"/>
    <cellStyle name="Normal 47 19 6 5 2 4" xfId="39461" xr:uid="{00000000-0005-0000-0000-0000F2990000}"/>
    <cellStyle name="Normal 47 19 6 5 3" xfId="26792" xr:uid="{00000000-0005-0000-0000-0000F3990000}"/>
    <cellStyle name="Normal 47 19 6 5 3 2" xfId="48406" xr:uid="{00000000-0005-0000-0000-0000F4990000}"/>
    <cellStyle name="Normal 47 19 6 5 4" xfId="20825" xr:uid="{00000000-0005-0000-0000-0000F5990000}"/>
    <cellStyle name="Normal 47 19 6 5 4 2" xfId="42467" xr:uid="{00000000-0005-0000-0000-0000F6990000}"/>
    <cellStyle name="Normal 47 19 6 5 5" xfId="36458" xr:uid="{00000000-0005-0000-0000-0000F7990000}"/>
    <cellStyle name="Normal 47 19 6 6" xfId="15835" xr:uid="{00000000-0005-0000-0000-0000F8990000}"/>
    <cellStyle name="Normal 47 19 6 6 2" xfId="27806" xr:uid="{00000000-0005-0000-0000-0000F9990000}"/>
    <cellStyle name="Normal 47 19 6 6 2 2" xfId="49412" xr:uid="{00000000-0005-0000-0000-0000FA990000}"/>
    <cellStyle name="Normal 47 19 6 6 3" xfId="21839" xr:uid="{00000000-0005-0000-0000-0000FB990000}"/>
    <cellStyle name="Normal 47 19 6 6 3 2" xfId="43476" xr:uid="{00000000-0005-0000-0000-0000FC990000}"/>
    <cellStyle name="Normal 47 19 6 6 4" xfId="37489" xr:uid="{00000000-0005-0000-0000-0000FD990000}"/>
    <cellStyle name="Normal 47 19 6 7" xfId="24821" xr:uid="{00000000-0005-0000-0000-0000FE990000}"/>
    <cellStyle name="Normal 47 19 6 7 2" xfId="46441" xr:uid="{00000000-0005-0000-0000-0000FF990000}"/>
    <cellStyle name="Normal 47 19 6 8" xfId="18854" xr:uid="{00000000-0005-0000-0000-0000009A0000}"/>
    <cellStyle name="Normal 47 19 6 8 2" xfId="40496" xr:uid="{00000000-0005-0000-0000-0000019A0000}"/>
    <cellStyle name="Normal 47 19 6 9" xfId="31781"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6" xr:uid="{00000000-0005-0000-0000-0000079A0000}"/>
    <cellStyle name="Normal 47 19 7 2 2 2 2 2" xfId="50832" xr:uid="{00000000-0005-0000-0000-0000089A0000}"/>
    <cellStyle name="Normal 47 19 7 2 2 2 3" xfId="23259" xr:uid="{00000000-0005-0000-0000-0000099A0000}"/>
    <cellStyle name="Normal 47 19 7 2 2 2 3 2" xfId="44896" xr:uid="{00000000-0005-0000-0000-00000A9A0000}"/>
    <cellStyle name="Normal 47 19 7 2 2 2 4" xfId="38912" xr:uid="{00000000-0005-0000-0000-00000B9A0000}"/>
    <cellStyle name="Normal 47 19 7 2 2 3" xfId="26244" xr:uid="{00000000-0005-0000-0000-00000C9A0000}"/>
    <cellStyle name="Normal 47 19 7 2 2 3 2" xfId="47858" xr:uid="{00000000-0005-0000-0000-00000D9A0000}"/>
    <cellStyle name="Normal 47 19 7 2 2 4" xfId="20277" xr:uid="{00000000-0005-0000-0000-00000E9A0000}"/>
    <cellStyle name="Normal 47 19 7 2 2 4 2" xfId="41919" xr:uid="{00000000-0005-0000-0000-00000F9A0000}"/>
    <cellStyle name="Normal 47 19 7 2 2 5" xfId="35909" xr:uid="{00000000-0005-0000-0000-0000109A0000}"/>
    <cellStyle name="Normal 47 19 7 2 3" xfId="15147" xr:uid="{00000000-0005-0000-0000-0000119A0000}"/>
    <cellStyle name="Normal 47 19 7 2 3 2" xfId="18232" xr:uid="{00000000-0005-0000-0000-0000129A0000}"/>
    <cellStyle name="Normal 47 19 7 2 3 2 2" xfId="30198" xr:uid="{00000000-0005-0000-0000-0000139A0000}"/>
    <cellStyle name="Normal 47 19 7 2 3 2 2 2" xfId="51804" xr:uid="{00000000-0005-0000-0000-0000149A0000}"/>
    <cellStyle name="Normal 47 19 7 2 3 2 3" xfId="24231" xr:uid="{00000000-0005-0000-0000-0000159A0000}"/>
    <cellStyle name="Normal 47 19 7 2 3 2 3 2" xfId="45868" xr:uid="{00000000-0005-0000-0000-0000169A0000}"/>
    <cellStyle name="Normal 47 19 7 2 3 2 4" xfId="39886" xr:uid="{00000000-0005-0000-0000-0000179A0000}"/>
    <cellStyle name="Normal 47 19 7 2 3 3" xfId="27216" xr:uid="{00000000-0005-0000-0000-0000189A0000}"/>
    <cellStyle name="Normal 47 19 7 2 3 3 2" xfId="48830" xr:uid="{00000000-0005-0000-0000-0000199A0000}"/>
    <cellStyle name="Normal 47 19 7 2 3 4" xfId="21249" xr:uid="{00000000-0005-0000-0000-00001A9A0000}"/>
    <cellStyle name="Normal 47 19 7 2 3 4 2" xfId="42891" xr:uid="{00000000-0005-0000-0000-00001B9A0000}"/>
    <cellStyle name="Normal 47 19 7 2 3 5" xfId="36883" xr:uid="{00000000-0005-0000-0000-00001C9A0000}"/>
    <cellStyle name="Normal 47 19 7 2 4" xfId="16281" xr:uid="{00000000-0005-0000-0000-00001D9A0000}"/>
    <cellStyle name="Normal 47 19 7 2 4 2" xfId="28250" xr:uid="{00000000-0005-0000-0000-00001E9A0000}"/>
    <cellStyle name="Normal 47 19 7 2 4 2 2" xfId="49856" xr:uid="{00000000-0005-0000-0000-00001F9A0000}"/>
    <cellStyle name="Normal 47 19 7 2 4 3" xfId="22283" xr:uid="{00000000-0005-0000-0000-0000209A0000}"/>
    <cellStyle name="Normal 47 19 7 2 4 3 2" xfId="43920" xr:uid="{00000000-0005-0000-0000-0000219A0000}"/>
    <cellStyle name="Normal 47 19 7 2 4 4" xfId="37935" xr:uid="{00000000-0005-0000-0000-0000229A0000}"/>
    <cellStyle name="Normal 47 19 7 2 5" xfId="25268" xr:uid="{00000000-0005-0000-0000-0000239A0000}"/>
    <cellStyle name="Normal 47 19 7 2 5 2" xfId="46885" xr:uid="{00000000-0005-0000-0000-0000249A0000}"/>
    <cellStyle name="Normal 47 19 7 2 6" xfId="19301" xr:uid="{00000000-0005-0000-0000-0000259A0000}"/>
    <cellStyle name="Normal 47 19 7 2 6 2" xfId="40943" xr:uid="{00000000-0005-0000-0000-0000269A0000}"/>
    <cellStyle name="Normal 47 19 7 2 7" xfId="34929"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6" xr:uid="{00000000-0005-0000-0000-00002B9A0000}"/>
    <cellStyle name="Normal 47 19 7 3 2 2 2 2" xfId="51152" xr:uid="{00000000-0005-0000-0000-00002C9A0000}"/>
    <cellStyle name="Normal 47 19 7 3 2 2 3" xfId="23579" xr:uid="{00000000-0005-0000-0000-00002D9A0000}"/>
    <cellStyle name="Normal 47 19 7 3 2 2 3 2" xfId="45216" xr:uid="{00000000-0005-0000-0000-00002E9A0000}"/>
    <cellStyle name="Normal 47 19 7 3 2 2 4" xfId="39232" xr:uid="{00000000-0005-0000-0000-00002F9A0000}"/>
    <cellStyle name="Normal 47 19 7 3 2 3" xfId="26564" xr:uid="{00000000-0005-0000-0000-0000309A0000}"/>
    <cellStyle name="Normal 47 19 7 3 2 3 2" xfId="48178" xr:uid="{00000000-0005-0000-0000-0000319A0000}"/>
    <cellStyle name="Normal 47 19 7 3 2 4" xfId="20597" xr:uid="{00000000-0005-0000-0000-0000329A0000}"/>
    <cellStyle name="Normal 47 19 7 3 2 4 2" xfId="42239" xr:uid="{00000000-0005-0000-0000-0000339A0000}"/>
    <cellStyle name="Normal 47 19 7 3 2 5" xfId="36229" xr:uid="{00000000-0005-0000-0000-0000349A0000}"/>
    <cellStyle name="Normal 47 19 7 3 3" xfId="15467" xr:uid="{00000000-0005-0000-0000-0000359A0000}"/>
    <cellStyle name="Normal 47 19 7 3 3 2" xfId="18552" xr:uid="{00000000-0005-0000-0000-0000369A0000}"/>
    <cellStyle name="Normal 47 19 7 3 3 2 2" xfId="30518" xr:uid="{00000000-0005-0000-0000-0000379A0000}"/>
    <cellStyle name="Normal 47 19 7 3 3 2 2 2" xfId="52124" xr:uid="{00000000-0005-0000-0000-0000389A0000}"/>
    <cellStyle name="Normal 47 19 7 3 3 2 3" xfId="24551" xr:uid="{00000000-0005-0000-0000-0000399A0000}"/>
    <cellStyle name="Normal 47 19 7 3 3 2 3 2" xfId="46188" xr:uid="{00000000-0005-0000-0000-00003A9A0000}"/>
    <cellStyle name="Normal 47 19 7 3 3 2 4" xfId="40206" xr:uid="{00000000-0005-0000-0000-00003B9A0000}"/>
    <cellStyle name="Normal 47 19 7 3 3 3" xfId="27536" xr:uid="{00000000-0005-0000-0000-00003C9A0000}"/>
    <cellStyle name="Normal 47 19 7 3 3 3 2" xfId="49150" xr:uid="{00000000-0005-0000-0000-00003D9A0000}"/>
    <cellStyle name="Normal 47 19 7 3 3 4" xfId="21569" xr:uid="{00000000-0005-0000-0000-00003E9A0000}"/>
    <cellStyle name="Normal 47 19 7 3 3 4 2" xfId="43211" xr:uid="{00000000-0005-0000-0000-00003F9A0000}"/>
    <cellStyle name="Normal 47 19 7 3 3 5" xfId="37203" xr:uid="{00000000-0005-0000-0000-0000409A0000}"/>
    <cellStyle name="Normal 47 19 7 3 4" xfId="16601" xr:uid="{00000000-0005-0000-0000-0000419A0000}"/>
    <cellStyle name="Normal 47 19 7 3 4 2" xfId="28570" xr:uid="{00000000-0005-0000-0000-0000429A0000}"/>
    <cellStyle name="Normal 47 19 7 3 4 2 2" xfId="50176" xr:uid="{00000000-0005-0000-0000-0000439A0000}"/>
    <cellStyle name="Normal 47 19 7 3 4 3" xfId="22603" xr:uid="{00000000-0005-0000-0000-0000449A0000}"/>
    <cellStyle name="Normal 47 19 7 3 4 3 2" xfId="44240" xr:uid="{00000000-0005-0000-0000-0000459A0000}"/>
    <cellStyle name="Normal 47 19 7 3 4 4" xfId="38255" xr:uid="{00000000-0005-0000-0000-0000469A0000}"/>
    <cellStyle name="Normal 47 19 7 3 5" xfId="25588" xr:uid="{00000000-0005-0000-0000-0000479A0000}"/>
    <cellStyle name="Normal 47 19 7 3 5 2" xfId="47205" xr:uid="{00000000-0005-0000-0000-0000489A0000}"/>
    <cellStyle name="Normal 47 19 7 3 6" xfId="19621" xr:uid="{00000000-0005-0000-0000-0000499A0000}"/>
    <cellStyle name="Normal 47 19 7 3 6 2" xfId="41263" xr:uid="{00000000-0005-0000-0000-00004A9A0000}"/>
    <cellStyle name="Normal 47 19 7 3 7" xfId="35249" xr:uid="{00000000-0005-0000-0000-00004B9A0000}"/>
    <cellStyle name="Normal 47 19 7 4" xfId="13852" xr:uid="{00000000-0005-0000-0000-00004C9A0000}"/>
    <cellStyle name="Normal 47 19 7 4 2" xfId="16938" xr:uid="{00000000-0005-0000-0000-00004D9A0000}"/>
    <cellStyle name="Normal 47 19 7 4 2 2" xfId="28906" xr:uid="{00000000-0005-0000-0000-00004E9A0000}"/>
    <cellStyle name="Normal 47 19 7 4 2 2 2" xfId="50512" xr:uid="{00000000-0005-0000-0000-00004F9A0000}"/>
    <cellStyle name="Normal 47 19 7 4 2 3" xfId="22939" xr:uid="{00000000-0005-0000-0000-0000509A0000}"/>
    <cellStyle name="Normal 47 19 7 4 2 3 2" xfId="44576" xr:uid="{00000000-0005-0000-0000-0000519A0000}"/>
    <cellStyle name="Normal 47 19 7 4 2 4" xfId="38592" xr:uid="{00000000-0005-0000-0000-0000529A0000}"/>
    <cellStyle name="Normal 47 19 7 4 3" xfId="25924" xr:uid="{00000000-0005-0000-0000-0000539A0000}"/>
    <cellStyle name="Normal 47 19 7 4 3 2" xfId="47538" xr:uid="{00000000-0005-0000-0000-0000549A0000}"/>
    <cellStyle name="Normal 47 19 7 4 4" xfId="19957" xr:uid="{00000000-0005-0000-0000-0000559A0000}"/>
    <cellStyle name="Normal 47 19 7 4 4 2" xfId="41599" xr:uid="{00000000-0005-0000-0000-0000569A0000}"/>
    <cellStyle name="Normal 47 19 7 4 5" xfId="35588" xr:uid="{00000000-0005-0000-0000-0000579A0000}"/>
    <cellStyle name="Normal 47 19 7 5" xfId="14826" xr:uid="{00000000-0005-0000-0000-0000589A0000}"/>
    <cellStyle name="Normal 47 19 7 5 2" xfId="17911" xr:uid="{00000000-0005-0000-0000-0000599A0000}"/>
    <cellStyle name="Normal 47 19 7 5 2 2" xfId="29878" xr:uid="{00000000-0005-0000-0000-00005A9A0000}"/>
    <cellStyle name="Normal 47 19 7 5 2 2 2" xfId="51484" xr:uid="{00000000-0005-0000-0000-00005B9A0000}"/>
    <cellStyle name="Normal 47 19 7 5 2 3" xfId="23911" xr:uid="{00000000-0005-0000-0000-00005C9A0000}"/>
    <cellStyle name="Normal 47 19 7 5 2 3 2" xfId="45548" xr:uid="{00000000-0005-0000-0000-00005D9A0000}"/>
    <cellStyle name="Normal 47 19 7 5 2 4" xfId="39565" xr:uid="{00000000-0005-0000-0000-00005E9A0000}"/>
    <cellStyle name="Normal 47 19 7 5 3" xfId="26896" xr:uid="{00000000-0005-0000-0000-00005F9A0000}"/>
    <cellStyle name="Normal 47 19 7 5 3 2" xfId="48510" xr:uid="{00000000-0005-0000-0000-0000609A0000}"/>
    <cellStyle name="Normal 47 19 7 5 4" xfId="20929" xr:uid="{00000000-0005-0000-0000-0000619A0000}"/>
    <cellStyle name="Normal 47 19 7 5 4 2" xfId="42571" xr:uid="{00000000-0005-0000-0000-0000629A0000}"/>
    <cellStyle name="Normal 47 19 7 5 5" xfId="36562" xr:uid="{00000000-0005-0000-0000-0000639A0000}"/>
    <cellStyle name="Normal 47 19 7 6" xfId="15939" xr:uid="{00000000-0005-0000-0000-0000649A0000}"/>
    <cellStyle name="Normal 47 19 7 6 2" xfId="27910" xr:uid="{00000000-0005-0000-0000-0000659A0000}"/>
    <cellStyle name="Normal 47 19 7 6 2 2" xfId="49516" xr:uid="{00000000-0005-0000-0000-0000669A0000}"/>
    <cellStyle name="Normal 47 19 7 6 3" xfId="21943" xr:uid="{00000000-0005-0000-0000-0000679A0000}"/>
    <cellStyle name="Normal 47 19 7 6 3 2" xfId="43580" xr:uid="{00000000-0005-0000-0000-0000689A0000}"/>
    <cellStyle name="Normal 47 19 7 6 4" xfId="37593" xr:uid="{00000000-0005-0000-0000-0000699A0000}"/>
    <cellStyle name="Normal 47 19 7 7" xfId="24925" xr:uid="{00000000-0005-0000-0000-00006A9A0000}"/>
    <cellStyle name="Normal 47 19 7 7 2" xfId="46545" xr:uid="{00000000-0005-0000-0000-00006B9A0000}"/>
    <cellStyle name="Normal 47 19 7 8" xfId="18958" xr:uid="{00000000-0005-0000-0000-00006C9A0000}"/>
    <cellStyle name="Normal 47 19 7 8 2" xfId="40600" xr:uid="{00000000-0005-0000-0000-00006D9A0000}"/>
    <cellStyle name="Normal 47 19 7 9" xfId="31999"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8" xr:uid="{00000000-0005-0000-0000-0000729A0000}"/>
    <cellStyle name="Normal 47 19 8 2 2 2 2" xfId="50574" xr:uid="{00000000-0005-0000-0000-0000739A0000}"/>
    <cellStyle name="Normal 47 19 8 2 2 3" xfId="23001" xr:uid="{00000000-0005-0000-0000-0000749A0000}"/>
    <cellStyle name="Normal 47 19 8 2 2 3 2" xfId="44638" xr:uid="{00000000-0005-0000-0000-0000759A0000}"/>
    <cellStyle name="Normal 47 19 8 2 2 4" xfId="38654" xr:uid="{00000000-0005-0000-0000-0000769A0000}"/>
    <cellStyle name="Normal 47 19 8 2 3" xfId="25986" xr:uid="{00000000-0005-0000-0000-0000779A0000}"/>
    <cellStyle name="Normal 47 19 8 2 3 2" xfId="47600" xr:uid="{00000000-0005-0000-0000-0000789A0000}"/>
    <cellStyle name="Normal 47 19 8 2 4" xfId="20019" xr:uid="{00000000-0005-0000-0000-0000799A0000}"/>
    <cellStyle name="Normal 47 19 8 2 4 2" xfId="41661" xr:uid="{00000000-0005-0000-0000-00007A9A0000}"/>
    <cellStyle name="Normal 47 19 8 2 5" xfId="35651" xr:uid="{00000000-0005-0000-0000-00007B9A0000}"/>
    <cellStyle name="Normal 47 19 8 3" xfId="14889" xr:uid="{00000000-0005-0000-0000-00007C9A0000}"/>
    <cellStyle name="Normal 47 19 8 3 2" xfId="17974" xr:uid="{00000000-0005-0000-0000-00007D9A0000}"/>
    <cellStyle name="Normal 47 19 8 3 2 2" xfId="29940" xr:uid="{00000000-0005-0000-0000-00007E9A0000}"/>
    <cellStyle name="Normal 47 19 8 3 2 2 2" xfId="51546" xr:uid="{00000000-0005-0000-0000-00007F9A0000}"/>
    <cellStyle name="Normal 47 19 8 3 2 3" xfId="23973" xr:uid="{00000000-0005-0000-0000-0000809A0000}"/>
    <cellStyle name="Normal 47 19 8 3 2 3 2" xfId="45610" xr:uid="{00000000-0005-0000-0000-0000819A0000}"/>
    <cellStyle name="Normal 47 19 8 3 2 4" xfId="39628" xr:uid="{00000000-0005-0000-0000-0000829A0000}"/>
    <cellStyle name="Normal 47 19 8 3 3" xfId="26958" xr:uid="{00000000-0005-0000-0000-0000839A0000}"/>
    <cellStyle name="Normal 47 19 8 3 3 2" xfId="48572" xr:uid="{00000000-0005-0000-0000-0000849A0000}"/>
    <cellStyle name="Normal 47 19 8 3 4" xfId="20991" xr:uid="{00000000-0005-0000-0000-0000859A0000}"/>
    <cellStyle name="Normal 47 19 8 3 4 2" xfId="42633" xr:uid="{00000000-0005-0000-0000-0000869A0000}"/>
    <cellStyle name="Normal 47 19 8 3 5" xfId="36625" xr:uid="{00000000-0005-0000-0000-0000879A0000}"/>
    <cellStyle name="Normal 47 19 8 4" xfId="16023" xr:uid="{00000000-0005-0000-0000-0000889A0000}"/>
    <cellStyle name="Normal 47 19 8 4 2" xfId="27992" xr:uid="{00000000-0005-0000-0000-0000899A0000}"/>
    <cellStyle name="Normal 47 19 8 4 2 2" xfId="49598" xr:uid="{00000000-0005-0000-0000-00008A9A0000}"/>
    <cellStyle name="Normal 47 19 8 4 3" xfId="22025" xr:uid="{00000000-0005-0000-0000-00008B9A0000}"/>
    <cellStyle name="Normal 47 19 8 4 3 2" xfId="43662" xr:uid="{00000000-0005-0000-0000-00008C9A0000}"/>
    <cellStyle name="Normal 47 19 8 4 4" xfId="37677" xr:uid="{00000000-0005-0000-0000-00008D9A0000}"/>
    <cellStyle name="Normal 47 19 8 5" xfId="25010" xr:uid="{00000000-0005-0000-0000-00008E9A0000}"/>
    <cellStyle name="Normal 47 19 8 5 2" xfId="46627" xr:uid="{00000000-0005-0000-0000-00008F9A0000}"/>
    <cellStyle name="Normal 47 19 8 6" xfId="19043" xr:uid="{00000000-0005-0000-0000-0000909A0000}"/>
    <cellStyle name="Normal 47 19 8 6 2" xfId="40685" xr:uid="{00000000-0005-0000-0000-0000919A0000}"/>
    <cellStyle name="Normal 47 19 8 7" xfId="34671"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8" xr:uid="{00000000-0005-0000-0000-0000969A0000}"/>
    <cellStyle name="Normal 47 19 9 2 2 2 2" xfId="50894" xr:uid="{00000000-0005-0000-0000-0000979A0000}"/>
    <cellStyle name="Normal 47 19 9 2 2 3" xfId="23321" xr:uid="{00000000-0005-0000-0000-0000989A0000}"/>
    <cellStyle name="Normal 47 19 9 2 2 3 2" xfId="44958" xr:uid="{00000000-0005-0000-0000-0000999A0000}"/>
    <cellStyle name="Normal 47 19 9 2 2 4" xfId="38974" xr:uid="{00000000-0005-0000-0000-00009A9A0000}"/>
    <cellStyle name="Normal 47 19 9 2 3" xfId="26306" xr:uid="{00000000-0005-0000-0000-00009B9A0000}"/>
    <cellStyle name="Normal 47 19 9 2 3 2" xfId="47920" xr:uid="{00000000-0005-0000-0000-00009C9A0000}"/>
    <cellStyle name="Normal 47 19 9 2 4" xfId="20339" xr:uid="{00000000-0005-0000-0000-00009D9A0000}"/>
    <cellStyle name="Normal 47 19 9 2 4 2" xfId="41981" xr:uid="{00000000-0005-0000-0000-00009E9A0000}"/>
    <cellStyle name="Normal 47 19 9 2 5" xfId="35971" xr:uid="{00000000-0005-0000-0000-00009F9A0000}"/>
    <cellStyle name="Normal 47 19 9 3" xfId="15209" xr:uid="{00000000-0005-0000-0000-0000A09A0000}"/>
    <cellStyle name="Normal 47 19 9 3 2" xfId="18294" xr:uid="{00000000-0005-0000-0000-0000A19A0000}"/>
    <cellStyle name="Normal 47 19 9 3 2 2" xfId="30260" xr:uid="{00000000-0005-0000-0000-0000A29A0000}"/>
    <cellStyle name="Normal 47 19 9 3 2 2 2" xfId="51866" xr:uid="{00000000-0005-0000-0000-0000A39A0000}"/>
    <cellStyle name="Normal 47 19 9 3 2 3" xfId="24293" xr:uid="{00000000-0005-0000-0000-0000A49A0000}"/>
    <cellStyle name="Normal 47 19 9 3 2 3 2" xfId="45930" xr:uid="{00000000-0005-0000-0000-0000A59A0000}"/>
    <cellStyle name="Normal 47 19 9 3 2 4" xfId="39948" xr:uid="{00000000-0005-0000-0000-0000A69A0000}"/>
    <cellStyle name="Normal 47 19 9 3 3" xfId="27278" xr:uid="{00000000-0005-0000-0000-0000A79A0000}"/>
    <cellStyle name="Normal 47 19 9 3 3 2" xfId="48892" xr:uid="{00000000-0005-0000-0000-0000A89A0000}"/>
    <cellStyle name="Normal 47 19 9 3 4" xfId="21311" xr:uid="{00000000-0005-0000-0000-0000A99A0000}"/>
    <cellStyle name="Normal 47 19 9 3 4 2" xfId="42953" xr:uid="{00000000-0005-0000-0000-0000AA9A0000}"/>
    <cellStyle name="Normal 47 19 9 3 5" xfId="36945" xr:uid="{00000000-0005-0000-0000-0000AB9A0000}"/>
    <cellStyle name="Normal 47 19 9 4" xfId="16343" xr:uid="{00000000-0005-0000-0000-0000AC9A0000}"/>
    <cellStyle name="Normal 47 19 9 4 2" xfId="28312" xr:uid="{00000000-0005-0000-0000-0000AD9A0000}"/>
    <cellStyle name="Normal 47 19 9 4 2 2" xfId="49918" xr:uid="{00000000-0005-0000-0000-0000AE9A0000}"/>
    <cellStyle name="Normal 47 19 9 4 3" xfId="22345" xr:uid="{00000000-0005-0000-0000-0000AF9A0000}"/>
    <cellStyle name="Normal 47 19 9 4 3 2" xfId="43982" xr:uid="{00000000-0005-0000-0000-0000B09A0000}"/>
    <cellStyle name="Normal 47 19 9 4 4" xfId="37997" xr:uid="{00000000-0005-0000-0000-0000B19A0000}"/>
    <cellStyle name="Normal 47 19 9 5" xfId="25330" xr:uid="{00000000-0005-0000-0000-0000B29A0000}"/>
    <cellStyle name="Normal 47 19 9 5 2" xfId="46947" xr:uid="{00000000-0005-0000-0000-0000B39A0000}"/>
    <cellStyle name="Normal 47 19 9 6" xfId="19363" xr:uid="{00000000-0005-0000-0000-0000B49A0000}"/>
    <cellStyle name="Normal 47 19 9 6 2" xfId="41005" xr:uid="{00000000-0005-0000-0000-0000B59A0000}"/>
    <cellStyle name="Normal 47 19 9 7" xfId="34991" xr:uid="{00000000-0005-0000-0000-0000B69A0000}"/>
    <cellStyle name="Normal 47 2" xfId="5738" xr:uid="{00000000-0005-0000-0000-0000B79A0000}"/>
    <cellStyle name="Normal 47 2 2" xfId="5749" xr:uid="{00000000-0005-0000-0000-0000B89A0000}"/>
    <cellStyle name="Normal 47 2 2 10" xfId="18701" xr:uid="{00000000-0005-0000-0000-0000B99A0000}"/>
    <cellStyle name="Normal 47 2 2 10 2" xfId="40343" xr:uid="{00000000-0005-0000-0000-0000BA9A0000}"/>
    <cellStyle name="Normal 47 2 2 11" xfId="31266"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4" xr:uid="{00000000-0005-0000-0000-0000C09A0000}"/>
    <cellStyle name="Normal 47 2 2 2 2 2 2 2 2" xfId="50620" xr:uid="{00000000-0005-0000-0000-0000C19A0000}"/>
    <cellStyle name="Normal 47 2 2 2 2 2 2 3" xfId="23047" xr:uid="{00000000-0005-0000-0000-0000C29A0000}"/>
    <cellStyle name="Normal 47 2 2 2 2 2 2 3 2" xfId="44684" xr:uid="{00000000-0005-0000-0000-0000C39A0000}"/>
    <cellStyle name="Normal 47 2 2 2 2 2 2 4" xfId="38700" xr:uid="{00000000-0005-0000-0000-0000C49A0000}"/>
    <cellStyle name="Normal 47 2 2 2 2 2 3" xfId="26032" xr:uid="{00000000-0005-0000-0000-0000C59A0000}"/>
    <cellStyle name="Normal 47 2 2 2 2 2 3 2" xfId="47646" xr:uid="{00000000-0005-0000-0000-0000C69A0000}"/>
    <cellStyle name="Normal 47 2 2 2 2 2 4" xfId="20065" xr:uid="{00000000-0005-0000-0000-0000C79A0000}"/>
    <cellStyle name="Normal 47 2 2 2 2 2 4 2" xfId="41707" xr:uid="{00000000-0005-0000-0000-0000C89A0000}"/>
    <cellStyle name="Normal 47 2 2 2 2 2 5" xfId="35697" xr:uid="{00000000-0005-0000-0000-0000C99A0000}"/>
    <cellStyle name="Normal 47 2 2 2 2 3" xfId="14935" xr:uid="{00000000-0005-0000-0000-0000CA9A0000}"/>
    <cellStyle name="Normal 47 2 2 2 2 3 2" xfId="18020" xr:uid="{00000000-0005-0000-0000-0000CB9A0000}"/>
    <cellStyle name="Normal 47 2 2 2 2 3 2 2" xfId="29986" xr:uid="{00000000-0005-0000-0000-0000CC9A0000}"/>
    <cellStyle name="Normal 47 2 2 2 2 3 2 2 2" xfId="51592" xr:uid="{00000000-0005-0000-0000-0000CD9A0000}"/>
    <cellStyle name="Normal 47 2 2 2 2 3 2 3" xfId="24019" xr:uid="{00000000-0005-0000-0000-0000CE9A0000}"/>
    <cellStyle name="Normal 47 2 2 2 2 3 2 3 2" xfId="45656" xr:uid="{00000000-0005-0000-0000-0000CF9A0000}"/>
    <cellStyle name="Normal 47 2 2 2 2 3 2 4" xfId="39674" xr:uid="{00000000-0005-0000-0000-0000D09A0000}"/>
    <cellStyle name="Normal 47 2 2 2 2 3 3" xfId="27004" xr:uid="{00000000-0005-0000-0000-0000D19A0000}"/>
    <cellStyle name="Normal 47 2 2 2 2 3 3 2" xfId="48618" xr:uid="{00000000-0005-0000-0000-0000D29A0000}"/>
    <cellStyle name="Normal 47 2 2 2 2 3 4" xfId="21037" xr:uid="{00000000-0005-0000-0000-0000D39A0000}"/>
    <cellStyle name="Normal 47 2 2 2 2 3 4 2" xfId="42679" xr:uid="{00000000-0005-0000-0000-0000D49A0000}"/>
    <cellStyle name="Normal 47 2 2 2 2 3 5" xfId="36671" xr:uid="{00000000-0005-0000-0000-0000D59A0000}"/>
    <cellStyle name="Normal 47 2 2 2 2 4" xfId="16069" xr:uid="{00000000-0005-0000-0000-0000D69A0000}"/>
    <cellStyle name="Normal 47 2 2 2 2 4 2" xfId="28038" xr:uid="{00000000-0005-0000-0000-0000D79A0000}"/>
    <cellStyle name="Normal 47 2 2 2 2 4 2 2" xfId="49644" xr:uid="{00000000-0005-0000-0000-0000D89A0000}"/>
    <cellStyle name="Normal 47 2 2 2 2 4 3" xfId="22071" xr:uid="{00000000-0005-0000-0000-0000D99A0000}"/>
    <cellStyle name="Normal 47 2 2 2 2 4 3 2" xfId="43708" xr:uid="{00000000-0005-0000-0000-0000DA9A0000}"/>
    <cellStyle name="Normal 47 2 2 2 2 4 4" xfId="37723" xr:uid="{00000000-0005-0000-0000-0000DB9A0000}"/>
    <cellStyle name="Normal 47 2 2 2 2 5" xfId="25056" xr:uid="{00000000-0005-0000-0000-0000DC9A0000}"/>
    <cellStyle name="Normal 47 2 2 2 2 5 2" xfId="46673" xr:uid="{00000000-0005-0000-0000-0000DD9A0000}"/>
    <cellStyle name="Normal 47 2 2 2 2 6" xfId="19089" xr:uid="{00000000-0005-0000-0000-0000DE9A0000}"/>
    <cellStyle name="Normal 47 2 2 2 2 6 2" xfId="40731" xr:uid="{00000000-0005-0000-0000-0000DF9A0000}"/>
    <cellStyle name="Normal 47 2 2 2 2 7" xfId="34717"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4" xr:uid="{00000000-0005-0000-0000-0000E49A0000}"/>
    <cellStyle name="Normal 47 2 2 2 3 2 2 2 2" xfId="50940" xr:uid="{00000000-0005-0000-0000-0000E59A0000}"/>
    <cellStyle name="Normal 47 2 2 2 3 2 2 3" xfId="23367" xr:uid="{00000000-0005-0000-0000-0000E69A0000}"/>
    <cellStyle name="Normal 47 2 2 2 3 2 2 3 2" xfId="45004" xr:uid="{00000000-0005-0000-0000-0000E79A0000}"/>
    <cellStyle name="Normal 47 2 2 2 3 2 2 4" xfId="39020" xr:uid="{00000000-0005-0000-0000-0000E89A0000}"/>
    <cellStyle name="Normal 47 2 2 2 3 2 3" xfId="26352" xr:uid="{00000000-0005-0000-0000-0000E99A0000}"/>
    <cellStyle name="Normal 47 2 2 2 3 2 3 2" xfId="47966" xr:uid="{00000000-0005-0000-0000-0000EA9A0000}"/>
    <cellStyle name="Normal 47 2 2 2 3 2 4" xfId="20385" xr:uid="{00000000-0005-0000-0000-0000EB9A0000}"/>
    <cellStyle name="Normal 47 2 2 2 3 2 4 2" xfId="42027" xr:uid="{00000000-0005-0000-0000-0000EC9A0000}"/>
    <cellStyle name="Normal 47 2 2 2 3 2 5" xfId="36017" xr:uid="{00000000-0005-0000-0000-0000ED9A0000}"/>
    <cellStyle name="Normal 47 2 2 2 3 3" xfId="15255" xr:uid="{00000000-0005-0000-0000-0000EE9A0000}"/>
    <cellStyle name="Normal 47 2 2 2 3 3 2" xfId="18340" xr:uid="{00000000-0005-0000-0000-0000EF9A0000}"/>
    <cellStyle name="Normal 47 2 2 2 3 3 2 2" xfId="30306" xr:uid="{00000000-0005-0000-0000-0000F09A0000}"/>
    <cellStyle name="Normal 47 2 2 2 3 3 2 2 2" xfId="51912" xr:uid="{00000000-0005-0000-0000-0000F19A0000}"/>
    <cellStyle name="Normal 47 2 2 2 3 3 2 3" xfId="24339" xr:uid="{00000000-0005-0000-0000-0000F29A0000}"/>
    <cellStyle name="Normal 47 2 2 2 3 3 2 3 2" xfId="45976" xr:uid="{00000000-0005-0000-0000-0000F39A0000}"/>
    <cellStyle name="Normal 47 2 2 2 3 3 2 4" xfId="39994" xr:uid="{00000000-0005-0000-0000-0000F49A0000}"/>
    <cellStyle name="Normal 47 2 2 2 3 3 3" xfId="27324" xr:uid="{00000000-0005-0000-0000-0000F59A0000}"/>
    <cellStyle name="Normal 47 2 2 2 3 3 3 2" xfId="48938" xr:uid="{00000000-0005-0000-0000-0000F69A0000}"/>
    <cellStyle name="Normal 47 2 2 2 3 3 4" xfId="21357" xr:uid="{00000000-0005-0000-0000-0000F79A0000}"/>
    <cellStyle name="Normal 47 2 2 2 3 3 4 2" xfId="42999" xr:uid="{00000000-0005-0000-0000-0000F89A0000}"/>
    <cellStyle name="Normal 47 2 2 2 3 3 5" xfId="36991" xr:uid="{00000000-0005-0000-0000-0000F99A0000}"/>
    <cellStyle name="Normal 47 2 2 2 3 4" xfId="16389" xr:uid="{00000000-0005-0000-0000-0000FA9A0000}"/>
    <cellStyle name="Normal 47 2 2 2 3 4 2" xfId="28358" xr:uid="{00000000-0005-0000-0000-0000FB9A0000}"/>
    <cellStyle name="Normal 47 2 2 2 3 4 2 2" xfId="49964" xr:uid="{00000000-0005-0000-0000-0000FC9A0000}"/>
    <cellStyle name="Normal 47 2 2 2 3 4 3" xfId="22391" xr:uid="{00000000-0005-0000-0000-0000FD9A0000}"/>
    <cellStyle name="Normal 47 2 2 2 3 4 3 2" xfId="44028" xr:uid="{00000000-0005-0000-0000-0000FE9A0000}"/>
    <cellStyle name="Normal 47 2 2 2 3 4 4" xfId="38043" xr:uid="{00000000-0005-0000-0000-0000FF9A0000}"/>
    <cellStyle name="Normal 47 2 2 2 3 5" xfId="25376" xr:uid="{00000000-0005-0000-0000-0000009B0000}"/>
    <cellStyle name="Normal 47 2 2 2 3 5 2" xfId="46993" xr:uid="{00000000-0005-0000-0000-0000019B0000}"/>
    <cellStyle name="Normal 47 2 2 2 3 6" xfId="19409" xr:uid="{00000000-0005-0000-0000-0000029B0000}"/>
    <cellStyle name="Normal 47 2 2 2 3 6 2" xfId="41051" xr:uid="{00000000-0005-0000-0000-0000039B0000}"/>
    <cellStyle name="Normal 47 2 2 2 3 7" xfId="35037" xr:uid="{00000000-0005-0000-0000-0000049B0000}"/>
    <cellStyle name="Normal 47 2 2 2 4" xfId="13640" xr:uid="{00000000-0005-0000-0000-0000059B0000}"/>
    <cellStyle name="Normal 47 2 2 2 4 2" xfId="16726" xr:uid="{00000000-0005-0000-0000-0000069B0000}"/>
    <cellStyle name="Normal 47 2 2 2 4 2 2" xfId="28694" xr:uid="{00000000-0005-0000-0000-0000079B0000}"/>
    <cellStyle name="Normal 47 2 2 2 4 2 2 2" xfId="50300" xr:uid="{00000000-0005-0000-0000-0000089B0000}"/>
    <cellStyle name="Normal 47 2 2 2 4 2 3" xfId="22727" xr:uid="{00000000-0005-0000-0000-0000099B0000}"/>
    <cellStyle name="Normal 47 2 2 2 4 2 3 2" xfId="44364" xr:uid="{00000000-0005-0000-0000-00000A9B0000}"/>
    <cellStyle name="Normal 47 2 2 2 4 2 4" xfId="38380" xr:uid="{00000000-0005-0000-0000-00000B9B0000}"/>
    <cellStyle name="Normal 47 2 2 2 4 3" xfId="25712" xr:uid="{00000000-0005-0000-0000-00000C9B0000}"/>
    <cellStyle name="Normal 47 2 2 2 4 3 2" xfId="47326" xr:uid="{00000000-0005-0000-0000-00000D9B0000}"/>
    <cellStyle name="Normal 47 2 2 2 4 4" xfId="19745" xr:uid="{00000000-0005-0000-0000-00000E9B0000}"/>
    <cellStyle name="Normal 47 2 2 2 4 4 2" xfId="41387" xr:uid="{00000000-0005-0000-0000-00000F9B0000}"/>
    <cellStyle name="Normal 47 2 2 2 4 5" xfId="35376" xr:uid="{00000000-0005-0000-0000-0000109B0000}"/>
    <cellStyle name="Normal 47 2 2 2 5" xfId="14614" xr:uid="{00000000-0005-0000-0000-0000119B0000}"/>
    <cellStyle name="Normal 47 2 2 2 5 2" xfId="17699" xr:uid="{00000000-0005-0000-0000-0000129B0000}"/>
    <cellStyle name="Normal 47 2 2 2 5 2 2" xfId="29666" xr:uid="{00000000-0005-0000-0000-0000139B0000}"/>
    <cellStyle name="Normal 47 2 2 2 5 2 2 2" xfId="51272" xr:uid="{00000000-0005-0000-0000-0000149B0000}"/>
    <cellStyle name="Normal 47 2 2 2 5 2 3" xfId="23699" xr:uid="{00000000-0005-0000-0000-0000159B0000}"/>
    <cellStyle name="Normal 47 2 2 2 5 2 3 2" xfId="45336" xr:uid="{00000000-0005-0000-0000-0000169B0000}"/>
    <cellStyle name="Normal 47 2 2 2 5 2 4" xfId="39353" xr:uid="{00000000-0005-0000-0000-0000179B0000}"/>
    <cellStyle name="Normal 47 2 2 2 5 3" xfId="26684" xr:uid="{00000000-0005-0000-0000-0000189B0000}"/>
    <cellStyle name="Normal 47 2 2 2 5 3 2" xfId="48298" xr:uid="{00000000-0005-0000-0000-0000199B0000}"/>
    <cellStyle name="Normal 47 2 2 2 5 4" xfId="20717" xr:uid="{00000000-0005-0000-0000-00001A9B0000}"/>
    <cellStyle name="Normal 47 2 2 2 5 4 2" xfId="42359" xr:uid="{00000000-0005-0000-0000-00001B9B0000}"/>
    <cellStyle name="Normal 47 2 2 2 5 5" xfId="36350" xr:uid="{00000000-0005-0000-0000-00001C9B0000}"/>
    <cellStyle name="Normal 47 2 2 2 6" xfId="15727" xr:uid="{00000000-0005-0000-0000-00001D9B0000}"/>
    <cellStyle name="Normal 47 2 2 2 6 2" xfId="27698" xr:uid="{00000000-0005-0000-0000-00001E9B0000}"/>
    <cellStyle name="Normal 47 2 2 2 6 2 2" xfId="49304" xr:uid="{00000000-0005-0000-0000-00001F9B0000}"/>
    <cellStyle name="Normal 47 2 2 2 6 3" xfId="21731" xr:uid="{00000000-0005-0000-0000-0000209B0000}"/>
    <cellStyle name="Normal 47 2 2 2 6 3 2" xfId="43368" xr:uid="{00000000-0005-0000-0000-0000219B0000}"/>
    <cellStyle name="Normal 47 2 2 2 6 4" xfId="37381" xr:uid="{00000000-0005-0000-0000-0000229B0000}"/>
    <cellStyle name="Normal 47 2 2 2 7" xfId="24713" xr:uid="{00000000-0005-0000-0000-0000239B0000}"/>
    <cellStyle name="Normal 47 2 2 2 7 2" xfId="46333" xr:uid="{00000000-0005-0000-0000-0000249B0000}"/>
    <cellStyle name="Normal 47 2 2 2 8" xfId="18746" xr:uid="{00000000-0005-0000-0000-0000259B0000}"/>
    <cellStyle name="Normal 47 2 2 2 8 2" xfId="40388" xr:uid="{00000000-0005-0000-0000-0000269B0000}"/>
    <cellStyle name="Normal 47 2 2 2 9" xfId="31446"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7" xr:uid="{00000000-0005-0000-0000-00002C9B0000}"/>
    <cellStyle name="Normal 47 2 2 3 2 2 2 2 2" xfId="50833" xr:uid="{00000000-0005-0000-0000-00002D9B0000}"/>
    <cellStyle name="Normal 47 2 2 3 2 2 2 3" xfId="23260" xr:uid="{00000000-0005-0000-0000-00002E9B0000}"/>
    <cellStyle name="Normal 47 2 2 3 2 2 2 3 2" xfId="44897" xr:uid="{00000000-0005-0000-0000-00002F9B0000}"/>
    <cellStyle name="Normal 47 2 2 3 2 2 2 4" xfId="38913" xr:uid="{00000000-0005-0000-0000-0000309B0000}"/>
    <cellStyle name="Normal 47 2 2 3 2 2 3" xfId="26245" xr:uid="{00000000-0005-0000-0000-0000319B0000}"/>
    <cellStyle name="Normal 47 2 2 3 2 2 3 2" xfId="47859" xr:uid="{00000000-0005-0000-0000-0000329B0000}"/>
    <cellStyle name="Normal 47 2 2 3 2 2 4" xfId="20278" xr:uid="{00000000-0005-0000-0000-0000339B0000}"/>
    <cellStyle name="Normal 47 2 2 3 2 2 4 2" xfId="41920" xr:uid="{00000000-0005-0000-0000-0000349B0000}"/>
    <cellStyle name="Normal 47 2 2 3 2 2 5" xfId="35910" xr:uid="{00000000-0005-0000-0000-0000359B0000}"/>
    <cellStyle name="Normal 47 2 2 3 2 3" xfId="15148" xr:uid="{00000000-0005-0000-0000-0000369B0000}"/>
    <cellStyle name="Normal 47 2 2 3 2 3 2" xfId="18233" xr:uid="{00000000-0005-0000-0000-0000379B0000}"/>
    <cellStyle name="Normal 47 2 2 3 2 3 2 2" xfId="30199" xr:uid="{00000000-0005-0000-0000-0000389B0000}"/>
    <cellStyle name="Normal 47 2 2 3 2 3 2 2 2" xfId="51805" xr:uid="{00000000-0005-0000-0000-0000399B0000}"/>
    <cellStyle name="Normal 47 2 2 3 2 3 2 3" xfId="24232" xr:uid="{00000000-0005-0000-0000-00003A9B0000}"/>
    <cellStyle name="Normal 47 2 2 3 2 3 2 3 2" xfId="45869" xr:uid="{00000000-0005-0000-0000-00003B9B0000}"/>
    <cellStyle name="Normal 47 2 2 3 2 3 2 4" xfId="39887" xr:uid="{00000000-0005-0000-0000-00003C9B0000}"/>
    <cellStyle name="Normal 47 2 2 3 2 3 3" xfId="27217" xr:uid="{00000000-0005-0000-0000-00003D9B0000}"/>
    <cellStyle name="Normal 47 2 2 3 2 3 3 2" xfId="48831" xr:uid="{00000000-0005-0000-0000-00003E9B0000}"/>
    <cellStyle name="Normal 47 2 2 3 2 3 4" xfId="21250" xr:uid="{00000000-0005-0000-0000-00003F9B0000}"/>
    <cellStyle name="Normal 47 2 2 3 2 3 4 2" xfId="42892" xr:uid="{00000000-0005-0000-0000-0000409B0000}"/>
    <cellStyle name="Normal 47 2 2 3 2 3 5" xfId="36884" xr:uid="{00000000-0005-0000-0000-0000419B0000}"/>
    <cellStyle name="Normal 47 2 2 3 2 4" xfId="16282" xr:uid="{00000000-0005-0000-0000-0000429B0000}"/>
    <cellStyle name="Normal 47 2 2 3 2 4 2" xfId="28251" xr:uid="{00000000-0005-0000-0000-0000439B0000}"/>
    <cellStyle name="Normal 47 2 2 3 2 4 2 2" xfId="49857" xr:uid="{00000000-0005-0000-0000-0000449B0000}"/>
    <cellStyle name="Normal 47 2 2 3 2 4 3" xfId="22284" xr:uid="{00000000-0005-0000-0000-0000459B0000}"/>
    <cellStyle name="Normal 47 2 2 3 2 4 3 2" xfId="43921" xr:uid="{00000000-0005-0000-0000-0000469B0000}"/>
    <cellStyle name="Normal 47 2 2 3 2 4 4" xfId="37936" xr:uid="{00000000-0005-0000-0000-0000479B0000}"/>
    <cellStyle name="Normal 47 2 2 3 2 5" xfId="25269" xr:uid="{00000000-0005-0000-0000-0000489B0000}"/>
    <cellStyle name="Normal 47 2 2 3 2 5 2" xfId="46886" xr:uid="{00000000-0005-0000-0000-0000499B0000}"/>
    <cellStyle name="Normal 47 2 2 3 2 6" xfId="19302" xr:uid="{00000000-0005-0000-0000-00004A9B0000}"/>
    <cellStyle name="Normal 47 2 2 3 2 6 2" xfId="40944" xr:uid="{00000000-0005-0000-0000-00004B9B0000}"/>
    <cellStyle name="Normal 47 2 2 3 2 7" xfId="34930"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7" xr:uid="{00000000-0005-0000-0000-0000509B0000}"/>
    <cellStyle name="Normal 47 2 2 3 3 2 2 2 2" xfId="51153" xr:uid="{00000000-0005-0000-0000-0000519B0000}"/>
    <cellStyle name="Normal 47 2 2 3 3 2 2 3" xfId="23580" xr:uid="{00000000-0005-0000-0000-0000529B0000}"/>
    <cellStyle name="Normal 47 2 2 3 3 2 2 3 2" xfId="45217" xr:uid="{00000000-0005-0000-0000-0000539B0000}"/>
    <cellStyle name="Normal 47 2 2 3 3 2 2 4" xfId="39233" xr:uid="{00000000-0005-0000-0000-0000549B0000}"/>
    <cellStyle name="Normal 47 2 2 3 3 2 3" xfId="26565" xr:uid="{00000000-0005-0000-0000-0000559B0000}"/>
    <cellStyle name="Normal 47 2 2 3 3 2 3 2" xfId="48179" xr:uid="{00000000-0005-0000-0000-0000569B0000}"/>
    <cellStyle name="Normal 47 2 2 3 3 2 4" xfId="20598" xr:uid="{00000000-0005-0000-0000-0000579B0000}"/>
    <cellStyle name="Normal 47 2 2 3 3 2 4 2" xfId="42240" xr:uid="{00000000-0005-0000-0000-0000589B0000}"/>
    <cellStyle name="Normal 47 2 2 3 3 2 5" xfId="36230" xr:uid="{00000000-0005-0000-0000-0000599B0000}"/>
    <cellStyle name="Normal 47 2 2 3 3 3" xfId="15468" xr:uid="{00000000-0005-0000-0000-00005A9B0000}"/>
    <cellStyle name="Normal 47 2 2 3 3 3 2" xfId="18553" xr:uid="{00000000-0005-0000-0000-00005B9B0000}"/>
    <cellStyle name="Normal 47 2 2 3 3 3 2 2" xfId="30519" xr:uid="{00000000-0005-0000-0000-00005C9B0000}"/>
    <cellStyle name="Normal 47 2 2 3 3 3 2 2 2" xfId="52125" xr:uid="{00000000-0005-0000-0000-00005D9B0000}"/>
    <cellStyle name="Normal 47 2 2 3 3 3 2 3" xfId="24552" xr:uid="{00000000-0005-0000-0000-00005E9B0000}"/>
    <cellStyle name="Normal 47 2 2 3 3 3 2 3 2" xfId="46189" xr:uid="{00000000-0005-0000-0000-00005F9B0000}"/>
    <cellStyle name="Normal 47 2 2 3 3 3 2 4" xfId="40207" xr:uid="{00000000-0005-0000-0000-0000609B0000}"/>
    <cellStyle name="Normal 47 2 2 3 3 3 3" xfId="27537" xr:uid="{00000000-0005-0000-0000-0000619B0000}"/>
    <cellStyle name="Normal 47 2 2 3 3 3 3 2" xfId="49151" xr:uid="{00000000-0005-0000-0000-0000629B0000}"/>
    <cellStyle name="Normal 47 2 2 3 3 3 4" xfId="21570" xr:uid="{00000000-0005-0000-0000-0000639B0000}"/>
    <cellStyle name="Normal 47 2 2 3 3 3 4 2" xfId="43212" xr:uid="{00000000-0005-0000-0000-0000649B0000}"/>
    <cellStyle name="Normal 47 2 2 3 3 3 5" xfId="37204" xr:uid="{00000000-0005-0000-0000-0000659B0000}"/>
    <cellStyle name="Normal 47 2 2 3 3 4" xfId="16602" xr:uid="{00000000-0005-0000-0000-0000669B0000}"/>
    <cellStyle name="Normal 47 2 2 3 3 4 2" xfId="28571" xr:uid="{00000000-0005-0000-0000-0000679B0000}"/>
    <cellStyle name="Normal 47 2 2 3 3 4 2 2" xfId="50177" xr:uid="{00000000-0005-0000-0000-0000689B0000}"/>
    <cellStyle name="Normal 47 2 2 3 3 4 3" xfId="22604" xr:uid="{00000000-0005-0000-0000-0000699B0000}"/>
    <cellStyle name="Normal 47 2 2 3 3 4 3 2" xfId="44241" xr:uid="{00000000-0005-0000-0000-00006A9B0000}"/>
    <cellStyle name="Normal 47 2 2 3 3 4 4" xfId="38256" xr:uid="{00000000-0005-0000-0000-00006B9B0000}"/>
    <cellStyle name="Normal 47 2 2 3 3 5" xfId="25589" xr:uid="{00000000-0005-0000-0000-00006C9B0000}"/>
    <cellStyle name="Normal 47 2 2 3 3 5 2" xfId="47206" xr:uid="{00000000-0005-0000-0000-00006D9B0000}"/>
    <cellStyle name="Normal 47 2 2 3 3 6" xfId="19622" xr:uid="{00000000-0005-0000-0000-00006E9B0000}"/>
    <cellStyle name="Normal 47 2 2 3 3 6 2" xfId="41264" xr:uid="{00000000-0005-0000-0000-00006F9B0000}"/>
    <cellStyle name="Normal 47 2 2 3 3 7" xfId="35250" xr:uid="{00000000-0005-0000-0000-0000709B0000}"/>
    <cellStyle name="Normal 47 2 2 3 4" xfId="13853" xr:uid="{00000000-0005-0000-0000-0000719B0000}"/>
    <cellStyle name="Normal 47 2 2 3 4 2" xfId="16939" xr:uid="{00000000-0005-0000-0000-0000729B0000}"/>
    <cellStyle name="Normal 47 2 2 3 4 2 2" xfId="28907" xr:uid="{00000000-0005-0000-0000-0000739B0000}"/>
    <cellStyle name="Normal 47 2 2 3 4 2 2 2" xfId="50513" xr:uid="{00000000-0005-0000-0000-0000749B0000}"/>
    <cellStyle name="Normal 47 2 2 3 4 2 3" xfId="22940" xr:uid="{00000000-0005-0000-0000-0000759B0000}"/>
    <cellStyle name="Normal 47 2 2 3 4 2 3 2" xfId="44577" xr:uid="{00000000-0005-0000-0000-0000769B0000}"/>
    <cellStyle name="Normal 47 2 2 3 4 2 4" xfId="38593" xr:uid="{00000000-0005-0000-0000-0000779B0000}"/>
    <cellStyle name="Normal 47 2 2 3 4 3" xfId="25925" xr:uid="{00000000-0005-0000-0000-0000789B0000}"/>
    <cellStyle name="Normal 47 2 2 3 4 3 2" xfId="47539" xr:uid="{00000000-0005-0000-0000-0000799B0000}"/>
    <cellStyle name="Normal 47 2 2 3 4 4" xfId="19958" xr:uid="{00000000-0005-0000-0000-00007A9B0000}"/>
    <cellStyle name="Normal 47 2 2 3 4 4 2" xfId="41600" xr:uid="{00000000-0005-0000-0000-00007B9B0000}"/>
    <cellStyle name="Normal 47 2 2 3 4 5" xfId="35589" xr:uid="{00000000-0005-0000-0000-00007C9B0000}"/>
    <cellStyle name="Normal 47 2 2 3 5" xfId="14827" xr:uid="{00000000-0005-0000-0000-00007D9B0000}"/>
    <cellStyle name="Normal 47 2 2 3 5 2" xfId="17912" xr:uid="{00000000-0005-0000-0000-00007E9B0000}"/>
    <cellStyle name="Normal 47 2 2 3 5 2 2" xfId="29879" xr:uid="{00000000-0005-0000-0000-00007F9B0000}"/>
    <cellStyle name="Normal 47 2 2 3 5 2 2 2" xfId="51485" xr:uid="{00000000-0005-0000-0000-0000809B0000}"/>
    <cellStyle name="Normal 47 2 2 3 5 2 3" xfId="23912" xr:uid="{00000000-0005-0000-0000-0000819B0000}"/>
    <cellStyle name="Normal 47 2 2 3 5 2 3 2" xfId="45549" xr:uid="{00000000-0005-0000-0000-0000829B0000}"/>
    <cellStyle name="Normal 47 2 2 3 5 2 4" xfId="39566" xr:uid="{00000000-0005-0000-0000-0000839B0000}"/>
    <cellStyle name="Normal 47 2 2 3 5 3" xfId="26897" xr:uid="{00000000-0005-0000-0000-0000849B0000}"/>
    <cellStyle name="Normal 47 2 2 3 5 3 2" xfId="48511" xr:uid="{00000000-0005-0000-0000-0000859B0000}"/>
    <cellStyle name="Normal 47 2 2 3 5 4" xfId="20930" xr:uid="{00000000-0005-0000-0000-0000869B0000}"/>
    <cellStyle name="Normal 47 2 2 3 5 4 2" xfId="42572" xr:uid="{00000000-0005-0000-0000-0000879B0000}"/>
    <cellStyle name="Normal 47 2 2 3 5 5" xfId="36563" xr:uid="{00000000-0005-0000-0000-0000889B0000}"/>
    <cellStyle name="Normal 47 2 2 3 6" xfId="15940" xr:uid="{00000000-0005-0000-0000-0000899B0000}"/>
    <cellStyle name="Normal 47 2 2 3 6 2" xfId="27911" xr:uid="{00000000-0005-0000-0000-00008A9B0000}"/>
    <cellStyle name="Normal 47 2 2 3 6 2 2" xfId="49517" xr:uid="{00000000-0005-0000-0000-00008B9B0000}"/>
    <cellStyle name="Normal 47 2 2 3 6 3" xfId="21944" xr:uid="{00000000-0005-0000-0000-00008C9B0000}"/>
    <cellStyle name="Normal 47 2 2 3 6 3 2" xfId="43581" xr:uid="{00000000-0005-0000-0000-00008D9B0000}"/>
    <cellStyle name="Normal 47 2 2 3 6 4" xfId="37594" xr:uid="{00000000-0005-0000-0000-00008E9B0000}"/>
    <cellStyle name="Normal 47 2 2 3 7" xfId="24926" xr:uid="{00000000-0005-0000-0000-00008F9B0000}"/>
    <cellStyle name="Normal 47 2 2 3 7 2" xfId="46546" xr:uid="{00000000-0005-0000-0000-0000909B0000}"/>
    <cellStyle name="Normal 47 2 2 3 8" xfId="18959" xr:uid="{00000000-0005-0000-0000-0000919B0000}"/>
    <cellStyle name="Normal 47 2 2 3 8 2" xfId="40601" xr:uid="{00000000-0005-0000-0000-0000929B0000}"/>
    <cellStyle name="Normal 47 2 2 3 9" xfId="32000"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69" xr:uid="{00000000-0005-0000-0000-0000979B0000}"/>
    <cellStyle name="Normal 47 2 2 4 2 2 2 2" xfId="50575" xr:uid="{00000000-0005-0000-0000-0000989B0000}"/>
    <cellStyle name="Normal 47 2 2 4 2 2 3" xfId="23002" xr:uid="{00000000-0005-0000-0000-0000999B0000}"/>
    <cellStyle name="Normal 47 2 2 4 2 2 3 2" xfId="44639" xr:uid="{00000000-0005-0000-0000-00009A9B0000}"/>
    <cellStyle name="Normal 47 2 2 4 2 2 4" xfId="38655" xr:uid="{00000000-0005-0000-0000-00009B9B0000}"/>
    <cellStyle name="Normal 47 2 2 4 2 3" xfId="25987" xr:uid="{00000000-0005-0000-0000-00009C9B0000}"/>
    <cellStyle name="Normal 47 2 2 4 2 3 2" xfId="47601" xr:uid="{00000000-0005-0000-0000-00009D9B0000}"/>
    <cellStyle name="Normal 47 2 2 4 2 4" xfId="20020" xr:uid="{00000000-0005-0000-0000-00009E9B0000}"/>
    <cellStyle name="Normal 47 2 2 4 2 4 2" xfId="41662" xr:uid="{00000000-0005-0000-0000-00009F9B0000}"/>
    <cellStyle name="Normal 47 2 2 4 2 5" xfId="35652" xr:uid="{00000000-0005-0000-0000-0000A09B0000}"/>
    <cellStyle name="Normal 47 2 2 4 3" xfId="14890" xr:uid="{00000000-0005-0000-0000-0000A19B0000}"/>
    <cellStyle name="Normal 47 2 2 4 3 2" xfId="17975" xr:uid="{00000000-0005-0000-0000-0000A29B0000}"/>
    <cellStyle name="Normal 47 2 2 4 3 2 2" xfId="29941" xr:uid="{00000000-0005-0000-0000-0000A39B0000}"/>
    <cellStyle name="Normal 47 2 2 4 3 2 2 2" xfId="51547" xr:uid="{00000000-0005-0000-0000-0000A49B0000}"/>
    <cellStyle name="Normal 47 2 2 4 3 2 3" xfId="23974" xr:uid="{00000000-0005-0000-0000-0000A59B0000}"/>
    <cellStyle name="Normal 47 2 2 4 3 2 3 2" xfId="45611" xr:uid="{00000000-0005-0000-0000-0000A69B0000}"/>
    <cellStyle name="Normal 47 2 2 4 3 2 4" xfId="39629" xr:uid="{00000000-0005-0000-0000-0000A79B0000}"/>
    <cellStyle name="Normal 47 2 2 4 3 3" xfId="26959" xr:uid="{00000000-0005-0000-0000-0000A89B0000}"/>
    <cellStyle name="Normal 47 2 2 4 3 3 2" xfId="48573" xr:uid="{00000000-0005-0000-0000-0000A99B0000}"/>
    <cellStyle name="Normal 47 2 2 4 3 4" xfId="20992" xr:uid="{00000000-0005-0000-0000-0000AA9B0000}"/>
    <cellStyle name="Normal 47 2 2 4 3 4 2" xfId="42634" xr:uid="{00000000-0005-0000-0000-0000AB9B0000}"/>
    <cellStyle name="Normal 47 2 2 4 3 5" xfId="36626" xr:uid="{00000000-0005-0000-0000-0000AC9B0000}"/>
    <cellStyle name="Normal 47 2 2 4 4" xfId="16024" xr:uid="{00000000-0005-0000-0000-0000AD9B0000}"/>
    <cellStyle name="Normal 47 2 2 4 4 2" xfId="27993" xr:uid="{00000000-0005-0000-0000-0000AE9B0000}"/>
    <cellStyle name="Normal 47 2 2 4 4 2 2" xfId="49599" xr:uid="{00000000-0005-0000-0000-0000AF9B0000}"/>
    <cellStyle name="Normal 47 2 2 4 4 3" xfId="22026" xr:uid="{00000000-0005-0000-0000-0000B09B0000}"/>
    <cellStyle name="Normal 47 2 2 4 4 3 2" xfId="43663" xr:uid="{00000000-0005-0000-0000-0000B19B0000}"/>
    <cellStyle name="Normal 47 2 2 4 4 4" xfId="37678" xr:uid="{00000000-0005-0000-0000-0000B29B0000}"/>
    <cellStyle name="Normal 47 2 2 4 5" xfId="25011" xr:uid="{00000000-0005-0000-0000-0000B39B0000}"/>
    <cellStyle name="Normal 47 2 2 4 5 2" xfId="46628" xr:uid="{00000000-0005-0000-0000-0000B49B0000}"/>
    <cellStyle name="Normal 47 2 2 4 6" xfId="19044" xr:uid="{00000000-0005-0000-0000-0000B59B0000}"/>
    <cellStyle name="Normal 47 2 2 4 6 2" xfId="40686" xr:uid="{00000000-0005-0000-0000-0000B69B0000}"/>
    <cellStyle name="Normal 47 2 2 4 7" xfId="34672"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89" xr:uid="{00000000-0005-0000-0000-0000BB9B0000}"/>
    <cellStyle name="Normal 47 2 2 5 2 2 2 2" xfId="50895" xr:uid="{00000000-0005-0000-0000-0000BC9B0000}"/>
    <cellStyle name="Normal 47 2 2 5 2 2 3" xfId="23322" xr:uid="{00000000-0005-0000-0000-0000BD9B0000}"/>
    <cellStyle name="Normal 47 2 2 5 2 2 3 2" xfId="44959" xr:uid="{00000000-0005-0000-0000-0000BE9B0000}"/>
    <cellStyle name="Normal 47 2 2 5 2 2 4" xfId="38975" xr:uid="{00000000-0005-0000-0000-0000BF9B0000}"/>
    <cellStyle name="Normal 47 2 2 5 2 3" xfId="26307" xr:uid="{00000000-0005-0000-0000-0000C09B0000}"/>
    <cellStyle name="Normal 47 2 2 5 2 3 2" xfId="47921" xr:uid="{00000000-0005-0000-0000-0000C19B0000}"/>
    <cellStyle name="Normal 47 2 2 5 2 4" xfId="20340" xr:uid="{00000000-0005-0000-0000-0000C29B0000}"/>
    <cellStyle name="Normal 47 2 2 5 2 4 2" xfId="41982" xr:uid="{00000000-0005-0000-0000-0000C39B0000}"/>
    <cellStyle name="Normal 47 2 2 5 2 5" xfId="35972" xr:uid="{00000000-0005-0000-0000-0000C49B0000}"/>
    <cellStyle name="Normal 47 2 2 5 3" xfId="15210" xr:uid="{00000000-0005-0000-0000-0000C59B0000}"/>
    <cellStyle name="Normal 47 2 2 5 3 2" xfId="18295" xr:uid="{00000000-0005-0000-0000-0000C69B0000}"/>
    <cellStyle name="Normal 47 2 2 5 3 2 2" xfId="30261" xr:uid="{00000000-0005-0000-0000-0000C79B0000}"/>
    <cellStyle name="Normal 47 2 2 5 3 2 2 2" xfId="51867" xr:uid="{00000000-0005-0000-0000-0000C89B0000}"/>
    <cellStyle name="Normal 47 2 2 5 3 2 3" xfId="24294" xr:uid="{00000000-0005-0000-0000-0000C99B0000}"/>
    <cellStyle name="Normal 47 2 2 5 3 2 3 2" xfId="45931" xr:uid="{00000000-0005-0000-0000-0000CA9B0000}"/>
    <cellStyle name="Normal 47 2 2 5 3 2 4" xfId="39949" xr:uid="{00000000-0005-0000-0000-0000CB9B0000}"/>
    <cellStyle name="Normal 47 2 2 5 3 3" xfId="27279" xr:uid="{00000000-0005-0000-0000-0000CC9B0000}"/>
    <cellStyle name="Normal 47 2 2 5 3 3 2" xfId="48893" xr:uid="{00000000-0005-0000-0000-0000CD9B0000}"/>
    <cellStyle name="Normal 47 2 2 5 3 4" xfId="21312" xr:uid="{00000000-0005-0000-0000-0000CE9B0000}"/>
    <cellStyle name="Normal 47 2 2 5 3 4 2" xfId="42954" xr:uid="{00000000-0005-0000-0000-0000CF9B0000}"/>
    <cellStyle name="Normal 47 2 2 5 3 5" xfId="36946" xr:uid="{00000000-0005-0000-0000-0000D09B0000}"/>
    <cellStyle name="Normal 47 2 2 5 4" xfId="16344" xr:uid="{00000000-0005-0000-0000-0000D19B0000}"/>
    <cellStyle name="Normal 47 2 2 5 4 2" xfId="28313" xr:uid="{00000000-0005-0000-0000-0000D29B0000}"/>
    <cellStyle name="Normal 47 2 2 5 4 2 2" xfId="49919" xr:uid="{00000000-0005-0000-0000-0000D39B0000}"/>
    <cellStyle name="Normal 47 2 2 5 4 3" xfId="22346" xr:uid="{00000000-0005-0000-0000-0000D49B0000}"/>
    <cellStyle name="Normal 47 2 2 5 4 3 2" xfId="43983" xr:uid="{00000000-0005-0000-0000-0000D59B0000}"/>
    <cellStyle name="Normal 47 2 2 5 4 4" xfId="37998" xr:uid="{00000000-0005-0000-0000-0000D69B0000}"/>
    <cellStyle name="Normal 47 2 2 5 5" xfId="25331" xr:uid="{00000000-0005-0000-0000-0000D79B0000}"/>
    <cellStyle name="Normal 47 2 2 5 5 2" xfId="46948" xr:uid="{00000000-0005-0000-0000-0000D89B0000}"/>
    <cellStyle name="Normal 47 2 2 5 6" xfId="19364" xr:uid="{00000000-0005-0000-0000-0000D99B0000}"/>
    <cellStyle name="Normal 47 2 2 5 6 2" xfId="41006" xr:uid="{00000000-0005-0000-0000-0000DA9B0000}"/>
    <cellStyle name="Normal 47 2 2 5 7" xfId="34992" xr:uid="{00000000-0005-0000-0000-0000DB9B0000}"/>
    <cellStyle name="Normal 47 2 2 6" xfId="13594" xr:uid="{00000000-0005-0000-0000-0000DC9B0000}"/>
    <cellStyle name="Normal 47 2 2 6 2" xfId="16680" xr:uid="{00000000-0005-0000-0000-0000DD9B0000}"/>
    <cellStyle name="Normal 47 2 2 6 2 2" xfId="28649" xr:uid="{00000000-0005-0000-0000-0000DE9B0000}"/>
    <cellStyle name="Normal 47 2 2 6 2 2 2" xfId="50255" xr:uid="{00000000-0005-0000-0000-0000DF9B0000}"/>
    <cellStyle name="Normal 47 2 2 6 2 3" xfId="22682" xr:uid="{00000000-0005-0000-0000-0000E09B0000}"/>
    <cellStyle name="Normal 47 2 2 6 2 3 2" xfId="44319" xr:uid="{00000000-0005-0000-0000-0000E19B0000}"/>
    <cellStyle name="Normal 47 2 2 6 2 4" xfId="38334" xr:uid="{00000000-0005-0000-0000-0000E29B0000}"/>
    <cellStyle name="Normal 47 2 2 6 3" xfId="25667" xr:uid="{00000000-0005-0000-0000-0000E39B0000}"/>
    <cellStyle name="Normal 47 2 2 6 3 2" xfId="47281" xr:uid="{00000000-0005-0000-0000-0000E49B0000}"/>
    <cellStyle name="Normal 47 2 2 6 4" xfId="19700" xr:uid="{00000000-0005-0000-0000-0000E59B0000}"/>
    <cellStyle name="Normal 47 2 2 6 4 2" xfId="41342" xr:uid="{00000000-0005-0000-0000-0000E69B0000}"/>
    <cellStyle name="Normal 47 2 2 6 5" xfId="35330" xr:uid="{00000000-0005-0000-0000-0000E79B0000}"/>
    <cellStyle name="Normal 47 2 2 7" xfId="14569" xr:uid="{00000000-0005-0000-0000-0000E89B0000}"/>
    <cellStyle name="Normal 47 2 2 7 2" xfId="17654" xr:uid="{00000000-0005-0000-0000-0000E99B0000}"/>
    <cellStyle name="Normal 47 2 2 7 2 2" xfId="29621" xr:uid="{00000000-0005-0000-0000-0000EA9B0000}"/>
    <cellStyle name="Normal 47 2 2 7 2 2 2" xfId="51227" xr:uid="{00000000-0005-0000-0000-0000EB9B0000}"/>
    <cellStyle name="Normal 47 2 2 7 2 3" xfId="23654" xr:uid="{00000000-0005-0000-0000-0000EC9B0000}"/>
    <cellStyle name="Normal 47 2 2 7 2 3 2" xfId="45291" xr:uid="{00000000-0005-0000-0000-0000ED9B0000}"/>
    <cellStyle name="Normal 47 2 2 7 2 4" xfId="39308" xr:uid="{00000000-0005-0000-0000-0000EE9B0000}"/>
    <cellStyle name="Normal 47 2 2 7 3" xfId="26639" xr:uid="{00000000-0005-0000-0000-0000EF9B0000}"/>
    <cellStyle name="Normal 47 2 2 7 3 2" xfId="48253" xr:uid="{00000000-0005-0000-0000-0000F09B0000}"/>
    <cellStyle name="Normal 47 2 2 7 4" xfId="20672" xr:uid="{00000000-0005-0000-0000-0000F19B0000}"/>
    <cellStyle name="Normal 47 2 2 7 4 2" xfId="42314" xr:uid="{00000000-0005-0000-0000-0000F29B0000}"/>
    <cellStyle name="Normal 47 2 2 7 5" xfId="36305" xr:uid="{00000000-0005-0000-0000-0000F39B0000}"/>
    <cellStyle name="Normal 47 2 2 8" xfId="15682" xr:uid="{00000000-0005-0000-0000-0000F49B0000}"/>
    <cellStyle name="Normal 47 2 2 8 2" xfId="27653" xr:uid="{00000000-0005-0000-0000-0000F59B0000}"/>
    <cellStyle name="Normal 47 2 2 8 2 2" xfId="49259" xr:uid="{00000000-0005-0000-0000-0000F69B0000}"/>
    <cellStyle name="Normal 47 2 2 8 3" xfId="21686" xr:uid="{00000000-0005-0000-0000-0000F79B0000}"/>
    <cellStyle name="Normal 47 2 2 8 3 2" xfId="43323" xr:uid="{00000000-0005-0000-0000-0000F89B0000}"/>
    <cellStyle name="Normal 47 2 2 8 4" xfId="37336" xr:uid="{00000000-0005-0000-0000-0000F99B0000}"/>
    <cellStyle name="Normal 47 2 2 9" xfId="24668" xr:uid="{00000000-0005-0000-0000-0000FA9B0000}"/>
    <cellStyle name="Normal 47 2 2 9 2" xfId="46288" xr:uid="{00000000-0005-0000-0000-0000FB9B0000}"/>
    <cellStyle name="Normal 47 2 3" xfId="6767" xr:uid="{00000000-0005-0000-0000-0000FC9B0000}"/>
    <cellStyle name="Normal 47 2 3 10" xfId="18713" xr:uid="{00000000-0005-0000-0000-0000FD9B0000}"/>
    <cellStyle name="Normal 47 2 3 10 2" xfId="40355" xr:uid="{00000000-0005-0000-0000-0000FE9B0000}"/>
    <cellStyle name="Normal 47 2 3 11" xfId="31346"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6" xr:uid="{00000000-0005-0000-0000-0000049C0000}"/>
    <cellStyle name="Normal 47 2 3 2 2 2 2 2 2" xfId="50632" xr:uid="{00000000-0005-0000-0000-0000059C0000}"/>
    <cellStyle name="Normal 47 2 3 2 2 2 2 3" xfId="23059" xr:uid="{00000000-0005-0000-0000-0000069C0000}"/>
    <cellStyle name="Normal 47 2 3 2 2 2 2 3 2" xfId="44696" xr:uid="{00000000-0005-0000-0000-0000079C0000}"/>
    <cellStyle name="Normal 47 2 3 2 2 2 2 4" xfId="38712" xr:uid="{00000000-0005-0000-0000-0000089C0000}"/>
    <cellStyle name="Normal 47 2 3 2 2 2 3" xfId="26044" xr:uid="{00000000-0005-0000-0000-0000099C0000}"/>
    <cellStyle name="Normal 47 2 3 2 2 2 3 2" xfId="47658" xr:uid="{00000000-0005-0000-0000-00000A9C0000}"/>
    <cellStyle name="Normal 47 2 3 2 2 2 4" xfId="20077" xr:uid="{00000000-0005-0000-0000-00000B9C0000}"/>
    <cellStyle name="Normal 47 2 3 2 2 2 4 2" xfId="41719" xr:uid="{00000000-0005-0000-0000-00000C9C0000}"/>
    <cellStyle name="Normal 47 2 3 2 2 2 5" xfId="35709" xr:uid="{00000000-0005-0000-0000-00000D9C0000}"/>
    <cellStyle name="Normal 47 2 3 2 2 3" xfId="14947" xr:uid="{00000000-0005-0000-0000-00000E9C0000}"/>
    <cellStyle name="Normal 47 2 3 2 2 3 2" xfId="18032" xr:uid="{00000000-0005-0000-0000-00000F9C0000}"/>
    <cellStyle name="Normal 47 2 3 2 2 3 2 2" xfId="29998" xr:uid="{00000000-0005-0000-0000-0000109C0000}"/>
    <cellStyle name="Normal 47 2 3 2 2 3 2 2 2" xfId="51604" xr:uid="{00000000-0005-0000-0000-0000119C0000}"/>
    <cellStyle name="Normal 47 2 3 2 2 3 2 3" xfId="24031" xr:uid="{00000000-0005-0000-0000-0000129C0000}"/>
    <cellStyle name="Normal 47 2 3 2 2 3 2 3 2" xfId="45668" xr:uid="{00000000-0005-0000-0000-0000139C0000}"/>
    <cellStyle name="Normal 47 2 3 2 2 3 2 4" xfId="39686" xr:uid="{00000000-0005-0000-0000-0000149C0000}"/>
    <cellStyle name="Normal 47 2 3 2 2 3 3" xfId="27016" xr:uid="{00000000-0005-0000-0000-0000159C0000}"/>
    <cellStyle name="Normal 47 2 3 2 2 3 3 2" xfId="48630" xr:uid="{00000000-0005-0000-0000-0000169C0000}"/>
    <cellStyle name="Normal 47 2 3 2 2 3 4" xfId="21049" xr:uid="{00000000-0005-0000-0000-0000179C0000}"/>
    <cellStyle name="Normal 47 2 3 2 2 3 4 2" xfId="42691" xr:uid="{00000000-0005-0000-0000-0000189C0000}"/>
    <cellStyle name="Normal 47 2 3 2 2 3 5" xfId="36683" xr:uid="{00000000-0005-0000-0000-0000199C0000}"/>
    <cellStyle name="Normal 47 2 3 2 2 4" xfId="16081" xr:uid="{00000000-0005-0000-0000-00001A9C0000}"/>
    <cellStyle name="Normal 47 2 3 2 2 4 2" xfId="28050" xr:uid="{00000000-0005-0000-0000-00001B9C0000}"/>
    <cellStyle name="Normal 47 2 3 2 2 4 2 2" xfId="49656" xr:uid="{00000000-0005-0000-0000-00001C9C0000}"/>
    <cellStyle name="Normal 47 2 3 2 2 4 3" xfId="22083" xr:uid="{00000000-0005-0000-0000-00001D9C0000}"/>
    <cellStyle name="Normal 47 2 3 2 2 4 3 2" xfId="43720" xr:uid="{00000000-0005-0000-0000-00001E9C0000}"/>
    <cellStyle name="Normal 47 2 3 2 2 4 4" xfId="37735" xr:uid="{00000000-0005-0000-0000-00001F9C0000}"/>
    <cellStyle name="Normal 47 2 3 2 2 5" xfId="25068" xr:uid="{00000000-0005-0000-0000-0000209C0000}"/>
    <cellStyle name="Normal 47 2 3 2 2 5 2" xfId="46685" xr:uid="{00000000-0005-0000-0000-0000219C0000}"/>
    <cellStyle name="Normal 47 2 3 2 2 6" xfId="19101" xr:uid="{00000000-0005-0000-0000-0000229C0000}"/>
    <cellStyle name="Normal 47 2 3 2 2 6 2" xfId="40743" xr:uid="{00000000-0005-0000-0000-0000239C0000}"/>
    <cellStyle name="Normal 47 2 3 2 2 7" xfId="34729"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6" xr:uid="{00000000-0005-0000-0000-0000289C0000}"/>
    <cellStyle name="Normal 47 2 3 2 3 2 2 2 2" xfId="50952" xr:uid="{00000000-0005-0000-0000-0000299C0000}"/>
    <cellStyle name="Normal 47 2 3 2 3 2 2 3" xfId="23379" xr:uid="{00000000-0005-0000-0000-00002A9C0000}"/>
    <cellStyle name="Normal 47 2 3 2 3 2 2 3 2" xfId="45016" xr:uid="{00000000-0005-0000-0000-00002B9C0000}"/>
    <cellStyle name="Normal 47 2 3 2 3 2 2 4" xfId="39032" xr:uid="{00000000-0005-0000-0000-00002C9C0000}"/>
    <cellStyle name="Normal 47 2 3 2 3 2 3" xfId="26364" xr:uid="{00000000-0005-0000-0000-00002D9C0000}"/>
    <cellStyle name="Normal 47 2 3 2 3 2 3 2" xfId="47978" xr:uid="{00000000-0005-0000-0000-00002E9C0000}"/>
    <cellStyle name="Normal 47 2 3 2 3 2 4" xfId="20397" xr:uid="{00000000-0005-0000-0000-00002F9C0000}"/>
    <cellStyle name="Normal 47 2 3 2 3 2 4 2" xfId="42039" xr:uid="{00000000-0005-0000-0000-0000309C0000}"/>
    <cellStyle name="Normal 47 2 3 2 3 2 5" xfId="36029" xr:uid="{00000000-0005-0000-0000-0000319C0000}"/>
    <cellStyle name="Normal 47 2 3 2 3 3" xfId="15267" xr:uid="{00000000-0005-0000-0000-0000329C0000}"/>
    <cellStyle name="Normal 47 2 3 2 3 3 2" xfId="18352" xr:uid="{00000000-0005-0000-0000-0000339C0000}"/>
    <cellStyle name="Normal 47 2 3 2 3 3 2 2" xfId="30318" xr:uid="{00000000-0005-0000-0000-0000349C0000}"/>
    <cellStyle name="Normal 47 2 3 2 3 3 2 2 2" xfId="51924" xr:uid="{00000000-0005-0000-0000-0000359C0000}"/>
    <cellStyle name="Normal 47 2 3 2 3 3 2 3" xfId="24351" xr:uid="{00000000-0005-0000-0000-0000369C0000}"/>
    <cellStyle name="Normal 47 2 3 2 3 3 2 3 2" xfId="45988" xr:uid="{00000000-0005-0000-0000-0000379C0000}"/>
    <cellStyle name="Normal 47 2 3 2 3 3 2 4" xfId="40006" xr:uid="{00000000-0005-0000-0000-0000389C0000}"/>
    <cellStyle name="Normal 47 2 3 2 3 3 3" xfId="27336" xr:uid="{00000000-0005-0000-0000-0000399C0000}"/>
    <cellStyle name="Normal 47 2 3 2 3 3 3 2" xfId="48950" xr:uid="{00000000-0005-0000-0000-00003A9C0000}"/>
    <cellStyle name="Normal 47 2 3 2 3 3 4" xfId="21369" xr:uid="{00000000-0005-0000-0000-00003B9C0000}"/>
    <cellStyle name="Normal 47 2 3 2 3 3 4 2" xfId="43011" xr:uid="{00000000-0005-0000-0000-00003C9C0000}"/>
    <cellStyle name="Normal 47 2 3 2 3 3 5" xfId="37003" xr:uid="{00000000-0005-0000-0000-00003D9C0000}"/>
    <cellStyle name="Normal 47 2 3 2 3 4" xfId="16401" xr:uid="{00000000-0005-0000-0000-00003E9C0000}"/>
    <cellStyle name="Normal 47 2 3 2 3 4 2" xfId="28370" xr:uid="{00000000-0005-0000-0000-00003F9C0000}"/>
    <cellStyle name="Normal 47 2 3 2 3 4 2 2" xfId="49976" xr:uid="{00000000-0005-0000-0000-0000409C0000}"/>
    <cellStyle name="Normal 47 2 3 2 3 4 3" xfId="22403" xr:uid="{00000000-0005-0000-0000-0000419C0000}"/>
    <cellStyle name="Normal 47 2 3 2 3 4 3 2" xfId="44040" xr:uid="{00000000-0005-0000-0000-0000429C0000}"/>
    <cellStyle name="Normal 47 2 3 2 3 4 4" xfId="38055" xr:uid="{00000000-0005-0000-0000-0000439C0000}"/>
    <cellStyle name="Normal 47 2 3 2 3 5" xfId="25388" xr:uid="{00000000-0005-0000-0000-0000449C0000}"/>
    <cellStyle name="Normal 47 2 3 2 3 5 2" xfId="47005" xr:uid="{00000000-0005-0000-0000-0000459C0000}"/>
    <cellStyle name="Normal 47 2 3 2 3 6" xfId="19421" xr:uid="{00000000-0005-0000-0000-0000469C0000}"/>
    <cellStyle name="Normal 47 2 3 2 3 6 2" xfId="41063" xr:uid="{00000000-0005-0000-0000-0000479C0000}"/>
    <cellStyle name="Normal 47 2 3 2 3 7" xfId="35049" xr:uid="{00000000-0005-0000-0000-0000489C0000}"/>
    <cellStyle name="Normal 47 2 3 2 4" xfId="13652" xr:uid="{00000000-0005-0000-0000-0000499C0000}"/>
    <cellStyle name="Normal 47 2 3 2 4 2" xfId="16738" xr:uid="{00000000-0005-0000-0000-00004A9C0000}"/>
    <cellStyle name="Normal 47 2 3 2 4 2 2" xfId="28706" xr:uid="{00000000-0005-0000-0000-00004B9C0000}"/>
    <cellStyle name="Normal 47 2 3 2 4 2 2 2" xfId="50312" xr:uid="{00000000-0005-0000-0000-00004C9C0000}"/>
    <cellStyle name="Normal 47 2 3 2 4 2 3" xfId="22739" xr:uid="{00000000-0005-0000-0000-00004D9C0000}"/>
    <cellStyle name="Normal 47 2 3 2 4 2 3 2" xfId="44376" xr:uid="{00000000-0005-0000-0000-00004E9C0000}"/>
    <cellStyle name="Normal 47 2 3 2 4 2 4" xfId="38392" xr:uid="{00000000-0005-0000-0000-00004F9C0000}"/>
    <cellStyle name="Normal 47 2 3 2 4 3" xfId="25724" xr:uid="{00000000-0005-0000-0000-0000509C0000}"/>
    <cellStyle name="Normal 47 2 3 2 4 3 2" xfId="47338" xr:uid="{00000000-0005-0000-0000-0000519C0000}"/>
    <cellStyle name="Normal 47 2 3 2 4 4" xfId="19757" xr:uid="{00000000-0005-0000-0000-0000529C0000}"/>
    <cellStyle name="Normal 47 2 3 2 4 4 2" xfId="41399" xr:uid="{00000000-0005-0000-0000-0000539C0000}"/>
    <cellStyle name="Normal 47 2 3 2 4 5" xfId="35388" xr:uid="{00000000-0005-0000-0000-0000549C0000}"/>
    <cellStyle name="Normal 47 2 3 2 5" xfId="14626" xr:uid="{00000000-0005-0000-0000-0000559C0000}"/>
    <cellStyle name="Normal 47 2 3 2 5 2" xfId="17711" xr:uid="{00000000-0005-0000-0000-0000569C0000}"/>
    <cellStyle name="Normal 47 2 3 2 5 2 2" xfId="29678" xr:uid="{00000000-0005-0000-0000-0000579C0000}"/>
    <cellStyle name="Normal 47 2 3 2 5 2 2 2" xfId="51284" xr:uid="{00000000-0005-0000-0000-0000589C0000}"/>
    <cellStyle name="Normal 47 2 3 2 5 2 3" xfId="23711" xr:uid="{00000000-0005-0000-0000-0000599C0000}"/>
    <cellStyle name="Normal 47 2 3 2 5 2 3 2" xfId="45348" xr:uid="{00000000-0005-0000-0000-00005A9C0000}"/>
    <cellStyle name="Normal 47 2 3 2 5 2 4" xfId="39365" xr:uid="{00000000-0005-0000-0000-00005B9C0000}"/>
    <cellStyle name="Normal 47 2 3 2 5 3" xfId="26696" xr:uid="{00000000-0005-0000-0000-00005C9C0000}"/>
    <cellStyle name="Normal 47 2 3 2 5 3 2" xfId="48310" xr:uid="{00000000-0005-0000-0000-00005D9C0000}"/>
    <cellStyle name="Normal 47 2 3 2 5 4" xfId="20729" xr:uid="{00000000-0005-0000-0000-00005E9C0000}"/>
    <cellStyle name="Normal 47 2 3 2 5 4 2" xfId="42371" xr:uid="{00000000-0005-0000-0000-00005F9C0000}"/>
    <cellStyle name="Normal 47 2 3 2 5 5" xfId="36362" xr:uid="{00000000-0005-0000-0000-0000609C0000}"/>
    <cellStyle name="Normal 47 2 3 2 6" xfId="15739" xr:uid="{00000000-0005-0000-0000-0000619C0000}"/>
    <cellStyle name="Normal 47 2 3 2 6 2" xfId="27710" xr:uid="{00000000-0005-0000-0000-0000629C0000}"/>
    <cellStyle name="Normal 47 2 3 2 6 2 2" xfId="49316" xr:uid="{00000000-0005-0000-0000-0000639C0000}"/>
    <cellStyle name="Normal 47 2 3 2 6 3" xfId="21743" xr:uid="{00000000-0005-0000-0000-0000649C0000}"/>
    <cellStyle name="Normal 47 2 3 2 6 3 2" xfId="43380" xr:uid="{00000000-0005-0000-0000-0000659C0000}"/>
    <cellStyle name="Normal 47 2 3 2 6 4" xfId="37393" xr:uid="{00000000-0005-0000-0000-0000669C0000}"/>
    <cellStyle name="Normal 47 2 3 2 7" xfId="24725" xr:uid="{00000000-0005-0000-0000-0000679C0000}"/>
    <cellStyle name="Normal 47 2 3 2 7 2" xfId="46345" xr:uid="{00000000-0005-0000-0000-0000689C0000}"/>
    <cellStyle name="Normal 47 2 3 2 8" xfId="18758" xr:uid="{00000000-0005-0000-0000-0000699C0000}"/>
    <cellStyle name="Normal 47 2 3 2 8 2" xfId="40400" xr:uid="{00000000-0005-0000-0000-00006A9C0000}"/>
    <cellStyle name="Normal 47 2 3 2 9" xfId="31458"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39" xr:uid="{00000000-0005-0000-0000-0000709C0000}"/>
    <cellStyle name="Normal 47 2 3 3 2 2 2 2 2" xfId="50845" xr:uid="{00000000-0005-0000-0000-0000719C0000}"/>
    <cellStyle name="Normal 47 2 3 3 2 2 2 3" xfId="23272" xr:uid="{00000000-0005-0000-0000-0000729C0000}"/>
    <cellStyle name="Normal 47 2 3 3 2 2 2 3 2" xfId="44909" xr:uid="{00000000-0005-0000-0000-0000739C0000}"/>
    <cellStyle name="Normal 47 2 3 3 2 2 2 4" xfId="38925" xr:uid="{00000000-0005-0000-0000-0000749C0000}"/>
    <cellStyle name="Normal 47 2 3 3 2 2 3" xfId="26257" xr:uid="{00000000-0005-0000-0000-0000759C0000}"/>
    <cellStyle name="Normal 47 2 3 3 2 2 3 2" xfId="47871" xr:uid="{00000000-0005-0000-0000-0000769C0000}"/>
    <cellStyle name="Normal 47 2 3 3 2 2 4" xfId="20290" xr:uid="{00000000-0005-0000-0000-0000779C0000}"/>
    <cellStyle name="Normal 47 2 3 3 2 2 4 2" xfId="41932" xr:uid="{00000000-0005-0000-0000-0000789C0000}"/>
    <cellStyle name="Normal 47 2 3 3 2 2 5" xfId="35922" xr:uid="{00000000-0005-0000-0000-0000799C0000}"/>
    <cellStyle name="Normal 47 2 3 3 2 3" xfId="15160" xr:uid="{00000000-0005-0000-0000-00007A9C0000}"/>
    <cellStyle name="Normal 47 2 3 3 2 3 2" xfId="18245" xr:uid="{00000000-0005-0000-0000-00007B9C0000}"/>
    <cellStyle name="Normal 47 2 3 3 2 3 2 2" xfId="30211" xr:uid="{00000000-0005-0000-0000-00007C9C0000}"/>
    <cellStyle name="Normal 47 2 3 3 2 3 2 2 2" xfId="51817" xr:uid="{00000000-0005-0000-0000-00007D9C0000}"/>
    <cellStyle name="Normal 47 2 3 3 2 3 2 3" xfId="24244" xr:uid="{00000000-0005-0000-0000-00007E9C0000}"/>
    <cellStyle name="Normal 47 2 3 3 2 3 2 3 2" xfId="45881" xr:uid="{00000000-0005-0000-0000-00007F9C0000}"/>
    <cellStyle name="Normal 47 2 3 3 2 3 2 4" xfId="39899" xr:uid="{00000000-0005-0000-0000-0000809C0000}"/>
    <cellStyle name="Normal 47 2 3 3 2 3 3" xfId="27229" xr:uid="{00000000-0005-0000-0000-0000819C0000}"/>
    <cellStyle name="Normal 47 2 3 3 2 3 3 2" xfId="48843" xr:uid="{00000000-0005-0000-0000-0000829C0000}"/>
    <cellStyle name="Normal 47 2 3 3 2 3 4" xfId="21262" xr:uid="{00000000-0005-0000-0000-0000839C0000}"/>
    <cellStyle name="Normal 47 2 3 3 2 3 4 2" xfId="42904" xr:uid="{00000000-0005-0000-0000-0000849C0000}"/>
    <cellStyle name="Normal 47 2 3 3 2 3 5" xfId="36896" xr:uid="{00000000-0005-0000-0000-0000859C0000}"/>
    <cellStyle name="Normal 47 2 3 3 2 4" xfId="16294" xr:uid="{00000000-0005-0000-0000-0000869C0000}"/>
    <cellStyle name="Normal 47 2 3 3 2 4 2" xfId="28263" xr:uid="{00000000-0005-0000-0000-0000879C0000}"/>
    <cellStyle name="Normal 47 2 3 3 2 4 2 2" xfId="49869" xr:uid="{00000000-0005-0000-0000-0000889C0000}"/>
    <cellStyle name="Normal 47 2 3 3 2 4 3" xfId="22296" xr:uid="{00000000-0005-0000-0000-0000899C0000}"/>
    <cellStyle name="Normal 47 2 3 3 2 4 3 2" xfId="43933" xr:uid="{00000000-0005-0000-0000-00008A9C0000}"/>
    <cellStyle name="Normal 47 2 3 3 2 4 4" xfId="37948" xr:uid="{00000000-0005-0000-0000-00008B9C0000}"/>
    <cellStyle name="Normal 47 2 3 3 2 5" xfId="25281" xr:uid="{00000000-0005-0000-0000-00008C9C0000}"/>
    <cellStyle name="Normal 47 2 3 3 2 5 2" xfId="46898" xr:uid="{00000000-0005-0000-0000-00008D9C0000}"/>
    <cellStyle name="Normal 47 2 3 3 2 6" xfId="19314" xr:uid="{00000000-0005-0000-0000-00008E9C0000}"/>
    <cellStyle name="Normal 47 2 3 3 2 6 2" xfId="40956" xr:uid="{00000000-0005-0000-0000-00008F9C0000}"/>
    <cellStyle name="Normal 47 2 3 3 2 7" xfId="34942"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59" xr:uid="{00000000-0005-0000-0000-0000949C0000}"/>
    <cellStyle name="Normal 47 2 3 3 3 2 2 2 2" xfId="51165" xr:uid="{00000000-0005-0000-0000-0000959C0000}"/>
    <cellStyle name="Normal 47 2 3 3 3 2 2 3" xfId="23592" xr:uid="{00000000-0005-0000-0000-0000969C0000}"/>
    <cellStyle name="Normal 47 2 3 3 3 2 2 3 2" xfId="45229" xr:uid="{00000000-0005-0000-0000-0000979C0000}"/>
    <cellStyle name="Normal 47 2 3 3 3 2 2 4" xfId="39245" xr:uid="{00000000-0005-0000-0000-0000989C0000}"/>
    <cellStyle name="Normal 47 2 3 3 3 2 3" xfId="26577" xr:uid="{00000000-0005-0000-0000-0000999C0000}"/>
    <cellStyle name="Normal 47 2 3 3 3 2 3 2" xfId="48191" xr:uid="{00000000-0005-0000-0000-00009A9C0000}"/>
    <cellStyle name="Normal 47 2 3 3 3 2 4" xfId="20610" xr:uid="{00000000-0005-0000-0000-00009B9C0000}"/>
    <cellStyle name="Normal 47 2 3 3 3 2 4 2" xfId="42252" xr:uid="{00000000-0005-0000-0000-00009C9C0000}"/>
    <cellStyle name="Normal 47 2 3 3 3 2 5" xfId="36242" xr:uid="{00000000-0005-0000-0000-00009D9C0000}"/>
    <cellStyle name="Normal 47 2 3 3 3 3" xfId="15480" xr:uid="{00000000-0005-0000-0000-00009E9C0000}"/>
    <cellStyle name="Normal 47 2 3 3 3 3 2" xfId="18565" xr:uid="{00000000-0005-0000-0000-00009F9C0000}"/>
    <cellStyle name="Normal 47 2 3 3 3 3 2 2" xfId="30531" xr:uid="{00000000-0005-0000-0000-0000A09C0000}"/>
    <cellStyle name="Normal 47 2 3 3 3 3 2 2 2" xfId="52137" xr:uid="{00000000-0005-0000-0000-0000A19C0000}"/>
    <cellStyle name="Normal 47 2 3 3 3 3 2 3" xfId="24564" xr:uid="{00000000-0005-0000-0000-0000A29C0000}"/>
    <cellStyle name="Normal 47 2 3 3 3 3 2 3 2" xfId="46201" xr:uid="{00000000-0005-0000-0000-0000A39C0000}"/>
    <cellStyle name="Normal 47 2 3 3 3 3 2 4" xfId="40219" xr:uid="{00000000-0005-0000-0000-0000A49C0000}"/>
    <cellStyle name="Normal 47 2 3 3 3 3 3" xfId="27549" xr:uid="{00000000-0005-0000-0000-0000A59C0000}"/>
    <cellStyle name="Normal 47 2 3 3 3 3 3 2" xfId="49163" xr:uid="{00000000-0005-0000-0000-0000A69C0000}"/>
    <cellStyle name="Normal 47 2 3 3 3 3 4" xfId="21582" xr:uid="{00000000-0005-0000-0000-0000A79C0000}"/>
    <cellStyle name="Normal 47 2 3 3 3 3 4 2" xfId="43224" xr:uid="{00000000-0005-0000-0000-0000A89C0000}"/>
    <cellStyle name="Normal 47 2 3 3 3 3 5" xfId="37216" xr:uid="{00000000-0005-0000-0000-0000A99C0000}"/>
    <cellStyle name="Normal 47 2 3 3 3 4" xfId="16614" xr:uid="{00000000-0005-0000-0000-0000AA9C0000}"/>
    <cellStyle name="Normal 47 2 3 3 3 4 2" xfId="28583" xr:uid="{00000000-0005-0000-0000-0000AB9C0000}"/>
    <cellStyle name="Normal 47 2 3 3 3 4 2 2" xfId="50189" xr:uid="{00000000-0005-0000-0000-0000AC9C0000}"/>
    <cellStyle name="Normal 47 2 3 3 3 4 3" xfId="22616" xr:uid="{00000000-0005-0000-0000-0000AD9C0000}"/>
    <cellStyle name="Normal 47 2 3 3 3 4 3 2" xfId="44253" xr:uid="{00000000-0005-0000-0000-0000AE9C0000}"/>
    <cellStyle name="Normal 47 2 3 3 3 4 4" xfId="38268" xr:uid="{00000000-0005-0000-0000-0000AF9C0000}"/>
    <cellStyle name="Normal 47 2 3 3 3 5" xfId="25601" xr:uid="{00000000-0005-0000-0000-0000B09C0000}"/>
    <cellStyle name="Normal 47 2 3 3 3 5 2" xfId="47218" xr:uid="{00000000-0005-0000-0000-0000B19C0000}"/>
    <cellStyle name="Normal 47 2 3 3 3 6" xfId="19634" xr:uid="{00000000-0005-0000-0000-0000B29C0000}"/>
    <cellStyle name="Normal 47 2 3 3 3 6 2" xfId="41276" xr:uid="{00000000-0005-0000-0000-0000B39C0000}"/>
    <cellStyle name="Normal 47 2 3 3 3 7" xfId="35262" xr:uid="{00000000-0005-0000-0000-0000B49C0000}"/>
    <cellStyle name="Normal 47 2 3 3 4" xfId="13865" xr:uid="{00000000-0005-0000-0000-0000B59C0000}"/>
    <cellStyle name="Normal 47 2 3 3 4 2" xfId="16951" xr:uid="{00000000-0005-0000-0000-0000B69C0000}"/>
    <cellStyle name="Normal 47 2 3 3 4 2 2" xfId="28919" xr:uid="{00000000-0005-0000-0000-0000B79C0000}"/>
    <cellStyle name="Normal 47 2 3 3 4 2 2 2" xfId="50525" xr:uid="{00000000-0005-0000-0000-0000B89C0000}"/>
    <cellStyle name="Normal 47 2 3 3 4 2 3" xfId="22952" xr:uid="{00000000-0005-0000-0000-0000B99C0000}"/>
    <cellStyle name="Normal 47 2 3 3 4 2 3 2" xfId="44589" xr:uid="{00000000-0005-0000-0000-0000BA9C0000}"/>
    <cellStyle name="Normal 47 2 3 3 4 2 4" xfId="38605" xr:uid="{00000000-0005-0000-0000-0000BB9C0000}"/>
    <cellStyle name="Normal 47 2 3 3 4 3" xfId="25937" xr:uid="{00000000-0005-0000-0000-0000BC9C0000}"/>
    <cellStyle name="Normal 47 2 3 3 4 3 2" xfId="47551" xr:uid="{00000000-0005-0000-0000-0000BD9C0000}"/>
    <cellStyle name="Normal 47 2 3 3 4 4" xfId="19970" xr:uid="{00000000-0005-0000-0000-0000BE9C0000}"/>
    <cellStyle name="Normal 47 2 3 3 4 4 2" xfId="41612" xr:uid="{00000000-0005-0000-0000-0000BF9C0000}"/>
    <cellStyle name="Normal 47 2 3 3 4 5" xfId="35601" xr:uid="{00000000-0005-0000-0000-0000C09C0000}"/>
    <cellStyle name="Normal 47 2 3 3 5" xfId="14839" xr:uid="{00000000-0005-0000-0000-0000C19C0000}"/>
    <cellStyle name="Normal 47 2 3 3 5 2" xfId="17924" xr:uid="{00000000-0005-0000-0000-0000C29C0000}"/>
    <cellStyle name="Normal 47 2 3 3 5 2 2" xfId="29891" xr:uid="{00000000-0005-0000-0000-0000C39C0000}"/>
    <cellStyle name="Normal 47 2 3 3 5 2 2 2" xfId="51497" xr:uid="{00000000-0005-0000-0000-0000C49C0000}"/>
    <cellStyle name="Normal 47 2 3 3 5 2 3" xfId="23924" xr:uid="{00000000-0005-0000-0000-0000C59C0000}"/>
    <cellStyle name="Normal 47 2 3 3 5 2 3 2" xfId="45561" xr:uid="{00000000-0005-0000-0000-0000C69C0000}"/>
    <cellStyle name="Normal 47 2 3 3 5 2 4" xfId="39578" xr:uid="{00000000-0005-0000-0000-0000C79C0000}"/>
    <cellStyle name="Normal 47 2 3 3 5 3" xfId="26909" xr:uid="{00000000-0005-0000-0000-0000C89C0000}"/>
    <cellStyle name="Normal 47 2 3 3 5 3 2" xfId="48523" xr:uid="{00000000-0005-0000-0000-0000C99C0000}"/>
    <cellStyle name="Normal 47 2 3 3 5 4" xfId="20942" xr:uid="{00000000-0005-0000-0000-0000CA9C0000}"/>
    <cellStyle name="Normal 47 2 3 3 5 4 2" xfId="42584" xr:uid="{00000000-0005-0000-0000-0000CB9C0000}"/>
    <cellStyle name="Normal 47 2 3 3 5 5" xfId="36575" xr:uid="{00000000-0005-0000-0000-0000CC9C0000}"/>
    <cellStyle name="Normal 47 2 3 3 6" xfId="15952" xr:uid="{00000000-0005-0000-0000-0000CD9C0000}"/>
    <cellStyle name="Normal 47 2 3 3 6 2" xfId="27923" xr:uid="{00000000-0005-0000-0000-0000CE9C0000}"/>
    <cellStyle name="Normal 47 2 3 3 6 2 2" xfId="49529" xr:uid="{00000000-0005-0000-0000-0000CF9C0000}"/>
    <cellStyle name="Normal 47 2 3 3 6 3" xfId="21956" xr:uid="{00000000-0005-0000-0000-0000D09C0000}"/>
    <cellStyle name="Normal 47 2 3 3 6 3 2" xfId="43593" xr:uid="{00000000-0005-0000-0000-0000D19C0000}"/>
    <cellStyle name="Normal 47 2 3 3 6 4" xfId="37606" xr:uid="{00000000-0005-0000-0000-0000D29C0000}"/>
    <cellStyle name="Normal 47 2 3 3 7" xfId="24938" xr:uid="{00000000-0005-0000-0000-0000D39C0000}"/>
    <cellStyle name="Normal 47 2 3 3 7 2" xfId="46558" xr:uid="{00000000-0005-0000-0000-0000D49C0000}"/>
    <cellStyle name="Normal 47 2 3 3 8" xfId="18971" xr:uid="{00000000-0005-0000-0000-0000D59C0000}"/>
    <cellStyle name="Normal 47 2 3 3 8 2" xfId="40613" xr:uid="{00000000-0005-0000-0000-0000D69C0000}"/>
    <cellStyle name="Normal 47 2 3 3 9" xfId="32012"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1" xr:uid="{00000000-0005-0000-0000-0000DB9C0000}"/>
    <cellStyle name="Normal 47 2 3 4 2 2 2 2" xfId="50587" xr:uid="{00000000-0005-0000-0000-0000DC9C0000}"/>
    <cellStyle name="Normal 47 2 3 4 2 2 3" xfId="23014" xr:uid="{00000000-0005-0000-0000-0000DD9C0000}"/>
    <cellStyle name="Normal 47 2 3 4 2 2 3 2" xfId="44651" xr:uid="{00000000-0005-0000-0000-0000DE9C0000}"/>
    <cellStyle name="Normal 47 2 3 4 2 2 4" xfId="38667" xr:uid="{00000000-0005-0000-0000-0000DF9C0000}"/>
    <cellStyle name="Normal 47 2 3 4 2 3" xfId="25999" xr:uid="{00000000-0005-0000-0000-0000E09C0000}"/>
    <cellStyle name="Normal 47 2 3 4 2 3 2" xfId="47613" xr:uid="{00000000-0005-0000-0000-0000E19C0000}"/>
    <cellStyle name="Normal 47 2 3 4 2 4" xfId="20032" xr:uid="{00000000-0005-0000-0000-0000E29C0000}"/>
    <cellStyle name="Normal 47 2 3 4 2 4 2" xfId="41674" xr:uid="{00000000-0005-0000-0000-0000E39C0000}"/>
    <cellStyle name="Normal 47 2 3 4 2 5" xfId="35664" xr:uid="{00000000-0005-0000-0000-0000E49C0000}"/>
    <cellStyle name="Normal 47 2 3 4 3" xfId="14902" xr:uid="{00000000-0005-0000-0000-0000E59C0000}"/>
    <cellStyle name="Normal 47 2 3 4 3 2" xfId="17987" xr:uid="{00000000-0005-0000-0000-0000E69C0000}"/>
    <cellStyle name="Normal 47 2 3 4 3 2 2" xfId="29953" xr:uid="{00000000-0005-0000-0000-0000E79C0000}"/>
    <cellStyle name="Normal 47 2 3 4 3 2 2 2" xfId="51559" xr:uid="{00000000-0005-0000-0000-0000E89C0000}"/>
    <cellStyle name="Normal 47 2 3 4 3 2 3" xfId="23986" xr:uid="{00000000-0005-0000-0000-0000E99C0000}"/>
    <cellStyle name="Normal 47 2 3 4 3 2 3 2" xfId="45623" xr:uid="{00000000-0005-0000-0000-0000EA9C0000}"/>
    <cellStyle name="Normal 47 2 3 4 3 2 4" xfId="39641" xr:uid="{00000000-0005-0000-0000-0000EB9C0000}"/>
    <cellStyle name="Normal 47 2 3 4 3 3" xfId="26971" xr:uid="{00000000-0005-0000-0000-0000EC9C0000}"/>
    <cellStyle name="Normal 47 2 3 4 3 3 2" xfId="48585" xr:uid="{00000000-0005-0000-0000-0000ED9C0000}"/>
    <cellStyle name="Normal 47 2 3 4 3 4" xfId="21004" xr:uid="{00000000-0005-0000-0000-0000EE9C0000}"/>
    <cellStyle name="Normal 47 2 3 4 3 4 2" xfId="42646" xr:uid="{00000000-0005-0000-0000-0000EF9C0000}"/>
    <cellStyle name="Normal 47 2 3 4 3 5" xfId="36638" xr:uid="{00000000-0005-0000-0000-0000F09C0000}"/>
    <cellStyle name="Normal 47 2 3 4 4" xfId="16036" xr:uid="{00000000-0005-0000-0000-0000F19C0000}"/>
    <cellStyle name="Normal 47 2 3 4 4 2" xfId="28005" xr:uid="{00000000-0005-0000-0000-0000F29C0000}"/>
    <cellStyle name="Normal 47 2 3 4 4 2 2" xfId="49611" xr:uid="{00000000-0005-0000-0000-0000F39C0000}"/>
    <cellStyle name="Normal 47 2 3 4 4 3" xfId="22038" xr:uid="{00000000-0005-0000-0000-0000F49C0000}"/>
    <cellStyle name="Normal 47 2 3 4 4 3 2" xfId="43675" xr:uid="{00000000-0005-0000-0000-0000F59C0000}"/>
    <cellStyle name="Normal 47 2 3 4 4 4" xfId="37690" xr:uid="{00000000-0005-0000-0000-0000F69C0000}"/>
    <cellStyle name="Normal 47 2 3 4 5" xfId="25023" xr:uid="{00000000-0005-0000-0000-0000F79C0000}"/>
    <cellStyle name="Normal 47 2 3 4 5 2" xfId="46640" xr:uid="{00000000-0005-0000-0000-0000F89C0000}"/>
    <cellStyle name="Normal 47 2 3 4 6" xfId="19056" xr:uid="{00000000-0005-0000-0000-0000F99C0000}"/>
    <cellStyle name="Normal 47 2 3 4 6 2" xfId="40698" xr:uid="{00000000-0005-0000-0000-0000FA9C0000}"/>
    <cellStyle name="Normal 47 2 3 4 7" xfId="34684"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1" xr:uid="{00000000-0005-0000-0000-0000FF9C0000}"/>
    <cellStyle name="Normal 47 2 3 5 2 2 2 2" xfId="50907" xr:uid="{00000000-0005-0000-0000-0000009D0000}"/>
    <cellStyle name="Normal 47 2 3 5 2 2 3" xfId="23334" xr:uid="{00000000-0005-0000-0000-0000019D0000}"/>
    <cellStyle name="Normal 47 2 3 5 2 2 3 2" xfId="44971" xr:uid="{00000000-0005-0000-0000-0000029D0000}"/>
    <cellStyle name="Normal 47 2 3 5 2 2 4" xfId="38987" xr:uid="{00000000-0005-0000-0000-0000039D0000}"/>
    <cellStyle name="Normal 47 2 3 5 2 3" xfId="26319" xr:uid="{00000000-0005-0000-0000-0000049D0000}"/>
    <cellStyle name="Normal 47 2 3 5 2 3 2" xfId="47933" xr:uid="{00000000-0005-0000-0000-0000059D0000}"/>
    <cellStyle name="Normal 47 2 3 5 2 4" xfId="20352" xr:uid="{00000000-0005-0000-0000-0000069D0000}"/>
    <cellStyle name="Normal 47 2 3 5 2 4 2" xfId="41994" xr:uid="{00000000-0005-0000-0000-0000079D0000}"/>
    <cellStyle name="Normal 47 2 3 5 2 5" xfId="35984" xr:uid="{00000000-0005-0000-0000-0000089D0000}"/>
    <cellStyle name="Normal 47 2 3 5 3" xfId="15222" xr:uid="{00000000-0005-0000-0000-0000099D0000}"/>
    <cellStyle name="Normal 47 2 3 5 3 2" xfId="18307" xr:uid="{00000000-0005-0000-0000-00000A9D0000}"/>
    <cellStyle name="Normal 47 2 3 5 3 2 2" xfId="30273" xr:uid="{00000000-0005-0000-0000-00000B9D0000}"/>
    <cellStyle name="Normal 47 2 3 5 3 2 2 2" xfId="51879" xr:uid="{00000000-0005-0000-0000-00000C9D0000}"/>
    <cellStyle name="Normal 47 2 3 5 3 2 3" xfId="24306" xr:uid="{00000000-0005-0000-0000-00000D9D0000}"/>
    <cellStyle name="Normal 47 2 3 5 3 2 3 2" xfId="45943" xr:uid="{00000000-0005-0000-0000-00000E9D0000}"/>
    <cellStyle name="Normal 47 2 3 5 3 2 4" xfId="39961" xr:uid="{00000000-0005-0000-0000-00000F9D0000}"/>
    <cellStyle name="Normal 47 2 3 5 3 3" xfId="27291" xr:uid="{00000000-0005-0000-0000-0000109D0000}"/>
    <cellStyle name="Normal 47 2 3 5 3 3 2" xfId="48905" xr:uid="{00000000-0005-0000-0000-0000119D0000}"/>
    <cellStyle name="Normal 47 2 3 5 3 4" xfId="21324" xr:uid="{00000000-0005-0000-0000-0000129D0000}"/>
    <cellStyle name="Normal 47 2 3 5 3 4 2" xfId="42966" xr:uid="{00000000-0005-0000-0000-0000139D0000}"/>
    <cellStyle name="Normal 47 2 3 5 3 5" xfId="36958" xr:uid="{00000000-0005-0000-0000-0000149D0000}"/>
    <cellStyle name="Normal 47 2 3 5 4" xfId="16356" xr:uid="{00000000-0005-0000-0000-0000159D0000}"/>
    <cellStyle name="Normal 47 2 3 5 4 2" xfId="28325" xr:uid="{00000000-0005-0000-0000-0000169D0000}"/>
    <cellStyle name="Normal 47 2 3 5 4 2 2" xfId="49931" xr:uid="{00000000-0005-0000-0000-0000179D0000}"/>
    <cellStyle name="Normal 47 2 3 5 4 3" xfId="22358" xr:uid="{00000000-0005-0000-0000-0000189D0000}"/>
    <cellStyle name="Normal 47 2 3 5 4 3 2" xfId="43995" xr:uid="{00000000-0005-0000-0000-0000199D0000}"/>
    <cellStyle name="Normal 47 2 3 5 4 4" xfId="38010" xr:uid="{00000000-0005-0000-0000-00001A9D0000}"/>
    <cellStyle name="Normal 47 2 3 5 5" xfId="25343" xr:uid="{00000000-0005-0000-0000-00001B9D0000}"/>
    <cellStyle name="Normal 47 2 3 5 5 2" xfId="46960" xr:uid="{00000000-0005-0000-0000-00001C9D0000}"/>
    <cellStyle name="Normal 47 2 3 5 6" xfId="19376" xr:uid="{00000000-0005-0000-0000-00001D9D0000}"/>
    <cellStyle name="Normal 47 2 3 5 6 2" xfId="41018" xr:uid="{00000000-0005-0000-0000-00001E9D0000}"/>
    <cellStyle name="Normal 47 2 3 5 7" xfId="35004" xr:uid="{00000000-0005-0000-0000-00001F9D0000}"/>
    <cellStyle name="Normal 47 2 3 6" xfId="13606" xr:uid="{00000000-0005-0000-0000-0000209D0000}"/>
    <cellStyle name="Normal 47 2 3 6 2" xfId="16692" xr:uid="{00000000-0005-0000-0000-0000219D0000}"/>
    <cellStyle name="Normal 47 2 3 6 2 2" xfId="28661" xr:uid="{00000000-0005-0000-0000-0000229D0000}"/>
    <cellStyle name="Normal 47 2 3 6 2 2 2" xfId="50267" xr:uid="{00000000-0005-0000-0000-0000239D0000}"/>
    <cellStyle name="Normal 47 2 3 6 2 3" xfId="22694" xr:uid="{00000000-0005-0000-0000-0000249D0000}"/>
    <cellStyle name="Normal 47 2 3 6 2 3 2" xfId="44331" xr:uid="{00000000-0005-0000-0000-0000259D0000}"/>
    <cellStyle name="Normal 47 2 3 6 2 4" xfId="38346" xr:uid="{00000000-0005-0000-0000-0000269D0000}"/>
    <cellStyle name="Normal 47 2 3 6 3" xfId="25679" xr:uid="{00000000-0005-0000-0000-0000279D0000}"/>
    <cellStyle name="Normal 47 2 3 6 3 2" xfId="47293" xr:uid="{00000000-0005-0000-0000-0000289D0000}"/>
    <cellStyle name="Normal 47 2 3 6 4" xfId="19712" xr:uid="{00000000-0005-0000-0000-0000299D0000}"/>
    <cellStyle name="Normal 47 2 3 6 4 2" xfId="41354" xr:uid="{00000000-0005-0000-0000-00002A9D0000}"/>
    <cellStyle name="Normal 47 2 3 6 5" xfId="35342" xr:uid="{00000000-0005-0000-0000-00002B9D0000}"/>
    <cellStyle name="Normal 47 2 3 7" xfId="14581" xr:uid="{00000000-0005-0000-0000-00002C9D0000}"/>
    <cellStyle name="Normal 47 2 3 7 2" xfId="17666" xr:uid="{00000000-0005-0000-0000-00002D9D0000}"/>
    <cellStyle name="Normal 47 2 3 7 2 2" xfId="29633" xr:uid="{00000000-0005-0000-0000-00002E9D0000}"/>
    <cellStyle name="Normal 47 2 3 7 2 2 2" xfId="51239" xr:uid="{00000000-0005-0000-0000-00002F9D0000}"/>
    <cellStyle name="Normal 47 2 3 7 2 3" xfId="23666" xr:uid="{00000000-0005-0000-0000-0000309D0000}"/>
    <cellStyle name="Normal 47 2 3 7 2 3 2" xfId="45303" xr:uid="{00000000-0005-0000-0000-0000319D0000}"/>
    <cellStyle name="Normal 47 2 3 7 2 4" xfId="39320" xr:uid="{00000000-0005-0000-0000-0000329D0000}"/>
    <cellStyle name="Normal 47 2 3 7 3" xfId="26651" xr:uid="{00000000-0005-0000-0000-0000339D0000}"/>
    <cellStyle name="Normal 47 2 3 7 3 2" xfId="48265" xr:uid="{00000000-0005-0000-0000-0000349D0000}"/>
    <cellStyle name="Normal 47 2 3 7 4" xfId="20684" xr:uid="{00000000-0005-0000-0000-0000359D0000}"/>
    <cellStyle name="Normal 47 2 3 7 4 2" xfId="42326" xr:uid="{00000000-0005-0000-0000-0000369D0000}"/>
    <cellStyle name="Normal 47 2 3 7 5" xfId="36317" xr:uid="{00000000-0005-0000-0000-0000379D0000}"/>
    <cellStyle name="Normal 47 2 3 8" xfId="15694" xr:uid="{00000000-0005-0000-0000-0000389D0000}"/>
    <cellStyle name="Normal 47 2 3 8 2" xfId="27665" xr:uid="{00000000-0005-0000-0000-0000399D0000}"/>
    <cellStyle name="Normal 47 2 3 8 2 2" xfId="49271" xr:uid="{00000000-0005-0000-0000-00003A9D0000}"/>
    <cellStyle name="Normal 47 2 3 8 3" xfId="21698" xr:uid="{00000000-0005-0000-0000-00003B9D0000}"/>
    <cellStyle name="Normal 47 2 3 8 3 2" xfId="43335" xr:uid="{00000000-0005-0000-0000-00003C9D0000}"/>
    <cellStyle name="Normal 47 2 3 8 4" xfId="37348" xr:uid="{00000000-0005-0000-0000-00003D9D0000}"/>
    <cellStyle name="Normal 47 2 3 9" xfId="24680" xr:uid="{00000000-0005-0000-0000-00003E9D0000}"/>
    <cellStyle name="Normal 47 2 3 9 2" xfId="46300" xr:uid="{00000000-0005-0000-0000-00003F9D0000}"/>
    <cellStyle name="Normal 47 2 4" xfId="6485" xr:uid="{00000000-0005-0000-0000-0000409D0000}"/>
    <cellStyle name="Normal 47 2 4 10" xfId="18712" xr:uid="{00000000-0005-0000-0000-0000419D0000}"/>
    <cellStyle name="Normal 47 2 4 10 2" xfId="40354" xr:uid="{00000000-0005-0000-0000-0000429D0000}"/>
    <cellStyle name="Normal 47 2 4 11" xfId="31344"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5" xr:uid="{00000000-0005-0000-0000-0000489D0000}"/>
    <cellStyle name="Normal 47 2 4 2 2 2 2 2 2" xfId="50631" xr:uid="{00000000-0005-0000-0000-0000499D0000}"/>
    <cellStyle name="Normal 47 2 4 2 2 2 2 3" xfId="23058" xr:uid="{00000000-0005-0000-0000-00004A9D0000}"/>
    <cellStyle name="Normal 47 2 4 2 2 2 2 3 2" xfId="44695" xr:uid="{00000000-0005-0000-0000-00004B9D0000}"/>
    <cellStyle name="Normal 47 2 4 2 2 2 2 4" xfId="38711" xr:uid="{00000000-0005-0000-0000-00004C9D0000}"/>
    <cellStyle name="Normal 47 2 4 2 2 2 3" xfId="26043" xr:uid="{00000000-0005-0000-0000-00004D9D0000}"/>
    <cellStyle name="Normal 47 2 4 2 2 2 3 2" xfId="47657" xr:uid="{00000000-0005-0000-0000-00004E9D0000}"/>
    <cellStyle name="Normal 47 2 4 2 2 2 4" xfId="20076" xr:uid="{00000000-0005-0000-0000-00004F9D0000}"/>
    <cellStyle name="Normal 47 2 4 2 2 2 4 2" xfId="41718" xr:uid="{00000000-0005-0000-0000-0000509D0000}"/>
    <cellStyle name="Normal 47 2 4 2 2 2 5" xfId="35708" xr:uid="{00000000-0005-0000-0000-0000519D0000}"/>
    <cellStyle name="Normal 47 2 4 2 2 3" xfId="14946" xr:uid="{00000000-0005-0000-0000-0000529D0000}"/>
    <cellStyle name="Normal 47 2 4 2 2 3 2" xfId="18031" xr:uid="{00000000-0005-0000-0000-0000539D0000}"/>
    <cellStyle name="Normal 47 2 4 2 2 3 2 2" xfId="29997" xr:uid="{00000000-0005-0000-0000-0000549D0000}"/>
    <cellStyle name="Normal 47 2 4 2 2 3 2 2 2" xfId="51603" xr:uid="{00000000-0005-0000-0000-0000559D0000}"/>
    <cellStyle name="Normal 47 2 4 2 2 3 2 3" xfId="24030" xr:uid="{00000000-0005-0000-0000-0000569D0000}"/>
    <cellStyle name="Normal 47 2 4 2 2 3 2 3 2" xfId="45667" xr:uid="{00000000-0005-0000-0000-0000579D0000}"/>
    <cellStyle name="Normal 47 2 4 2 2 3 2 4" xfId="39685" xr:uid="{00000000-0005-0000-0000-0000589D0000}"/>
    <cellStyle name="Normal 47 2 4 2 2 3 3" xfId="27015" xr:uid="{00000000-0005-0000-0000-0000599D0000}"/>
    <cellStyle name="Normal 47 2 4 2 2 3 3 2" xfId="48629" xr:uid="{00000000-0005-0000-0000-00005A9D0000}"/>
    <cellStyle name="Normal 47 2 4 2 2 3 4" xfId="21048" xr:uid="{00000000-0005-0000-0000-00005B9D0000}"/>
    <cellStyle name="Normal 47 2 4 2 2 3 4 2" xfId="42690" xr:uid="{00000000-0005-0000-0000-00005C9D0000}"/>
    <cellStyle name="Normal 47 2 4 2 2 3 5" xfId="36682" xr:uid="{00000000-0005-0000-0000-00005D9D0000}"/>
    <cellStyle name="Normal 47 2 4 2 2 4" xfId="16080" xr:uid="{00000000-0005-0000-0000-00005E9D0000}"/>
    <cellStyle name="Normal 47 2 4 2 2 4 2" xfId="28049" xr:uid="{00000000-0005-0000-0000-00005F9D0000}"/>
    <cellStyle name="Normal 47 2 4 2 2 4 2 2" xfId="49655" xr:uid="{00000000-0005-0000-0000-0000609D0000}"/>
    <cellStyle name="Normal 47 2 4 2 2 4 3" xfId="22082" xr:uid="{00000000-0005-0000-0000-0000619D0000}"/>
    <cellStyle name="Normal 47 2 4 2 2 4 3 2" xfId="43719" xr:uid="{00000000-0005-0000-0000-0000629D0000}"/>
    <cellStyle name="Normal 47 2 4 2 2 4 4" xfId="37734" xr:uid="{00000000-0005-0000-0000-0000639D0000}"/>
    <cellStyle name="Normal 47 2 4 2 2 5" xfId="25067" xr:uid="{00000000-0005-0000-0000-0000649D0000}"/>
    <cellStyle name="Normal 47 2 4 2 2 5 2" xfId="46684" xr:uid="{00000000-0005-0000-0000-0000659D0000}"/>
    <cellStyle name="Normal 47 2 4 2 2 6" xfId="19100" xr:uid="{00000000-0005-0000-0000-0000669D0000}"/>
    <cellStyle name="Normal 47 2 4 2 2 6 2" xfId="40742" xr:uid="{00000000-0005-0000-0000-0000679D0000}"/>
    <cellStyle name="Normal 47 2 4 2 2 7" xfId="34728"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5" xr:uid="{00000000-0005-0000-0000-00006C9D0000}"/>
    <cellStyle name="Normal 47 2 4 2 3 2 2 2 2" xfId="50951" xr:uid="{00000000-0005-0000-0000-00006D9D0000}"/>
    <cellStyle name="Normal 47 2 4 2 3 2 2 3" xfId="23378" xr:uid="{00000000-0005-0000-0000-00006E9D0000}"/>
    <cellStyle name="Normal 47 2 4 2 3 2 2 3 2" xfId="45015" xr:uid="{00000000-0005-0000-0000-00006F9D0000}"/>
    <cellStyle name="Normal 47 2 4 2 3 2 2 4" xfId="39031" xr:uid="{00000000-0005-0000-0000-0000709D0000}"/>
    <cellStyle name="Normal 47 2 4 2 3 2 3" xfId="26363" xr:uid="{00000000-0005-0000-0000-0000719D0000}"/>
    <cellStyle name="Normal 47 2 4 2 3 2 3 2" xfId="47977" xr:uid="{00000000-0005-0000-0000-0000729D0000}"/>
    <cellStyle name="Normal 47 2 4 2 3 2 4" xfId="20396" xr:uid="{00000000-0005-0000-0000-0000739D0000}"/>
    <cellStyle name="Normal 47 2 4 2 3 2 4 2" xfId="42038" xr:uid="{00000000-0005-0000-0000-0000749D0000}"/>
    <cellStyle name="Normal 47 2 4 2 3 2 5" xfId="36028" xr:uid="{00000000-0005-0000-0000-0000759D0000}"/>
    <cellStyle name="Normal 47 2 4 2 3 3" xfId="15266" xr:uid="{00000000-0005-0000-0000-0000769D0000}"/>
    <cellStyle name="Normal 47 2 4 2 3 3 2" xfId="18351" xr:uid="{00000000-0005-0000-0000-0000779D0000}"/>
    <cellStyle name="Normal 47 2 4 2 3 3 2 2" xfId="30317" xr:uid="{00000000-0005-0000-0000-0000789D0000}"/>
    <cellStyle name="Normal 47 2 4 2 3 3 2 2 2" xfId="51923" xr:uid="{00000000-0005-0000-0000-0000799D0000}"/>
    <cellStyle name="Normal 47 2 4 2 3 3 2 3" xfId="24350" xr:uid="{00000000-0005-0000-0000-00007A9D0000}"/>
    <cellStyle name="Normal 47 2 4 2 3 3 2 3 2" xfId="45987" xr:uid="{00000000-0005-0000-0000-00007B9D0000}"/>
    <cellStyle name="Normal 47 2 4 2 3 3 2 4" xfId="40005" xr:uid="{00000000-0005-0000-0000-00007C9D0000}"/>
    <cellStyle name="Normal 47 2 4 2 3 3 3" xfId="27335" xr:uid="{00000000-0005-0000-0000-00007D9D0000}"/>
    <cellStyle name="Normal 47 2 4 2 3 3 3 2" xfId="48949" xr:uid="{00000000-0005-0000-0000-00007E9D0000}"/>
    <cellStyle name="Normal 47 2 4 2 3 3 4" xfId="21368" xr:uid="{00000000-0005-0000-0000-00007F9D0000}"/>
    <cellStyle name="Normal 47 2 4 2 3 3 4 2" xfId="43010" xr:uid="{00000000-0005-0000-0000-0000809D0000}"/>
    <cellStyle name="Normal 47 2 4 2 3 3 5" xfId="37002" xr:uid="{00000000-0005-0000-0000-0000819D0000}"/>
    <cellStyle name="Normal 47 2 4 2 3 4" xfId="16400" xr:uid="{00000000-0005-0000-0000-0000829D0000}"/>
    <cellStyle name="Normal 47 2 4 2 3 4 2" xfId="28369" xr:uid="{00000000-0005-0000-0000-0000839D0000}"/>
    <cellStyle name="Normal 47 2 4 2 3 4 2 2" xfId="49975" xr:uid="{00000000-0005-0000-0000-0000849D0000}"/>
    <cellStyle name="Normal 47 2 4 2 3 4 3" xfId="22402" xr:uid="{00000000-0005-0000-0000-0000859D0000}"/>
    <cellStyle name="Normal 47 2 4 2 3 4 3 2" xfId="44039" xr:uid="{00000000-0005-0000-0000-0000869D0000}"/>
    <cellStyle name="Normal 47 2 4 2 3 4 4" xfId="38054" xr:uid="{00000000-0005-0000-0000-0000879D0000}"/>
    <cellStyle name="Normal 47 2 4 2 3 5" xfId="25387" xr:uid="{00000000-0005-0000-0000-0000889D0000}"/>
    <cellStyle name="Normal 47 2 4 2 3 5 2" xfId="47004" xr:uid="{00000000-0005-0000-0000-0000899D0000}"/>
    <cellStyle name="Normal 47 2 4 2 3 6" xfId="19420" xr:uid="{00000000-0005-0000-0000-00008A9D0000}"/>
    <cellStyle name="Normal 47 2 4 2 3 6 2" xfId="41062" xr:uid="{00000000-0005-0000-0000-00008B9D0000}"/>
    <cellStyle name="Normal 47 2 4 2 3 7" xfId="35048" xr:uid="{00000000-0005-0000-0000-00008C9D0000}"/>
    <cellStyle name="Normal 47 2 4 2 4" xfId="13651" xr:uid="{00000000-0005-0000-0000-00008D9D0000}"/>
    <cellStyle name="Normal 47 2 4 2 4 2" xfId="16737" xr:uid="{00000000-0005-0000-0000-00008E9D0000}"/>
    <cellStyle name="Normal 47 2 4 2 4 2 2" xfId="28705" xr:uid="{00000000-0005-0000-0000-00008F9D0000}"/>
    <cellStyle name="Normal 47 2 4 2 4 2 2 2" xfId="50311" xr:uid="{00000000-0005-0000-0000-0000909D0000}"/>
    <cellStyle name="Normal 47 2 4 2 4 2 3" xfId="22738" xr:uid="{00000000-0005-0000-0000-0000919D0000}"/>
    <cellStyle name="Normal 47 2 4 2 4 2 3 2" xfId="44375" xr:uid="{00000000-0005-0000-0000-0000929D0000}"/>
    <cellStyle name="Normal 47 2 4 2 4 2 4" xfId="38391" xr:uid="{00000000-0005-0000-0000-0000939D0000}"/>
    <cellStyle name="Normal 47 2 4 2 4 3" xfId="25723" xr:uid="{00000000-0005-0000-0000-0000949D0000}"/>
    <cellStyle name="Normal 47 2 4 2 4 3 2" xfId="47337" xr:uid="{00000000-0005-0000-0000-0000959D0000}"/>
    <cellStyle name="Normal 47 2 4 2 4 4" xfId="19756" xr:uid="{00000000-0005-0000-0000-0000969D0000}"/>
    <cellStyle name="Normal 47 2 4 2 4 4 2" xfId="41398" xr:uid="{00000000-0005-0000-0000-0000979D0000}"/>
    <cellStyle name="Normal 47 2 4 2 4 5" xfId="35387" xr:uid="{00000000-0005-0000-0000-0000989D0000}"/>
    <cellStyle name="Normal 47 2 4 2 5" xfId="14625" xr:uid="{00000000-0005-0000-0000-0000999D0000}"/>
    <cellStyle name="Normal 47 2 4 2 5 2" xfId="17710" xr:uid="{00000000-0005-0000-0000-00009A9D0000}"/>
    <cellStyle name="Normal 47 2 4 2 5 2 2" xfId="29677" xr:uid="{00000000-0005-0000-0000-00009B9D0000}"/>
    <cellStyle name="Normal 47 2 4 2 5 2 2 2" xfId="51283" xr:uid="{00000000-0005-0000-0000-00009C9D0000}"/>
    <cellStyle name="Normal 47 2 4 2 5 2 3" xfId="23710" xr:uid="{00000000-0005-0000-0000-00009D9D0000}"/>
    <cellStyle name="Normal 47 2 4 2 5 2 3 2" xfId="45347" xr:uid="{00000000-0005-0000-0000-00009E9D0000}"/>
    <cellStyle name="Normal 47 2 4 2 5 2 4" xfId="39364" xr:uid="{00000000-0005-0000-0000-00009F9D0000}"/>
    <cellStyle name="Normal 47 2 4 2 5 3" xfId="26695" xr:uid="{00000000-0005-0000-0000-0000A09D0000}"/>
    <cellStyle name="Normal 47 2 4 2 5 3 2" xfId="48309" xr:uid="{00000000-0005-0000-0000-0000A19D0000}"/>
    <cellStyle name="Normal 47 2 4 2 5 4" xfId="20728" xr:uid="{00000000-0005-0000-0000-0000A29D0000}"/>
    <cellStyle name="Normal 47 2 4 2 5 4 2" xfId="42370" xr:uid="{00000000-0005-0000-0000-0000A39D0000}"/>
    <cellStyle name="Normal 47 2 4 2 5 5" xfId="36361" xr:uid="{00000000-0005-0000-0000-0000A49D0000}"/>
    <cellStyle name="Normal 47 2 4 2 6" xfId="15738" xr:uid="{00000000-0005-0000-0000-0000A59D0000}"/>
    <cellStyle name="Normal 47 2 4 2 6 2" xfId="27709" xr:uid="{00000000-0005-0000-0000-0000A69D0000}"/>
    <cellStyle name="Normal 47 2 4 2 6 2 2" xfId="49315" xr:uid="{00000000-0005-0000-0000-0000A79D0000}"/>
    <cellStyle name="Normal 47 2 4 2 6 3" xfId="21742" xr:uid="{00000000-0005-0000-0000-0000A89D0000}"/>
    <cellStyle name="Normal 47 2 4 2 6 3 2" xfId="43379" xr:uid="{00000000-0005-0000-0000-0000A99D0000}"/>
    <cellStyle name="Normal 47 2 4 2 6 4" xfId="37392" xr:uid="{00000000-0005-0000-0000-0000AA9D0000}"/>
    <cellStyle name="Normal 47 2 4 2 7" xfId="24724" xr:uid="{00000000-0005-0000-0000-0000AB9D0000}"/>
    <cellStyle name="Normal 47 2 4 2 7 2" xfId="46344" xr:uid="{00000000-0005-0000-0000-0000AC9D0000}"/>
    <cellStyle name="Normal 47 2 4 2 8" xfId="18757" xr:uid="{00000000-0005-0000-0000-0000AD9D0000}"/>
    <cellStyle name="Normal 47 2 4 2 8 2" xfId="40399" xr:uid="{00000000-0005-0000-0000-0000AE9D0000}"/>
    <cellStyle name="Normal 47 2 4 2 9" xfId="31457"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8" xr:uid="{00000000-0005-0000-0000-0000B49D0000}"/>
    <cellStyle name="Normal 47 2 4 3 2 2 2 2 2" xfId="50844" xr:uid="{00000000-0005-0000-0000-0000B59D0000}"/>
    <cellStyle name="Normal 47 2 4 3 2 2 2 3" xfId="23271" xr:uid="{00000000-0005-0000-0000-0000B69D0000}"/>
    <cellStyle name="Normal 47 2 4 3 2 2 2 3 2" xfId="44908" xr:uid="{00000000-0005-0000-0000-0000B79D0000}"/>
    <cellStyle name="Normal 47 2 4 3 2 2 2 4" xfId="38924" xr:uid="{00000000-0005-0000-0000-0000B89D0000}"/>
    <cellStyle name="Normal 47 2 4 3 2 2 3" xfId="26256" xr:uid="{00000000-0005-0000-0000-0000B99D0000}"/>
    <cellStyle name="Normal 47 2 4 3 2 2 3 2" xfId="47870" xr:uid="{00000000-0005-0000-0000-0000BA9D0000}"/>
    <cellStyle name="Normal 47 2 4 3 2 2 4" xfId="20289" xr:uid="{00000000-0005-0000-0000-0000BB9D0000}"/>
    <cellStyle name="Normal 47 2 4 3 2 2 4 2" xfId="41931" xr:uid="{00000000-0005-0000-0000-0000BC9D0000}"/>
    <cellStyle name="Normal 47 2 4 3 2 2 5" xfId="35921" xr:uid="{00000000-0005-0000-0000-0000BD9D0000}"/>
    <cellStyle name="Normal 47 2 4 3 2 3" xfId="15159" xr:uid="{00000000-0005-0000-0000-0000BE9D0000}"/>
    <cellStyle name="Normal 47 2 4 3 2 3 2" xfId="18244" xr:uid="{00000000-0005-0000-0000-0000BF9D0000}"/>
    <cellStyle name="Normal 47 2 4 3 2 3 2 2" xfId="30210" xr:uid="{00000000-0005-0000-0000-0000C09D0000}"/>
    <cellStyle name="Normal 47 2 4 3 2 3 2 2 2" xfId="51816" xr:uid="{00000000-0005-0000-0000-0000C19D0000}"/>
    <cellStyle name="Normal 47 2 4 3 2 3 2 3" xfId="24243" xr:uid="{00000000-0005-0000-0000-0000C29D0000}"/>
    <cellStyle name="Normal 47 2 4 3 2 3 2 3 2" xfId="45880" xr:uid="{00000000-0005-0000-0000-0000C39D0000}"/>
    <cellStyle name="Normal 47 2 4 3 2 3 2 4" xfId="39898" xr:uid="{00000000-0005-0000-0000-0000C49D0000}"/>
    <cellStyle name="Normal 47 2 4 3 2 3 3" xfId="27228" xr:uid="{00000000-0005-0000-0000-0000C59D0000}"/>
    <cellStyle name="Normal 47 2 4 3 2 3 3 2" xfId="48842" xr:uid="{00000000-0005-0000-0000-0000C69D0000}"/>
    <cellStyle name="Normal 47 2 4 3 2 3 4" xfId="21261" xr:uid="{00000000-0005-0000-0000-0000C79D0000}"/>
    <cellStyle name="Normal 47 2 4 3 2 3 4 2" xfId="42903" xr:uid="{00000000-0005-0000-0000-0000C89D0000}"/>
    <cellStyle name="Normal 47 2 4 3 2 3 5" xfId="36895" xr:uid="{00000000-0005-0000-0000-0000C99D0000}"/>
    <cellStyle name="Normal 47 2 4 3 2 4" xfId="16293" xr:uid="{00000000-0005-0000-0000-0000CA9D0000}"/>
    <cellStyle name="Normal 47 2 4 3 2 4 2" xfId="28262" xr:uid="{00000000-0005-0000-0000-0000CB9D0000}"/>
    <cellStyle name="Normal 47 2 4 3 2 4 2 2" xfId="49868" xr:uid="{00000000-0005-0000-0000-0000CC9D0000}"/>
    <cellStyle name="Normal 47 2 4 3 2 4 3" xfId="22295" xr:uid="{00000000-0005-0000-0000-0000CD9D0000}"/>
    <cellStyle name="Normal 47 2 4 3 2 4 3 2" xfId="43932" xr:uid="{00000000-0005-0000-0000-0000CE9D0000}"/>
    <cellStyle name="Normal 47 2 4 3 2 4 4" xfId="37947" xr:uid="{00000000-0005-0000-0000-0000CF9D0000}"/>
    <cellStyle name="Normal 47 2 4 3 2 5" xfId="25280" xr:uid="{00000000-0005-0000-0000-0000D09D0000}"/>
    <cellStyle name="Normal 47 2 4 3 2 5 2" xfId="46897" xr:uid="{00000000-0005-0000-0000-0000D19D0000}"/>
    <cellStyle name="Normal 47 2 4 3 2 6" xfId="19313" xr:uid="{00000000-0005-0000-0000-0000D29D0000}"/>
    <cellStyle name="Normal 47 2 4 3 2 6 2" xfId="40955" xr:uid="{00000000-0005-0000-0000-0000D39D0000}"/>
    <cellStyle name="Normal 47 2 4 3 2 7" xfId="34941"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8" xr:uid="{00000000-0005-0000-0000-0000D89D0000}"/>
    <cellStyle name="Normal 47 2 4 3 3 2 2 2 2" xfId="51164" xr:uid="{00000000-0005-0000-0000-0000D99D0000}"/>
    <cellStyle name="Normal 47 2 4 3 3 2 2 3" xfId="23591" xr:uid="{00000000-0005-0000-0000-0000DA9D0000}"/>
    <cellStyle name="Normal 47 2 4 3 3 2 2 3 2" xfId="45228" xr:uid="{00000000-0005-0000-0000-0000DB9D0000}"/>
    <cellStyle name="Normal 47 2 4 3 3 2 2 4" xfId="39244" xr:uid="{00000000-0005-0000-0000-0000DC9D0000}"/>
    <cellStyle name="Normal 47 2 4 3 3 2 3" xfId="26576" xr:uid="{00000000-0005-0000-0000-0000DD9D0000}"/>
    <cellStyle name="Normal 47 2 4 3 3 2 3 2" xfId="48190" xr:uid="{00000000-0005-0000-0000-0000DE9D0000}"/>
    <cellStyle name="Normal 47 2 4 3 3 2 4" xfId="20609" xr:uid="{00000000-0005-0000-0000-0000DF9D0000}"/>
    <cellStyle name="Normal 47 2 4 3 3 2 4 2" xfId="42251" xr:uid="{00000000-0005-0000-0000-0000E09D0000}"/>
    <cellStyle name="Normal 47 2 4 3 3 2 5" xfId="36241" xr:uid="{00000000-0005-0000-0000-0000E19D0000}"/>
    <cellStyle name="Normal 47 2 4 3 3 3" xfId="15479" xr:uid="{00000000-0005-0000-0000-0000E29D0000}"/>
    <cellStyle name="Normal 47 2 4 3 3 3 2" xfId="18564" xr:uid="{00000000-0005-0000-0000-0000E39D0000}"/>
    <cellStyle name="Normal 47 2 4 3 3 3 2 2" xfId="30530" xr:uid="{00000000-0005-0000-0000-0000E49D0000}"/>
    <cellStyle name="Normal 47 2 4 3 3 3 2 2 2" xfId="52136" xr:uid="{00000000-0005-0000-0000-0000E59D0000}"/>
    <cellStyle name="Normal 47 2 4 3 3 3 2 3" xfId="24563" xr:uid="{00000000-0005-0000-0000-0000E69D0000}"/>
    <cellStyle name="Normal 47 2 4 3 3 3 2 3 2" xfId="46200" xr:uid="{00000000-0005-0000-0000-0000E79D0000}"/>
    <cellStyle name="Normal 47 2 4 3 3 3 2 4" xfId="40218" xr:uid="{00000000-0005-0000-0000-0000E89D0000}"/>
    <cellStyle name="Normal 47 2 4 3 3 3 3" xfId="27548" xr:uid="{00000000-0005-0000-0000-0000E99D0000}"/>
    <cellStyle name="Normal 47 2 4 3 3 3 3 2" xfId="49162" xr:uid="{00000000-0005-0000-0000-0000EA9D0000}"/>
    <cellStyle name="Normal 47 2 4 3 3 3 4" xfId="21581" xr:uid="{00000000-0005-0000-0000-0000EB9D0000}"/>
    <cellStyle name="Normal 47 2 4 3 3 3 4 2" xfId="43223" xr:uid="{00000000-0005-0000-0000-0000EC9D0000}"/>
    <cellStyle name="Normal 47 2 4 3 3 3 5" xfId="37215" xr:uid="{00000000-0005-0000-0000-0000ED9D0000}"/>
    <cellStyle name="Normal 47 2 4 3 3 4" xfId="16613" xr:uid="{00000000-0005-0000-0000-0000EE9D0000}"/>
    <cellStyle name="Normal 47 2 4 3 3 4 2" xfId="28582" xr:uid="{00000000-0005-0000-0000-0000EF9D0000}"/>
    <cellStyle name="Normal 47 2 4 3 3 4 2 2" xfId="50188" xr:uid="{00000000-0005-0000-0000-0000F09D0000}"/>
    <cellStyle name="Normal 47 2 4 3 3 4 3" xfId="22615" xr:uid="{00000000-0005-0000-0000-0000F19D0000}"/>
    <cellStyle name="Normal 47 2 4 3 3 4 3 2" xfId="44252" xr:uid="{00000000-0005-0000-0000-0000F29D0000}"/>
    <cellStyle name="Normal 47 2 4 3 3 4 4" xfId="38267" xr:uid="{00000000-0005-0000-0000-0000F39D0000}"/>
    <cellStyle name="Normal 47 2 4 3 3 5" xfId="25600" xr:uid="{00000000-0005-0000-0000-0000F49D0000}"/>
    <cellStyle name="Normal 47 2 4 3 3 5 2" xfId="47217" xr:uid="{00000000-0005-0000-0000-0000F59D0000}"/>
    <cellStyle name="Normal 47 2 4 3 3 6" xfId="19633" xr:uid="{00000000-0005-0000-0000-0000F69D0000}"/>
    <cellStyle name="Normal 47 2 4 3 3 6 2" xfId="41275" xr:uid="{00000000-0005-0000-0000-0000F79D0000}"/>
    <cellStyle name="Normal 47 2 4 3 3 7" xfId="35261" xr:uid="{00000000-0005-0000-0000-0000F89D0000}"/>
    <cellStyle name="Normal 47 2 4 3 4" xfId="13864" xr:uid="{00000000-0005-0000-0000-0000F99D0000}"/>
    <cellStyle name="Normal 47 2 4 3 4 2" xfId="16950" xr:uid="{00000000-0005-0000-0000-0000FA9D0000}"/>
    <cellStyle name="Normal 47 2 4 3 4 2 2" xfId="28918" xr:uid="{00000000-0005-0000-0000-0000FB9D0000}"/>
    <cellStyle name="Normal 47 2 4 3 4 2 2 2" xfId="50524" xr:uid="{00000000-0005-0000-0000-0000FC9D0000}"/>
    <cellStyle name="Normal 47 2 4 3 4 2 3" xfId="22951" xr:uid="{00000000-0005-0000-0000-0000FD9D0000}"/>
    <cellStyle name="Normal 47 2 4 3 4 2 3 2" xfId="44588" xr:uid="{00000000-0005-0000-0000-0000FE9D0000}"/>
    <cellStyle name="Normal 47 2 4 3 4 2 4" xfId="38604" xr:uid="{00000000-0005-0000-0000-0000FF9D0000}"/>
    <cellStyle name="Normal 47 2 4 3 4 3" xfId="25936" xr:uid="{00000000-0005-0000-0000-0000009E0000}"/>
    <cellStyle name="Normal 47 2 4 3 4 3 2" xfId="47550" xr:uid="{00000000-0005-0000-0000-0000019E0000}"/>
    <cellStyle name="Normal 47 2 4 3 4 4" xfId="19969" xr:uid="{00000000-0005-0000-0000-0000029E0000}"/>
    <cellStyle name="Normal 47 2 4 3 4 4 2" xfId="41611" xr:uid="{00000000-0005-0000-0000-0000039E0000}"/>
    <cellStyle name="Normal 47 2 4 3 4 5" xfId="35600" xr:uid="{00000000-0005-0000-0000-0000049E0000}"/>
    <cellStyle name="Normal 47 2 4 3 5" xfId="14838" xr:uid="{00000000-0005-0000-0000-0000059E0000}"/>
    <cellStyle name="Normal 47 2 4 3 5 2" xfId="17923" xr:uid="{00000000-0005-0000-0000-0000069E0000}"/>
    <cellStyle name="Normal 47 2 4 3 5 2 2" xfId="29890" xr:uid="{00000000-0005-0000-0000-0000079E0000}"/>
    <cellStyle name="Normal 47 2 4 3 5 2 2 2" xfId="51496" xr:uid="{00000000-0005-0000-0000-0000089E0000}"/>
    <cellStyle name="Normal 47 2 4 3 5 2 3" xfId="23923" xr:uid="{00000000-0005-0000-0000-0000099E0000}"/>
    <cellStyle name="Normal 47 2 4 3 5 2 3 2" xfId="45560" xr:uid="{00000000-0005-0000-0000-00000A9E0000}"/>
    <cellStyle name="Normal 47 2 4 3 5 2 4" xfId="39577" xr:uid="{00000000-0005-0000-0000-00000B9E0000}"/>
    <cellStyle name="Normal 47 2 4 3 5 3" xfId="26908" xr:uid="{00000000-0005-0000-0000-00000C9E0000}"/>
    <cellStyle name="Normal 47 2 4 3 5 3 2" xfId="48522" xr:uid="{00000000-0005-0000-0000-00000D9E0000}"/>
    <cellStyle name="Normal 47 2 4 3 5 4" xfId="20941" xr:uid="{00000000-0005-0000-0000-00000E9E0000}"/>
    <cellStyle name="Normal 47 2 4 3 5 4 2" xfId="42583" xr:uid="{00000000-0005-0000-0000-00000F9E0000}"/>
    <cellStyle name="Normal 47 2 4 3 5 5" xfId="36574" xr:uid="{00000000-0005-0000-0000-0000109E0000}"/>
    <cellStyle name="Normal 47 2 4 3 6" xfId="15951" xr:uid="{00000000-0005-0000-0000-0000119E0000}"/>
    <cellStyle name="Normal 47 2 4 3 6 2" xfId="27922" xr:uid="{00000000-0005-0000-0000-0000129E0000}"/>
    <cellStyle name="Normal 47 2 4 3 6 2 2" xfId="49528" xr:uid="{00000000-0005-0000-0000-0000139E0000}"/>
    <cellStyle name="Normal 47 2 4 3 6 3" xfId="21955" xr:uid="{00000000-0005-0000-0000-0000149E0000}"/>
    <cellStyle name="Normal 47 2 4 3 6 3 2" xfId="43592" xr:uid="{00000000-0005-0000-0000-0000159E0000}"/>
    <cellStyle name="Normal 47 2 4 3 6 4" xfId="37605" xr:uid="{00000000-0005-0000-0000-0000169E0000}"/>
    <cellStyle name="Normal 47 2 4 3 7" xfId="24937" xr:uid="{00000000-0005-0000-0000-0000179E0000}"/>
    <cellStyle name="Normal 47 2 4 3 7 2" xfId="46557" xr:uid="{00000000-0005-0000-0000-0000189E0000}"/>
    <cellStyle name="Normal 47 2 4 3 8" xfId="18970" xr:uid="{00000000-0005-0000-0000-0000199E0000}"/>
    <cellStyle name="Normal 47 2 4 3 8 2" xfId="40612" xr:uid="{00000000-0005-0000-0000-00001A9E0000}"/>
    <cellStyle name="Normal 47 2 4 3 9" xfId="32011"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0" xr:uid="{00000000-0005-0000-0000-00001F9E0000}"/>
    <cellStyle name="Normal 47 2 4 4 2 2 2 2" xfId="50586" xr:uid="{00000000-0005-0000-0000-0000209E0000}"/>
    <cellStyle name="Normal 47 2 4 4 2 2 3" xfId="23013" xr:uid="{00000000-0005-0000-0000-0000219E0000}"/>
    <cellStyle name="Normal 47 2 4 4 2 2 3 2" xfId="44650" xr:uid="{00000000-0005-0000-0000-0000229E0000}"/>
    <cellStyle name="Normal 47 2 4 4 2 2 4" xfId="38666" xr:uid="{00000000-0005-0000-0000-0000239E0000}"/>
    <cellStyle name="Normal 47 2 4 4 2 3" xfId="25998" xr:uid="{00000000-0005-0000-0000-0000249E0000}"/>
    <cellStyle name="Normal 47 2 4 4 2 3 2" xfId="47612" xr:uid="{00000000-0005-0000-0000-0000259E0000}"/>
    <cellStyle name="Normal 47 2 4 4 2 4" xfId="20031" xr:uid="{00000000-0005-0000-0000-0000269E0000}"/>
    <cellStyle name="Normal 47 2 4 4 2 4 2" xfId="41673" xr:uid="{00000000-0005-0000-0000-0000279E0000}"/>
    <cellStyle name="Normal 47 2 4 4 2 5" xfId="35663" xr:uid="{00000000-0005-0000-0000-0000289E0000}"/>
    <cellStyle name="Normal 47 2 4 4 3" xfId="14901" xr:uid="{00000000-0005-0000-0000-0000299E0000}"/>
    <cellStyle name="Normal 47 2 4 4 3 2" xfId="17986" xr:uid="{00000000-0005-0000-0000-00002A9E0000}"/>
    <cellStyle name="Normal 47 2 4 4 3 2 2" xfId="29952" xr:uid="{00000000-0005-0000-0000-00002B9E0000}"/>
    <cellStyle name="Normal 47 2 4 4 3 2 2 2" xfId="51558" xr:uid="{00000000-0005-0000-0000-00002C9E0000}"/>
    <cellStyle name="Normal 47 2 4 4 3 2 3" xfId="23985" xr:uid="{00000000-0005-0000-0000-00002D9E0000}"/>
    <cellStyle name="Normal 47 2 4 4 3 2 3 2" xfId="45622" xr:uid="{00000000-0005-0000-0000-00002E9E0000}"/>
    <cellStyle name="Normal 47 2 4 4 3 2 4" xfId="39640" xr:uid="{00000000-0005-0000-0000-00002F9E0000}"/>
    <cellStyle name="Normal 47 2 4 4 3 3" xfId="26970" xr:uid="{00000000-0005-0000-0000-0000309E0000}"/>
    <cellStyle name="Normal 47 2 4 4 3 3 2" xfId="48584" xr:uid="{00000000-0005-0000-0000-0000319E0000}"/>
    <cellStyle name="Normal 47 2 4 4 3 4" xfId="21003" xr:uid="{00000000-0005-0000-0000-0000329E0000}"/>
    <cellStyle name="Normal 47 2 4 4 3 4 2" xfId="42645" xr:uid="{00000000-0005-0000-0000-0000339E0000}"/>
    <cellStyle name="Normal 47 2 4 4 3 5" xfId="36637" xr:uid="{00000000-0005-0000-0000-0000349E0000}"/>
    <cellStyle name="Normal 47 2 4 4 4" xfId="16035" xr:uid="{00000000-0005-0000-0000-0000359E0000}"/>
    <cellStyle name="Normal 47 2 4 4 4 2" xfId="28004" xr:uid="{00000000-0005-0000-0000-0000369E0000}"/>
    <cellStyle name="Normal 47 2 4 4 4 2 2" xfId="49610" xr:uid="{00000000-0005-0000-0000-0000379E0000}"/>
    <cellStyle name="Normal 47 2 4 4 4 3" xfId="22037" xr:uid="{00000000-0005-0000-0000-0000389E0000}"/>
    <cellStyle name="Normal 47 2 4 4 4 3 2" xfId="43674" xr:uid="{00000000-0005-0000-0000-0000399E0000}"/>
    <cellStyle name="Normal 47 2 4 4 4 4" xfId="37689" xr:uid="{00000000-0005-0000-0000-00003A9E0000}"/>
    <cellStyle name="Normal 47 2 4 4 5" xfId="25022" xr:uid="{00000000-0005-0000-0000-00003B9E0000}"/>
    <cellStyle name="Normal 47 2 4 4 5 2" xfId="46639" xr:uid="{00000000-0005-0000-0000-00003C9E0000}"/>
    <cellStyle name="Normal 47 2 4 4 6" xfId="19055" xr:uid="{00000000-0005-0000-0000-00003D9E0000}"/>
    <cellStyle name="Normal 47 2 4 4 6 2" xfId="40697" xr:uid="{00000000-0005-0000-0000-00003E9E0000}"/>
    <cellStyle name="Normal 47 2 4 4 7" xfId="34683"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0" xr:uid="{00000000-0005-0000-0000-0000439E0000}"/>
    <cellStyle name="Normal 47 2 4 5 2 2 2 2" xfId="50906" xr:uid="{00000000-0005-0000-0000-0000449E0000}"/>
    <cellStyle name="Normal 47 2 4 5 2 2 3" xfId="23333" xr:uid="{00000000-0005-0000-0000-0000459E0000}"/>
    <cellStyle name="Normal 47 2 4 5 2 2 3 2" xfId="44970" xr:uid="{00000000-0005-0000-0000-0000469E0000}"/>
    <cellStyle name="Normal 47 2 4 5 2 2 4" xfId="38986" xr:uid="{00000000-0005-0000-0000-0000479E0000}"/>
    <cellStyle name="Normal 47 2 4 5 2 3" xfId="26318" xr:uid="{00000000-0005-0000-0000-0000489E0000}"/>
    <cellStyle name="Normal 47 2 4 5 2 3 2" xfId="47932" xr:uid="{00000000-0005-0000-0000-0000499E0000}"/>
    <cellStyle name="Normal 47 2 4 5 2 4" xfId="20351" xr:uid="{00000000-0005-0000-0000-00004A9E0000}"/>
    <cellStyle name="Normal 47 2 4 5 2 4 2" xfId="41993" xr:uid="{00000000-0005-0000-0000-00004B9E0000}"/>
    <cellStyle name="Normal 47 2 4 5 2 5" xfId="35983" xr:uid="{00000000-0005-0000-0000-00004C9E0000}"/>
    <cellStyle name="Normal 47 2 4 5 3" xfId="15221" xr:uid="{00000000-0005-0000-0000-00004D9E0000}"/>
    <cellStyle name="Normal 47 2 4 5 3 2" xfId="18306" xr:uid="{00000000-0005-0000-0000-00004E9E0000}"/>
    <cellStyle name="Normal 47 2 4 5 3 2 2" xfId="30272" xr:uid="{00000000-0005-0000-0000-00004F9E0000}"/>
    <cellStyle name="Normal 47 2 4 5 3 2 2 2" xfId="51878" xr:uid="{00000000-0005-0000-0000-0000509E0000}"/>
    <cellStyle name="Normal 47 2 4 5 3 2 3" xfId="24305" xr:uid="{00000000-0005-0000-0000-0000519E0000}"/>
    <cellStyle name="Normal 47 2 4 5 3 2 3 2" xfId="45942" xr:uid="{00000000-0005-0000-0000-0000529E0000}"/>
    <cellStyle name="Normal 47 2 4 5 3 2 4" xfId="39960" xr:uid="{00000000-0005-0000-0000-0000539E0000}"/>
    <cellStyle name="Normal 47 2 4 5 3 3" xfId="27290" xr:uid="{00000000-0005-0000-0000-0000549E0000}"/>
    <cellStyle name="Normal 47 2 4 5 3 3 2" xfId="48904" xr:uid="{00000000-0005-0000-0000-0000559E0000}"/>
    <cellStyle name="Normal 47 2 4 5 3 4" xfId="21323" xr:uid="{00000000-0005-0000-0000-0000569E0000}"/>
    <cellStyle name="Normal 47 2 4 5 3 4 2" xfId="42965" xr:uid="{00000000-0005-0000-0000-0000579E0000}"/>
    <cellStyle name="Normal 47 2 4 5 3 5" xfId="36957" xr:uid="{00000000-0005-0000-0000-0000589E0000}"/>
    <cellStyle name="Normal 47 2 4 5 4" xfId="16355" xr:uid="{00000000-0005-0000-0000-0000599E0000}"/>
    <cellStyle name="Normal 47 2 4 5 4 2" xfId="28324" xr:uid="{00000000-0005-0000-0000-00005A9E0000}"/>
    <cellStyle name="Normal 47 2 4 5 4 2 2" xfId="49930" xr:uid="{00000000-0005-0000-0000-00005B9E0000}"/>
    <cellStyle name="Normal 47 2 4 5 4 3" xfId="22357" xr:uid="{00000000-0005-0000-0000-00005C9E0000}"/>
    <cellStyle name="Normal 47 2 4 5 4 3 2" xfId="43994" xr:uid="{00000000-0005-0000-0000-00005D9E0000}"/>
    <cellStyle name="Normal 47 2 4 5 4 4" xfId="38009" xr:uid="{00000000-0005-0000-0000-00005E9E0000}"/>
    <cellStyle name="Normal 47 2 4 5 5" xfId="25342" xr:uid="{00000000-0005-0000-0000-00005F9E0000}"/>
    <cellStyle name="Normal 47 2 4 5 5 2" xfId="46959" xr:uid="{00000000-0005-0000-0000-0000609E0000}"/>
    <cellStyle name="Normal 47 2 4 5 6" xfId="19375" xr:uid="{00000000-0005-0000-0000-0000619E0000}"/>
    <cellStyle name="Normal 47 2 4 5 6 2" xfId="41017" xr:uid="{00000000-0005-0000-0000-0000629E0000}"/>
    <cellStyle name="Normal 47 2 4 5 7" xfId="35003" xr:uid="{00000000-0005-0000-0000-0000639E0000}"/>
    <cellStyle name="Normal 47 2 4 6" xfId="13605" xr:uid="{00000000-0005-0000-0000-0000649E0000}"/>
    <cellStyle name="Normal 47 2 4 6 2" xfId="16691" xr:uid="{00000000-0005-0000-0000-0000659E0000}"/>
    <cellStyle name="Normal 47 2 4 6 2 2" xfId="28660" xr:uid="{00000000-0005-0000-0000-0000669E0000}"/>
    <cellStyle name="Normal 47 2 4 6 2 2 2" xfId="50266" xr:uid="{00000000-0005-0000-0000-0000679E0000}"/>
    <cellStyle name="Normal 47 2 4 6 2 3" xfId="22693" xr:uid="{00000000-0005-0000-0000-0000689E0000}"/>
    <cellStyle name="Normal 47 2 4 6 2 3 2" xfId="44330" xr:uid="{00000000-0005-0000-0000-0000699E0000}"/>
    <cellStyle name="Normal 47 2 4 6 2 4" xfId="38345" xr:uid="{00000000-0005-0000-0000-00006A9E0000}"/>
    <cellStyle name="Normal 47 2 4 6 3" xfId="25678" xr:uid="{00000000-0005-0000-0000-00006B9E0000}"/>
    <cellStyle name="Normal 47 2 4 6 3 2" xfId="47292" xr:uid="{00000000-0005-0000-0000-00006C9E0000}"/>
    <cellStyle name="Normal 47 2 4 6 4" xfId="19711" xr:uid="{00000000-0005-0000-0000-00006D9E0000}"/>
    <cellStyle name="Normal 47 2 4 6 4 2" xfId="41353" xr:uid="{00000000-0005-0000-0000-00006E9E0000}"/>
    <cellStyle name="Normal 47 2 4 6 5" xfId="35341" xr:uid="{00000000-0005-0000-0000-00006F9E0000}"/>
    <cellStyle name="Normal 47 2 4 7" xfId="14580" xr:uid="{00000000-0005-0000-0000-0000709E0000}"/>
    <cellStyle name="Normal 47 2 4 7 2" xfId="17665" xr:uid="{00000000-0005-0000-0000-0000719E0000}"/>
    <cellStyle name="Normal 47 2 4 7 2 2" xfId="29632" xr:uid="{00000000-0005-0000-0000-0000729E0000}"/>
    <cellStyle name="Normal 47 2 4 7 2 2 2" xfId="51238" xr:uid="{00000000-0005-0000-0000-0000739E0000}"/>
    <cellStyle name="Normal 47 2 4 7 2 3" xfId="23665" xr:uid="{00000000-0005-0000-0000-0000749E0000}"/>
    <cellStyle name="Normal 47 2 4 7 2 3 2" xfId="45302" xr:uid="{00000000-0005-0000-0000-0000759E0000}"/>
    <cellStyle name="Normal 47 2 4 7 2 4" xfId="39319" xr:uid="{00000000-0005-0000-0000-0000769E0000}"/>
    <cellStyle name="Normal 47 2 4 7 3" xfId="26650" xr:uid="{00000000-0005-0000-0000-0000779E0000}"/>
    <cellStyle name="Normal 47 2 4 7 3 2" xfId="48264" xr:uid="{00000000-0005-0000-0000-0000789E0000}"/>
    <cellStyle name="Normal 47 2 4 7 4" xfId="20683" xr:uid="{00000000-0005-0000-0000-0000799E0000}"/>
    <cellStyle name="Normal 47 2 4 7 4 2" xfId="42325" xr:uid="{00000000-0005-0000-0000-00007A9E0000}"/>
    <cellStyle name="Normal 47 2 4 7 5" xfId="36316" xr:uid="{00000000-0005-0000-0000-00007B9E0000}"/>
    <cellStyle name="Normal 47 2 4 8" xfId="15693" xr:uid="{00000000-0005-0000-0000-00007C9E0000}"/>
    <cellStyle name="Normal 47 2 4 8 2" xfId="27664" xr:uid="{00000000-0005-0000-0000-00007D9E0000}"/>
    <cellStyle name="Normal 47 2 4 8 2 2" xfId="49270" xr:uid="{00000000-0005-0000-0000-00007E9E0000}"/>
    <cellStyle name="Normal 47 2 4 8 3" xfId="21697" xr:uid="{00000000-0005-0000-0000-00007F9E0000}"/>
    <cellStyle name="Normal 47 2 4 8 3 2" xfId="43334" xr:uid="{00000000-0005-0000-0000-0000809E0000}"/>
    <cellStyle name="Normal 47 2 4 8 4" xfId="37347" xr:uid="{00000000-0005-0000-0000-0000819E0000}"/>
    <cellStyle name="Normal 47 2 4 9" xfId="24679" xr:uid="{00000000-0005-0000-0000-0000829E0000}"/>
    <cellStyle name="Normal 47 2 4 9 2" xfId="46299"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8" xr:uid="{00000000-0005-0000-0000-0000889E0000}"/>
    <cellStyle name="Normal 47 2 5 2 2 2 2 2" xfId="50664" xr:uid="{00000000-0005-0000-0000-0000899E0000}"/>
    <cellStyle name="Normal 47 2 5 2 2 2 3" xfId="23091" xr:uid="{00000000-0005-0000-0000-00008A9E0000}"/>
    <cellStyle name="Normal 47 2 5 2 2 2 3 2" xfId="44728" xr:uid="{00000000-0005-0000-0000-00008B9E0000}"/>
    <cellStyle name="Normal 47 2 5 2 2 2 4" xfId="38744" xr:uid="{00000000-0005-0000-0000-00008C9E0000}"/>
    <cellStyle name="Normal 47 2 5 2 2 3" xfId="26076" xr:uid="{00000000-0005-0000-0000-00008D9E0000}"/>
    <cellStyle name="Normal 47 2 5 2 2 3 2" xfId="47690" xr:uid="{00000000-0005-0000-0000-00008E9E0000}"/>
    <cellStyle name="Normal 47 2 5 2 2 4" xfId="20109" xr:uid="{00000000-0005-0000-0000-00008F9E0000}"/>
    <cellStyle name="Normal 47 2 5 2 2 4 2" xfId="41751" xr:uid="{00000000-0005-0000-0000-0000909E0000}"/>
    <cellStyle name="Normal 47 2 5 2 2 5" xfId="35741" xr:uid="{00000000-0005-0000-0000-0000919E0000}"/>
    <cellStyle name="Normal 47 2 5 2 3" xfId="14979" xr:uid="{00000000-0005-0000-0000-0000929E0000}"/>
    <cellStyle name="Normal 47 2 5 2 3 2" xfId="18064" xr:uid="{00000000-0005-0000-0000-0000939E0000}"/>
    <cellStyle name="Normal 47 2 5 2 3 2 2" xfId="30030" xr:uid="{00000000-0005-0000-0000-0000949E0000}"/>
    <cellStyle name="Normal 47 2 5 2 3 2 2 2" xfId="51636" xr:uid="{00000000-0005-0000-0000-0000959E0000}"/>
    <cellStyle name="Normal 47 2 5 2 3 2 3" xfId="24063" xr:uid="{00000000-0005-0000-0000-0000969E0000}"/>
    <cellStyle name="Normal 47 2 5 2 3 2 3 2" xfId="45700" xr:uid="{00000000-0005-0000-0000-0000979E0000}"/>
    <cellStyle name="Normal 47 2 5 2 3 2 4" xfId="39718" xr:uid="{00000000-0005-0000-0000-0000989E0000}"/>
    <cellStyle name="Normal 47 2 5 2 3 3" xfId="27048" xr:uid="{00000000-0005-0000-0000-0000999E0000}"/>
    <cellStyle name="Normal 47 2 5 2 3 3 2" xfId="48662" xr:uid="{00000000-0005-0000-0000-00009A9E0000}"/>
    <cellStyle name="Normal 47 2 5 2 3 4" xfId="21081" xr:uid="{00000000-0005-0000-0000-00009B9E0000}"/>
    <cellStyle name="Normal 47 2 5 2 3 4 2" xfId="42723" xr:uid="{00000000-0005-0000-0000-00009C9E0000}"/>
    <cellStyle name="Normal 47 2 5 2 3 5" xfId="36715" xr:uid="{00000000-0005-0000-0000-00009D9E0000}"/>
    <cellStyle name="Normal 47 2 5 2 4" xfId="16113" xr:uid="{00000000-0005-0000-0000-00009E9E0000}"/>
    <cellStyle name="Normal 47 2 5 2 4 2" xfId="28082" xr:uid="{00000000-0005-0000-0000-00009F9E0000}"/>
    <cellStyle name="Normal 47 2 5 2 4 2 2" xfId="49688" xr:uid="{00000000-0005-0000-0000-0000A09E0000}"/>
    <cellStyle name="Normal 47 2 5 2 4 3" xfId="22115" xr:uid="{00000000-0005-0000-0000-0000A19E0000}"/>
    <cellStyle name="Normal 47 2 5 2 4 3 2" xfId="43752" xr:uid="{00000000-0005-0000-0000-0000A29E0000}"/>
    <cellStyle name="Normal 47 2 5 2 4 4" xfId="37767" xr:uid="{00000000-0005-0000-0000-0000A39E0000}"/>
    <cellStyle name="Normal 47 2 5 2 5" xfId="25100" xr:uid="{00000000-0005-0000-0000-0000A49E0000}"/>
    <cellStyle name="Normal 47 2 5 2 5 2" xfId="46717" xr:uid="{00000000-0005-0000-0000-0000A59E0000}"/>
    <cellStyle name="Normal 47 2 5 2 6" xfId="19133" xr:uid="{00000000-0005-0000-0000-0000A69E0000}"/>
    <cellStyle name="Normal 47 2 5 2 6 2" xfId="40775" xr:uid="{00000000-0005-0000-0000-0000A79E0000}"/>
    <cellStyle name="Normal 47 2 5 2 7" xfId="34761"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8" xr:uid="{00000000-0005-0000-0000-0000AC9E0000}"/>
    <cellStyle name="Normal 47 2 5 3 2 2 2 2" xfId="50984" xr:uid="{00000000-0005-0000-0000-0000AD9E0000}"/>
    <cellStyle name="Normal 47 2 5 3 2 2 3" xfId="23411" xr:uid="{00000000-0005-0000-0000-0000AE9E0000}"/>
    <cellStyle name="Normal 47 2 5 3 2 2 3 2" xfId="45048" xr:uid="{00000000-0005-0000-0000-0000AF9E0000}"/>
    <cellStyle name="Normal 47 2 5 3 2 2 4" xfId="39064" xr:uid="{00000000-0005-0000-0000-0000B09E0000}"/>
    <cellStyle name="Normal 47 2 5 3 2 3" xfId="26396" xr:uid="{00000000-0005-0000-0000-0000B19E0000}"/>
    <cellStyle name="Normal 47 2 5 3 2 3 2" xfId="48010" xr:uid="{00000000-0005-0000-0000-0000B29E0000}"/>
    <cellStyle name="Normal 47 2 5 3 2 4" xfId="20429" xr:uid="{00000000-0005-0000-0000-0000B39E0000}"/>
    <cellStyle name="Normal 47 2 5 3 2 4 2" xfId="42071" xr:uid="{00000000-0005-0000-0000-0000B49E0000}"/>
    <cellStyle name="Normal 47 2 5 3 2 5" xfId="36061" xr:uid="{00000000-0005-0000-0000-0000B59E0000}"/>
    <cellStyle name="Normal 47 2 5 3 3" xfId="15299" xr:uid="{00000000-0005-0000-0000-0000B69E0000}"/>
    <cellStyle name="Normal 47 2 5 3 3 2" xfId="18384" xr:uid="{00000000-0005-0000-0000-0000B79E0000}"/>
    <cellStyle name="Normal 47 2 5 3 3 2 2" xfId="30350" xr:uid="{00000000-0005-0000-0000-0000B89E0000}"/>
    <cellStyle name="Normal 47 2 5 3 3 2 2 2" xfId="51956" xr:uid="{00000000-0005-0000-0000-0000B99E0000}"/>
    <cellStyle name="Normal 47 2 5 3 3 2 3" xfId="24383" xr:uid="{00000000-0005-0000-0000-0000BA9E0000}"/>
    <cellStyle name="Normal 47 2 5 3 3 2 3 2" xfId="46020" xr:uid="{00000000-0005-0000-0000-0000BB9E0000}"/>
    <cellStyle name="Normal 47 2 5 3 3 2 4" xfId="40038" xr:uid="{00000000-0005-0000-0000-0000BC9E0000}"/>
    <cellStyle name="Normal 47 2 5 3 3 3" xfId="27368" xr:uid="{00000000-0005-0000-0000-0000BD9E0000}"/>
    <cellStyle name="Normal 47 2 5 3 3 3 2" xfId="48982" xr:uid="{00000000-0005-0000-0000-0000BE9E0000}"/>
    <cellStyle name="Normal 47 2 5 3 3 4" xfId="21401" xr:uid="{00000000-0005-0000-0000-0000BF9E0000}"/>
    <cellStyle name="Normal 47 2 5 3 3 4 2" xfId="43043" xr:uid="{00000000-0005-0000-0000-0000C09E0000}"/>
    <cellStyle name="Normal 47 2 5 3 3 5" xfId="37035" xr:uid="{00000000-0005-0000-0000-0000C19E0000}"/>
    <cellStyle name="Normal 47 2 5 3 4" xfId="16433" xr:uid="{00000000-0005-0000-0000-0000C29E0000}"/>
    <cellStyle name="Normal 47 2 5 3 4 2" xfId="28402" xr:uid="{00000000-0005-0000-0000-0000C39E0000}"/>
    <cellStyle name="Normal 47 2 5 3 4 2 2" xfId="50008" xr:uid="{00000000-0005-0000-0000-0000C49E0000}"/>
    <cellStyle name="Normal 47 2 5 3 4 3" xfId="22435" xr:uid="{00000000-0005-0000-0000-0000C59E0000}"/>
    <cellStyle name="Normal 47 2 5 3 4 3 2" xfId="44072" xr:uid="{00000000-0005-0000-0000-0000C69E0000}"/>
    <cellStyle name="Normal 47 2 5 3 4 4" xfId="38087" xr:uid="{00000000-0005-0000-0000-0000C79E0000}"/>
    <cellStyle name="Normal 47 2 5 3 5" xfId="25420" xr:uid="{00000000-0005-0000-0000-0000C89E0000}"/>
    <cellStyle name="Normal 47 2 5 3 5 2" xfId="47037" xr:uid="{00000000-0005-0000-0000-0000C99E0000}"/>
    <cellStyle name="Normal 47 2 5 3 6" xfId="19453" xr:uid="{00000000-0005-0000-0000-0000CA9E0000}"/>
    <cellStyle name="Normal 47 2 5 3 6 2" xfId="41095" xr:uid="{00000000-0005-0000-0000-0000CB9E0000}"/>
    <cellStyle name="Normal 47 2 5 3 7" xfId="35081" xr:uid="{00000000-0005-0000-0000-0000CC9E0000}"/>
    <cellStyle name="Normal 47 2 5 4" xfId="13684" xr:uid="{00000000-0005-0000-0000-0000CD9E0000}"/>
    <cellStyle name="Normal 47 2 5 4 2" xfId="16770" xr:uid="{00000000-0005-0000-0000-0000CE9E0000}"/>
    <cellStyle name="Normal 47 2 5 4 2 2" xfId="28738" xr:uid="{00000000-0005-0000-0000-0000CF9E0000}"/>
    <cellStyle name="Normal 47 2 5 4 2 2 2" xfId="50344" xr:uid="{00000000-0005-0000-0000-0000D09E0000}"/>
    <cellStyle name="Normal 47 2 5 4 2 3" xfId="22771" xr:uid="{00000000-0005-0000-0000-0000D19E0000}"/>
    <cellStyle name="Normal 47 2 5 4 2 3 2" xfId="44408" xr:uid="{00000000-0005-0000-0000-0000D29E0000}"/>
    <cellStyle name="Normal 47 2 5 4 2 4" xfId="38424" xr:uid="{00000000-0005-0000-0000-0000D39E0000}"/>
    <cellStyle name="Normal 47 2 5 4 3" xfId="25756" xr:uid="{00000000-0005-0000-0000-0000D49E0000}"/>
    <cellStyle name="Normal 47 2 5 4 3 2" xfId="47370" xr:uid="{00000000-0005-0000-0000-0000D59E0000}"/>
    <cellStyle name="Normal 47 2 5 4 4" xfId="19789" xr:uid="{00000000-0005-0000-0000-0000D69E0000}"/>
    <cellStyle name="Normal 47 2 5 4 4 2" xfId="41431" xr:uid="{00000000-0005-0000-0000-0000D79E0000}"/>
    <cellStyle name="Normal 47 2 5 4 5" xfId="35420" xr:uid="{00000000-0005-0000-0000-0000D89E0000}"/>
    <cellStyle name="Normal 47 2 5 5" xfId="14658" xr:uid="{00000000-0005-0000-0000-0000D99E0000}"/>
    <cellStyle name="Normal 47 2 5 5 2" xfId="17743" xr:uid="{00000000-0005-0000-0000-0000DA9E0000}"/>
    <cellStyle name="Normal 47 2 5 5 2 2" xfId="29710" xr:uid="{00000000-0005-0000-0000-0000DB9E0000}"/>
    <cellStyle name="Normal 47 2 5 5 2 2 2" xfId="51316" xr:uid="{00000000-0005-0000-0000-0000DC9E0000}"/>
    <cellStyle name="Normal 47 2 5 5 2 3" xfId="23743" xr:uid="{00000000-0005-0000-0000-0000DD9E0000}"/>
    <cellStyle name="Normal 47 2 5 5 2 3 2" xfId="45380" xr:uid="{00000000-0005-0000-0000-0000DE9E0000}"/>
    <cellStyle name="Normal 47 2 5 5 2 4" xfId="39397" xr:uid="{00000000-0005-0000-0000-0000DF9E0000}"/>
    <cellStyle name="Normal 47 2 5 5 3" xfId="26728" xr:uid="{00000000-0005-0000-0000-0000E09E0000}"/>
    <cellStyle name="Normal 47 2 5 5 3 2" xfId="48342" xr:uid="{00000000-0005-0000-0000-0000E19E0000}"/>
    <cellStyle name="Normal 47 2 5 5 4" xfId="20761" xr:uid="{00000000-0005-0000-0000-0000E29E0000}"/>
    <cellStyle name="Normal 47 2 5 5 4 2" xfId="42403" xr:uid="{00000000-0005-0000-0000-0000E39E0000}"/>
    <cellStyle name="Normal 47 2 5 5 5" xfId="36394" xr:uid="{00000000-0005-0000-0000-0000E49E0000}"/>
    <cellStyle name="Normal 47 2 5 6" xfId="15771" xr:uid="{00000000-0005-0000-0000-0000E59E0000}"/>
    <cellStyle name="Normal 47 2 5 6 2" xfId="27742" xr:uid="{00000000-0005-0000-0000-0000E69E0000}"/>
    <cellStyle name="Normal 47 2 5 6 2 2" xfId="49348" xr:uid="{00000000-0005-0000-0000-0000E79E0000}"/>
    <cellStyle name="Normal 47 2 5 6 3" xfId="21775" xr:uid="{00000000-0005-0000-0000-0000E89E0000}"/>
    <cellStyle name="Normal 47 2 5 6 3 2" xfId="43412" xr:uid="{00000000-0005-0000-0000-0000E99E0000}"/>
    <cellStyle name="Normal 47 2 5 6 4" xfId="37425" xr:uid="{00000000-0005-0000-0000-0000EA9E0000}"/>
    <cellStyle name="Normal 47 2 5 7" xfId="24757" xr:uid="{00000000-0005-0000-0000-0000EB9E0000}"/>
    <cellStyle name="Normal 47 2 5 7 2" xfId="46377" xr:uid="{00000000-0005-0000-0000-0000EC9E0000}"/>
    <cellStyle name="Normal 47 2 5 8" xfId="18790" xr:uid="{00000000-0005-0000-0000-0000ED9E0000}"/>
    <cellStyle name="Normal 47 2 5 8 2" xfId="40432" xr:uid="{00000000-0005-0000-0000-0000EE9E0000}"/>
    <cellStyle name="Normal 47 2 5 9" xfId="31603"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0" xr:uid="{00000000-0005-0000-0000-0000F49E0000}"/>
    <cellStyle name="Normal 47 2 6 2 2 2 2 2" xfId="50706" xr:uid="{00000000-0005-0000-0000-0000F59E0000}"/>
    <cellStyle name="Normal 47 2 6 2 2 2 3" xfId="23133" xr:uid="{00000000-0005-0000-0000-0000F69E0000}"/>
    <cellStyle name="Normal 47 2 6 2 2 2 3 2" xfId="44770" xr:uid="{00000000-0005-0000-0000-0000F79E0000}"/>
    <cellStyle name="Normal 47 2 6 2 2 2 4" xfId="38786" xr:uid="{00000000-0005-0000-0000-0000F89E0000}"/>
    <cellStyle name="Normal 47 2 6 2 2 3" xfId="26118" xr:uid="{00000000-0005-0000-0000-0000F99E0000}"/>
    <cellStyle name="Normal 47 2 6 2 2 3 2" xfId="47732" xr:uid="{00000000-0005-0000-0000-0000FA9E0000}"/>
    <cellStyle name="Normal 47 2 6 2 2 4" xfId="20151" xr:uid="{00000000-0005-0000-0000-0000FB9E0000}"/>
    <cellStyle name="Normal 47 2 6 2 2 4 2" xfId="41793" xr:uid="{00000000-0005-0000-0000-0000FC9E0000}"/>
    <cellStyle name="Normal 47 2 6 2 2 5" xfId="35783" xr:uid="{00000000-0005-0000-0000-0000FD9E0000}"/>
    <cellStyle name="Normal 47 2 6 2 3" xfId="15021" xr:uid="{00000000-0005-0000-0000-0000FE9E0000}"/>
    <cellStyle name="Normal 47 2 6 2 3 2" xfId="18106" xr:uid="{00000000-0005-0000-0000-0000FF9E0000}"/>
    <cellStyle name="Normal 47 2 6 2 3 2 2" xfId="30072" xr:uid="{00000000-0005-0000-0000-0000009F0000}"/>
    <cellStyle name="Normal 47 2 6 2 3 2 2 2" xfId="51678" xr:uid="{00000000-0005-0000-0000-0000019F0000}"/>
    <cellStyle name="Normal 47 2 6 2 3 2 3" xfId="24105" xr:uid="{00000000-0005-0000-0000-0000029F0000}"/>
    <cellStyle name="Normal 47 2 6 2 3 2 3 2" xfId="45742" xr:uid="{00000000-0005-0000-0000-0000039F0000}"/>
    <cellStyle name="Normal 47 2 6 2 3 2 4" xfId="39760" xr:uid="{00000000-0005-0000-0000-0000049F0000}"/>
    <cellStyle name="Normal 47 2 6 2 3 3" xfId="27090" xr:uid="{00000000-0005-0000-0000-0000059F0000}"/>
    <cellStyle name="Normal 47 2 6 2 3 3 2" xfId="48704" xr:uid="{00000000-0005-0000-0000-0000069F0000}"/>
    <cellStyle name="Normal 47 2 6 2 3 4" xfId="21123" xr:uid="{00000000-0005-0000-0000-0000079F0000}"/>
    <cellStyle name="Normal 47 2 6 2 3 4 2" xfId="42765" xr:uid="{00000000-0005-0000-0000-0000089F0000}"/>
    <cellStyle name="Normal 47 2 6 2 3 5" xfId="36757" xr:uid="{00000000-0005-0000-0000-0000099F0000}"/>
    <cellStyle name="Normal 47 2 6 2 4" xfId="16155" xr:uid="{00000000-0005-0000-0000-00000A9F0000}"/>
    <cellStyle name="Normal 47 2 6 2 4 2" xfId="28124" xr:uid="{00000000-0005-0000-0000-00000B9F0000}"/>
    <cellStyle name="Normal 47 2 6 2 4 2 2" xfId="49730" xr:uid="{00000000-0005-0000-0000-00000C9F0000}"/>
    <cellStyle name="Normal 47 2 6 2 4 3" xfId="22157" xr:uid="{00000000-0005-0000-0000-00000D9F0000}"/>
    <cellStyle name="Normal 47 2 6 2 4 3 2" xfId="43794" xr:uid="{00000000-0005-0000-0000-00000E9F0000}"/>
    <cellStyle name="Normal 47 2 6 2 4 4" xfId="37809" xr:uid="{00000000-0005-0000-0000-00000F9F0000}"/>
    <cellStyle name="Normal 47 2 6 2 5" xfId="25142" xr:uid="{00000000-0005-0000-0000-0000109F0000}"/>
    <cellStyle name="Normal 47 2 6 2 5 2" xfId="46759" xr:uid="{00000000-0005-0000-0000-0000119F0000}"/>
    <cellStyle name="Normal 47 2 6 2 6" xfId="19175" xr:uid="{00000000-0005-0000-0000-0000129F0000}"/>
    <cellStyle name="Normal 47 2 6 2 6 2" xfId="40817" xr:uid="{00000000-0005-0000-0000-0000139F0000}"/>
    <cellStyle name="Normal 47 2 6 2 7" xfId="34803"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0" xr:uid="{00000000-0005-0000-0000-0000189F0000}"/>
    <cellStyle name="Normal 47 2 6 3 2 2 2 2" xfId="51026" xr:uid="{00000000-0005-0000-0000-0000199F0000}"/>
    <cellStyle name="Normal 47 2 6 3 2 2 3" xfId="23453" xr:uid="{00000000-0005-0000-0000-00001A9F0000}"/>
    <cellStyle name="Normal 47 2 6 3 2 2 3 2" xfId="45090" xr:uid="{00000000-0005-0000-0000-00001B9F0000}"/>
    <cellStyle name="Normal 47 2 6 3 2 2 4" xfId="39106" xr:uid="{00000000-0005-0000-0000-00001C9F0000}"/>
    <cellStyle name="Normal 47 2 6 3 2 3" xfId="26438" xr:uid="{00000000-0005-0000-0000-00001D9F0000}"/>
    <cellStyle name="Normal 47 2 6 3 2 3 2" xfId="48052" xr:uid="{00000000-0005-0000-0000-00001E9F0000}"/>
    <cellStyle name="Normal 47 2 6 3 2 4" xfId="20471" xr:uid="{00000000-0005-0000-0000-00001F9F0000}"/>
    <cellStyle name="Normal 47 2 6 3 2 4 2" xfId="42113" xr:uid="{00000000-0005-0000-0000-0000209F0000}"/>
    <cellStyle name="Normal 47 2 6 3 2 5" xfId="36103" xr:uid="{00000000-0005-0000-0000-0000219F0000}"/>
    <cellStyle name="Normal 47 2 6 3 3" xfId="15341" xr:uid="{00000000-0005-0000-0000-0000229F0000}"/>
    <cellStyle name="Normal 47 2 6 3 3 2" xfId="18426" xr:uid="{00000000-0005-0000-0000-0000239F0000}"/>
    <cellStyle name="Normal 47 2 6 3 3 2 2" xfId="30392" xr:uid="{00000000-0005-0000-0000-0000249F0000}"/>
    <cellStyle name="Normal 47 2 6 3 3 2 2 2" xfId="51998" xr:uid="{00000000-0005-0000-0000-0000259F0000}"/>
    <cellStyle name="Normal 47 2 6 3 3 2 3" xfId="24425" xr:uid="{00000000-0005-0000-0000-0000269F0000}"/>
    <cellStyle name="Normal 47 2 6 3 3 2 3 2" xfId="46062" xr:uid="{00000000-0005-0000-0000-0000279F0000}"/>
    <cellStyle name="Normal 47 2 6 3 3 2 4" xfId="40080" xr:uid="{00000000-0005-0000-0000-0000289F0000}"/>
    <cellStyle name="Normal 47 2 6 3 3 3" xfId="27410" xr:uid="{00000000-0005-0000-0000-0000299F0000}"/>
    <cellStyle name="Normal 47 2 6 3 3 3 2" xfId="49024" xr:uid="{00000000-0005-0000-0000-00002A9F0000}"/>
    <cellStyle name="Normal 47 2 6 3 3 4" xfId="21443" xr:uid="{00000000-0005-0000-0000-00002B9F0000}"/>
    <cellStyle name="Normal 47 2 6 3 3 4 2" xfId="43085" xr:uid="{00000000-0005-0000-0000-00002C9F0000}"/>
    <cellStyle name="Normal 47 2 6 3 3 5" xfId="37077" xr:uid="{00000000-0005-0000-0000-00002D9F0000}"/>
    <cellStyle name="Normal 47 2 6 3 4" xfId="16475" xr:uid="{00000000-0005-0000-0000-00002E9F0000}"/>
    <cellStyle name="Normal 47 2 6 3 4 2" xfId="28444" xr:uid="{00000000-0005-0000-0000-00002F9F0000}"/>
    <cellStyle name="Normal 47 2 6 3 4 2 2" xfId="50050" xr:uid="{00000000-0005-0000-0000-0000309F0000}"/>
    <cellStyle name="Normal 47 2 6 3 4 3" xfId="22477" xr:uid="{00000000-0005-0000-0000-0000319F0000}"/>
    <cellStyle name="Normal 47 2 6 3 4 3 2" xfId="44114" xr:uid="{00000000-0005-0000-0000-0000329F0000}"/>
    <cellStyle name="Normal 47 2 6 3 4 4" xfId="38129" xr:uid="{00000000-0005-0000-0000-0000339F0000}"/>
    <cellStyle name="Normal 47 2 6 3 5" xfId="25462" xr:uid="{00000000-0005-0000-0000-0000349F0000}"/>
    <cellStyle name="Normal 47 2 6 3 5 2" xfId="47079" xr:uid="{00000000-0005-0000-0000-0000359F0000}"/>
    <cellStyle name="Normal 47 2 6 3 6" xfId="19495" xr:uid="{00000000-0005-0000-0000-0000369F0000}"/>
    <cellStyle name="Normal 47 2 6 3 6 2" xfId="41137" xr:uid="{00000000-0005-0000-0000-0000379F0000}"/>
    <cellStyle name="Normal 47 2 6 3 7" xfId="35123" xr:uid="{00000000-0005-0000-0000-0000389F0000}"/>
    <cellStyle name="Normal 47 2 6 4" xfId="13726" xr:uid="{00000000-0005-0000-0000-0000399F0000}"/>
    <cellStyle name="Normal 47 2 6 4 2" xfId="16812" xr:uid="{00000000-0005-0000-0000-00003A9F0000}"/>
    <cellStyle name="Normal 47 2 6 4 2 2" xfId="28780" xr:uid="{00000000-0005-0000-0000-00003B9F0000}"/>
    <cellStyle name="Normal 47 2 6 4 2 2 2" xfId="50386" xr:uid="{00000000-0005-0000-0000-00003C9F0000}"/>
    <cellStyle name="Normal 47 2 6 4 2 3" xfId="22813" xr:uid="{00000000-0005-0000-0000-00003D9F0000}"/>
    <cellStyle name="Normal 47 2 6 4 2 3 2" xfId="44450" xr:uid="{00000000-0005-0000-0000-00003E9F0000}"/>
    <cellStyle name="Normal 47 2 6 4 2 4" xfId="38466" xr:uid="{00000000-0005-0000-0000-00003F9F0000}"/>
    <cellStyle name="Normal 47 2 6 4 3" xfId="25798" xr:uid="{00000000-0005-0000-0000-0000409F0000}"/>
    <cellStyle name="Normal 47 2 6 4 3 2" xfId="47412" xr:uid="{00000000-0005-0000-0000-0000419F0000}"/>
    <cellStyle name="Normal 47 2 6 4 4" xfId="19831" xr:uid="{00000000-0005-0000-0000-0000429F0000}"/>
    <cellStyle name="Normal 47 2 6 4 4 2" xfId="41473" xr:uid="{00000000-0005-0000-0000-0000439F0000}"/>
    <cellStyle name="Normal 47 2 6 4 5" xfId="35462" xr:uid="{00000000-0005-0000-0000-0000449F0000}"/>
    <cellStyle name="Normal 47 2 6 5" xfId="14700" xr:uid="{00000000-0005-0000-0000-0000459F0000}"/>
    <cellStyle name="Normal 47 2 6 5 2" xfId="17785" xr:uid="{00000000-0005-0000-0000-0000469F0000}"/>
    <cellStyle name="Normal 47 2 6 5 2 2" xfId="29752" xr:uid="{00000000-0005-0000-0000-0000479F0000}"/>
    <cellStyle name="Normal 47 2 6 5 2 2 2" xfId="51358" xr:uid="{00000000-0005-0000-0000-0000489F0000}"/>
    <cellStyle name="Normal 47 2 6 5 2 3" xfId="23785" xr:uid="{00000000-0005-0000-0000-0000499F0000}"/>
    <cellStyle name="Normal 47 2 6 5 2 3 2" xfId="45422" xr:uid="{00000000-0005-0000-0000-00004A9F0000}"/>
    <cellStyle name="Normal 47 2 6 5 2 4" xfId="39439" xr:uid="{00000000-0005-0000-0000-00004B9F0000}"/>
    <cellStyle name="Normal 47 2 6 5 3" xfId="26770" xr:uid="{00000000-0005-0000-0000-00004C9F0000}"/>
    <cellStyle name="Normal 47 2 6 5 3 2" xfId="48384" xr:uid="{00000000-0005-0000-0000-00004D9F0000}"/>
    <cellStyle name="Normal 47 2 6 5 4" xfId="20803" xr:uid="{00000000-0005-0000-0000-00004E9F0000}"/>
    <cellStyle name="Normal 47 2 6 5 4 2" xfId="42445" xr:uid="{00000000-0005-0000-0000-00004F9F0000}"/>
    <cellStyle name="Normal 47 2 6 5 5" xfId="36436" xr:uid="{00000000-0005-0000-0000-0000509F0000}"/>
    <cellStyle name="Normal 47 2 6 6" xfId="15813" xr:uid="{00000000-0005-0000-0000-0000519F0000}"/>
    <cellStyle name="Normal 47 2 6 6 2" xfId="27784" xr:uid="{00000000-0005-0000-0000-0000529F0000}"/>
    <cellStyle name="Normal 47 2 6 6 2 2" xfId="49390" xr:uid="{00000000-0005-0000-0000-0000539F0000}"/>
    <cellStyle name="Normal 47 2 6 6 3" xfId="21817" xr:uid="{00000000-0005-0000-0000-0000549F0000}"/>
    <cellStyle name="Normal 47 2 6 6 3 2" xfId="43454" xr:uid="{00000000-0005-0000-0000-0000559F0000}"/>
    <cellStyle name="Normal 47 2 6 6 4" xfId="37467" xr:uid="{00000000-0005-0000-0000-0000569F0000}"/>
    <cellStyle name="Normal 47 2 6 7" xfId="24799" xr:uid="{00000000-0005-0000-0000-0000579F0000}"/>
    <cellStyle name="Normal 47 2 6 7 2" xfId="46419" xr:uid="{00000000-0005-0000-0000-0000589F0000}"/>
    <cellStyle name="Normal 47 2 6 8" xfId="18832" xr:uid="{00000000-0005-0000-0000-0000599F0000}"/>
    <cellStyle name="Normal 47 2 6 8 2" xfId="40474" xr:uid="{00000000-0005-0000-0000-00005A9F0000}"/>
    <cellStyle name="Normal 47 2 6 9" xfId="31714"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4" xr:uid="{00000000-0005-0000-0000-0000609F0000}"/>
    <cellStyle name="Normal 47 2 7 2 2 2 2 2" xfId="50790" xr:uid="{00000000-0005-0000-0000-0000619F0000}"/>
    <cellStyle name="Normal 47 2 7 2 2 2 3" xfId="23217" xr:uid="{00000000-0005-0000-0000-0000629F0000}"/>
    <cellStyle name="Normal 47 2 7 2 2 2 3 2" xfId="44854" xr:uid="{00000000-0005-0000-0000-0000639F0000}"/>
    <cellStyle name="Normal 47 2 7 2 2 2 4" xfId="38870" xr:uid="{00000000-0005-0000-0000-0000649F0000}"/>
    <cellStyle name="Normal 47 2 7 2 2 3" xfId="26202" xr:uid="{00000000-0005-0000-0000-0000659F0000}"/>
    <cellStyle name="Normal 47 2 7 2 2 3 2" xfId="47816" xr:uid="{00000000-0005-0000-0000-0000669F0000}"/>
    <cellStyle name="Normal 47 2 7 2 2 4" xfId="20235" xr:uid="{00000000-0005-0000-0000-0000679F0000}"/>
    <cellStyle name="Normal 47 2 7 2 2 4 2" xfId="41877" xr:uid="{00000000-0005-0000-0000-0000689F0000}"/>
    <cellStyle name="Normal 47 2 7 2 2 5" xfId="35867" xr:uid="{00000000-0005-0000-0000-0000699F0000}"/>
    <cellStyle name="Normal 47 2 7 2 3" xfId="15105" xr:uid="{00000000-0005-0000-0000-00006A9F0000}"/>
    <cellStyle name="Normal 47 2 7 2 3 2" xfId="18190" xr:uid="{00000000-0005-0000-0000-00006B9F0000}"/>
    <cellStyle name="Normal 47 2 7 2 3 2 2" xfId="30156" xr:uid="{00000000-0005-0000-0000-00006C9F0000}"/>
    <cellStyle name="Normal 47 2 7 2 3 2 2 2" xfId="51762" xr:uid="{00000000-0005-0000-0000-00006D9F0000}"/>
    <cellStyle name="Normal 47 2 7 2 3 2 3" xfId="24189" xr:uid="{00000000-0005-0000-0000-00006E9F0000}"/>
    <cellStyle name="Normal 47 2 7 2 3 2 3 2" xfId="45826" xr:uid="{00000000-0005-0000-0000-00006F9F0000}"/>
    <cellStyle name="Normal 47 2 7 2 3 2 4" xfId="39844" xr:uid="{00000000-0005-0000-0000-0000709F0000}"/>
    <cellStyle name="Normal 47 2 7 2 3 3" xfId="27174" xr:uid="{00000000-0005-0000-0000-0000719F0000}"/>
    <cellStyle name="Normal 47 2 7 2 3 3 2" xfId="48788" xr:uid="{00000000-0005-0000-0000-0000729F0000}"/>
    <cellStyle name="Normal 47 2 7 2 3 4" xfId="21207" xr:uid="{00000000-0005-0000-0000-0000739F0000}"/>
    <cellStyle name="Normal 47 2 7 2 3 4 2" xfId="42849" xr:uid="{00000000-0005-0000-0000-0000749F0000}"/>
    <cellStyle name="Normal 47 2 7 2 3 5" xfId="36841" xr:uid="{00000000-0005-0000-0000-0000759F0000}"/>
    <cellStyle name="Normal 47 2 7 2 4" xfId="16239" xr:uid="{00000000-0005-0000-0000-0000769F0000}"/>
    <cellStyle name="Normal 47 2 7 2 4 2" xfId="28208" xr:uid="{00000000-0005-0000-0000-0000779F0000}"/>
    <cellStyle name="Normal 47 2 7 2 4 2 2" xfId="49814" xr:uid="{00000000-0005-0000-0000-0000789F0000}"/>
    <cellStyle name="Normal 47 2 7 2 4 3" xfId="22241" xr:uid="{00000000-0005-0000-0000-0000799F0000}"/>
    <cellStyle name="Normal 47 2 7 2 4 3 2" xfId="43878" xr:uid="{00000000-0005-0000-0000-00007A9F0000}"/>
    <cellStyle name="Normal 47 2 7 2 4 4" xfId="37893" xr:uid="{00000000-0005-0000-0000-00007B9F0000}"/>
    <cellStyle name="Normal 47 2 7 2 5" xfId="25226" xr:uid="{00000000-0005-0000-0000-00007C9F0000}"/>
    <cellStyle name="Normal 47 2 7 2 5 2" xfId="46843" xr:uid="{00000000-0005-0000-0000-00007D9F0000}"/>
    <cellStyle name="Normal 47 2 7 2 6" xfId="19259" xr:uid="{00000000-0005-0000-0000-00007E9F0000}"/>
    <cellStyle name="Normal 47 2 7 2 6 2" xfId="40901" xr:uid="{00000000-0005-0000-0000-00007F9F0000}"/>
    <cellStyle name="Normal 47 2 7 2 7" xfId="34887"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4" xr:uid="{00000000-0005-0000-0000-0000849F0000}"/>
    <cellStyle name="Normal 47 2 7 3 2 2 2 2" xfId="51110" xr:uid="{00000000-0005-0000-0000-0000859F0000}"/>
    <cellStyle name="Normal 47 2 7 3 2 2 3" xfId="23537" xr:uid="{00000000-0005-0000-0000-0000869F0000}"/>
    <cellStyle name="Normal 47 2 7 3 2 2 3 2" xfId="45174" xr:uid="{00000000-0005-0000-0000-0000879F0000}"/>
    <cellStyle name="Normal 47 2 7 3 2 2 4" xfId="39190" xr:uid="{00000000-0005-0000-0000-0000889F0000}"/>
    <cellStyle name="Normal 47 2 7 3 2 3" xfId="26522" xr:uid="{00000000-0005-0000-0000-0000899F0000}"/>
    <cellStyle name="Normal 47 2 7 3 2 3 2" xfId="48136" xr:uid="{00000000-0005-0000-0000-00008A9F0000}"/>
    <cellStyle name="Normal 47 2 7 3 2 4" xfId="20555" xr:uid="{00000000-0005-0000-0000-00008B9F0000}"/>
    <cellStyle name="Normal 47 2 7 3 2 4 2" xfId="42197" xr:uid="{00000000-0005-0000-0000-00008C9F0000}"/>
    <cellStyle name="Normal 47 2 7 3 2 5" xfId="36187" xr:uid="{00000000-0005-0000-0000-00008D9F0000}"/>
    <cellStyle name="Normal 47 2 7 3 3" xfId="15425" xr:uid="{00000000-0005-0000-0000-00008E9F0000}"/>
    <cellStyle name="Normal 47 2 7 3 3 2" xfId="18510" xr:uid="{00000000-0005-0000-0000-00008F9F0000}"/>
    <cellStyle name="Normal 47 2 7 3 3 2 2" xfId="30476" xr:uid="{00000000-0005-0000-0000-0000909F0000}"/>
    <cellStyle name="Normal 47 2 7 3 3 2 2 2" xfId="52082" xr:uid="{00000000-0005-0000-0000-0000919F0000}"/>
    <cellStyle name="Normal 47 2 7 3 3 2 3" xfId="24509" xr:uid="{00000000-0005-0000-0000-0000929F0000}"/>
    <cellStyle name="Normal 47 2 7 3 3 2 3 2" xfId="46146" xr:uid="{00000000-0005-0000-0000-0000939F0000}"/>
    <cellStyle name="Normal 47 2 7 3 3 2 4" xfId="40164" xr:uid="{00000000-0005-0000-0000-0000949F0000}"/>
    <cellStyle name="Normal 47 2 7 3 3 3" xfId="27494" xr:uid="{00000000-0005-0000-0000-0000959F0000}"/>
    <cellStyle name="Normal 47 2 7 3 3 3 2" xfId="49108" xr:uid="{00000000-0005-0000-0000-0000969F0000}"/>
    <cellStyle name="Normal 47 2 7 3 3 4" xfId="21527" xr:uid="{00000000-0005-0000-0000-0000979F0000}"/>
    <cellStyle name="Normal 47 2 7 3 3 4 2" xfId="43169" xr:uid="{00000000-0005-0000-0000-0000989F0000}"/>
    <cellStyle name="Normal 47 2 7 3 3 5" xfId="37161" xr:uid="{00000000-0005-0000-0000-0000999F0000}"/>
    <cellStyle name="Normal 47 2 7 3 4" xfId="16559" xr:uid="{00000000-0005-0000-0000-00009A9F0000}"/>
    <cellStyle name="Normal 47 2 7 3 4 2" xfId="28528" xr:uid="{00000000-0005-0000-0000-00009B9F0000}"/>
    <cellStyle name="Normal 47 2 7 3 4 2 2" xfId="50134" xr:uid="{00000000-0005-0000-0000-00009C9F0000}"/>
    <cellStyle name="Normal 47 2 7 3 4 3" xfId="22561" xr:uid="{00000000-0005-0000-0000-00009D9F0000}"/>
    <cellStyle name="Normal 47 2 7 3 4 3 2" xfId="44198" xr:uid="{00000000-0005-0000-0000-00009E9F0000}"/>
    <cellStyle name="Normal 47 2 7 3 4 4" xfId="38213" xr:uid="{00000000-0005-0000-0000-00009F9F0000}"/>
    <cellStyle name="Normal 47 2 7 3 5" xfId="25546" xr:uid="{00000000-0005-0000-0000-0000A09F0000}"/>
    <cellStyle name="Normal 47 2 7 3 5 2" xfId="47163" xr:uid="{00000000-0005-0000-0000-0000A19F0000}"/>
    <cellStyle name="Normal 47 2 7 3 6" xfId="19579" xr:uid="{00000000-0005-0000-0000-0000A29F0000}"/>
    <cellStyle name="Normal 47 2 7 3 6 2" xfId="41221" xr:uid="{00000000-0005-0000-0000-0000A39F0000}"/>
    <cellStyle name="Normal 47 2 7 3 7" xfId="35207" xr:uid="{00000000-0005-0000-0000-0000A49F0000}"/>
    <cellStyle name="Normal 47 2 7 4" xfId="13810" xr:uid="{00000000-0005-0000-0000-0000A59F0000}"/>
    <cellStyle name="Normal 47 2 7 4 2" xfId="16896" xr:uid="{00000000-0005-0000-0000-0000A69F0000}"/>
    <cellStyle name="Normal 47 2 7 4 2 2" xfId="28864" xr:uid="{00000000-0005-0000-0000-0000A79F0000}"/>
    <cellStyle name="Normal 47 2 7 4 2 2 2" xfId="50470" xr:uid="{00000000-0005-0000-0000-0000A89F0000}"/>
    <cellStyle name="Normal 47 2 7 4 2 3" xfId="22897" xr:uid="{00000000-0005-0000-0000-0000A99F0000}"/>
    <cellStyle name="Normal 47 2 7 4 2 3 2" xfId="44534" xr:uid="{00000000-0005-0000-0000-0000AA9F0000}"/>
    <cellStyle name="Normal 47 2 7 4 2 4" xfId="38550" xr:uid="{00000000-0005-0000-0000-0000AB9F0000}"/>
    <cellStyle name="Normal 47 2 7 4 3" xfId="25882" xr:uid="{00000000-0005-0000-0000-0000AC9F0000}"/>
    <cellStyle name="Normal 47 2 7 4 3 2" xfId="47496" xr:uid="{00000000-0005-0000-0000-0000AD9F0000}"/>
    <cellStyle name="Normal 47 2 7 4 4" xfId="19915" xr:uid="{00000000-0005-0000-0000-0000AE9F0000}"/>
    <cellStyle name="Normal 47 2 7 4 4 2" xfId="41557" xr:uid="{00000000-0005-0000-0000-0000AF9F0000}"/>
    <cellStyle name="Normal 47 2 7 4 5" xfId="35546" xr:uid="{00000000-0005-0000-0000-0000B09F0000}"/>
    <cellStyle name="Normal 47 2 7 5" xfId="14784" xr:uid="{00000000-0005-0000-0000-0000B19F0000}"/>
    <cellStyle name="Normal 47 2 7 5 2" xfId="17869" xr:uid="{00000000-0005-0000-0000-0000B29F0000}"/>
    <cellStyle name="Normal 47 2 7 5 2 2" xfId="29836" xr:uid="{00000000-0005-0000-0000-0000B39F0000}"/>
    <cellStyle name="Normal 47 2 7 5 2 2 2" xfId="51442" xr:uid="{00000000-0005-0000-0000-0000B49F0000}"/>
    <cellStyle name="Normal 47 2 7 5 2 3" xfId="23869" xr:uid="{00000000-0005-0000-0000-0000B59F0000}"/>
    <cellStyle name="Normal 47 2 7 5 2 3 2" xfId="45506" xr:uid="{00000000-0005-0000-0000-0000B69F0000}"/>
    <cellStyle name="Normal 47 2 7 5 2 4" xfId="39523" xr:uid="{00000000-0005-0000-0000-0000B79F0000}"/>
    <cellStyle name="Normal 47 2 7 5 3" xfId="26854" xr:uid="{00000000-0005-0000-0000-0000B89F0000}"/>
    <cellStyle name="Normal 47 2 7 5 3 2" xfId="48468" xr:uid="{00000000-0005-0000-0000-0000B99F0000}"/>
    <cellStyle name="Normal 47 2 7 5 4" xfId="20887" xr:uid="{00000000-0005-0000-0000-0000BA9F0000}"/>
    <cellStyle name="Normal 47 2 7 5 4 2" xfId="42529" xr:uid="{00000000-0005-0000-0000-0000BB9F0000}"/>
    <cellStyle name="Normal 47 2 7 5 5" xfId="36520" xr:uid="{00000000-0005-0000-0000-0000BC9F0000}"/>
    <cellStyle name="Normal 47 2 7 6" xfId="15897" xr:uid="{00000000-0005-0000-0000-0000BD9F0000}"/>
    <cellStyle name="Normal 47 2 7 6 2" xfId="27868" xr:uid="{00000000-0005-0000-0000-0000BE9F0000}"/>
    <cellStyle name="Normal 47 2 7 6 2 2" xfId="49474" xr:uid="{00000000-0005-0000-0000-0000BF9F0000}"/>
    <cellStyle name="Normal 47 2 7 6 3" xfId="21901" xr:uid="{00000000-0005-0000-0000-0000C09F0000}"/>
    <cellStyle name="Normal 47 2 7 6 3 2" xfId="43538" xr:uid="{00000000-0005-0000-0000-0000C19F0000}"/>
    <cellStyle name="Normal 47 2 7 6 4" xfId="37551" xr:uid="{00000000-0005-0000-0000-0000C29F0000}"/>
    <cellStyle name="Normal 47 2 7 7" xfId="24883" xr:uid="{00000000-0005-0000-0000-0000C39F0000}"/>
    <cellStyle name="Normal 47 2 7 7 2" xfId="46503" xr:uid="{00000000-0005-0000-0000-0000C49F0000}"/>
    <cellStyle name="Normal 47 2 7 8" xfId="18916" xr:uid="{00000000-0005-0000-0000-0000C59F0000}"/>
    <cellStyle name="Normal 47 2 7 8 2" xfId="40558" xr:uid="{00000000-0005-0000-0000-0000C69F0000}"/>
    <cellStyle name="Normal 47 2 7 9" xfId="31886"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1" xr:uid="{00000000-0005-0000-0000-0000CC9F0000}"/>
    <cellStyle name="Normal 47 2 8 2 2 2 2 2" xfId="50727" xr:uid="{00000000-0005-0000-0000-0000CD9F0000}"/>
    <cellStyle name="Normal 47 2 8 2 2 2 3" xfId="23154" xr:uid="{00000000-0005-0000-0000-0000CE9F0000}"/>
    <cellStyle name="Normal 47 2 8 2 2 2 3 2" xfId="44791" xr:uid="{00000000-0005-0000-0000-0000CF9F0000}"/>
    <cellStyle name="Normal 47 2 8 2 2 2 4" xfId="38807" xr:uid="{00000000-0005-0000-0000-0000D09F0000}"/>
    <cellStyle name="Normal 47 2 8 2 2 3" xfId="26139" xr:uid="{00000000-0005-0000-0000-0000D19F0000}"/>
    <cellStyle name="Normal 47 2 8 2 2 3 2" xfId="47753" xr:uid="{00000000-0005-0000-0000-0000D29F0000}"/>
    <cellStyle name="Normal 47 2 8 2 2 4" xfId="20172" xr:uid="{00000000-0005-0000-0000-0000D39F0000}"/>
    <cellStyle name="Normal 47 2 8 2 2 4 2" xfId="41814" xr:uid="{00000000-0005-0000-0000-0000D49F0000}"/>
    <cellStyle name="Normal 47 2 8 2 2 5" xfId="35804" xr:uid="{00000000-0005-0000-0000-0000D59F0000}"/>
    <cellStyle name="Normal 47 2 8 2 3" xfId="15042" xr:uid="{00000000-0005-0000-0000-0000D69F0000}"/>
    <cellStyle name="Normal 47 2 8 2 3 2" xfId="18127" xr:uid="{00000000-0005-0000-0000-0000D79F0000}"/>
    <cellStyle name="Normal 47 2 8 2 3 2 2" xfId="30093" xr:uid="{00000000-0005-0000-0000-0000D89F0000}"/>
    <cellStyle name="Normal 47 2 8 2 3 2 2 2" xfId="51699" xr:uid="{00000000-0005-0000-0000-0000D99F0000}"/>
    <cellStyle name="Normal 47 2 8 2 3 2 3" xfId="24126" xr:uid="{00000000-0005-0000-0000-0000DA9F0000}"/>
    <cellStyle name="Normal 47 2 8 2 3 2 3 2" xfId="45763" xr:uid="{00000000-0005-0000-0000-0000DB9F0000}"/>
    <cellStyle name="Normal 47 2 8 2 3 2 4" xfId="39781" xr:uid="{00000000-0005-0000-0000-0000DC9F0000}"/>
    <cellStyle name="Normal 47 2 8 2 3 3" xfId="27111" xr:uid="{00000000-0005-0000-0000-0000DD9F0000}"/>
    <cellStyle name="Normal 47 2 8 2 3 3 2" xfId="48725" xr:uid="{00000000-0005-0000-0000-0000DE9F0000}"/>
    <cellStyle name="Normal 47 2 8 2 3 4" xfId="21144" xr:uid="{00000000-0005-0000-0000-0000DF9F0000}"/>
    <cellStyle name="Normal 47 2 8 2 3 4 2" xfId="42786" xr:uid="{00000000-0005-0000-0000-0000E09F0000}"/>
    <cellStyle name="Normal 47 2 8 2 3 5" xfId="36778" xr:uid="{00000000-0005-0000-0000-0000E19F0000}"/>
    <cellStyle name="Normal 47 2 8 2 4" xfId="16176" xr:uid="{00000000-0005-0000-0000-0000E29F0000}"/>
    <cellStyle name="Normal 47 2 8 2 4 2" xfId="28145" xr:uid="{00000000-0005-0000-0000-0000E39F0000}"/>
    <cellStyle name="Normal 47 2 8 2 4 2 2" xfId="49751" xr:uid="{00000000-0005-0000-0000-0000E49F0000}"/>
    <cellStyle name="Normal 47 2 8 2 4 3" xfId="22178" xr:uid="{00000000-0005-0000-0000-0000E59F0000}"/>
    <cellStyle name="Normal 47 2 8 2 4 3 2" xfId="43815" xr:uid="{00000000-0005-0000-0000-0000E69F0000}"/>
    <cellStyle name="Normal 47 2 8 2 4 4" xfId="37830" xr:uid="{00000000-0005-0000-0000-0000E79F0000}"/>
    <cellStyle name="Normal 47 2 8 2 5" xfId="25163" xr:uid="{00000000-0005-0000-0000-0000E89F0000}"/>
    <cellStyle name="Normal 47 2 8 2 5 2" xfId="46780" xr:uid="{00000000-0005-0000-0000-0000E99F0000}"/>
    <cellStyle name="Normal 47 2 8 2 6" xfId="19196" xr:uid="{00000000-0005-0000-0000-0000EA9F0000}"/>
    <cellStyle name="Normal 47 2 8 2 6 2" xfId="40838" xr:uid="{00000000-0005-0000-0000-0000EB9F0000}"/>
    <cellStyle name="Normal 47 2 8 2 7" xfId="34824"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1" xr:uid="{00000000-0005-0000-0000-0000F09F0000}"/>
    <cellStyle name="Normal 47 2 8 3 2 2 2 2" xfId="51047" xr:uid="{00000000-0005-0000-0000-0000F19F0000}"/>
    <cellStyle name="Normal 47 2 8 3 2 2 3" xfId="23474" xr:uid="{00000000-0005-0000-0000-0000F29F0000}"/>
    <cellStyle name="Normal 47 2 8 3 2 2 3 2" xfId="45111" xr:uid="{00000000-0005-0000-0000-0000F39F0000}"/>
    <cellStyle name="Normal 47 2 8 3 2 2 4" xfId="39127" xr:uid="{00000000-0005-0000-0000-0000F49F0000}"/>
    <cellStyle name="Normal 47 2 8 3 2 3" xfId="26459" xr:uid="{00000000-0005-0000-0000-0000F59F0000}"/>
    <cellStyle name="Normal 47 2 8 3 2 3 2" xfId="48073" xr:uid="{00000000-0005-0000-0000-0000F69F0000}"/>
    <cellStyle name="Normal 47 2 8 3 2 4" xfId="20492" xr:uid="{00000000-0005-0000-0000-0000F79F0000}"/>
    <cellStyle name="Normal 47 2 8 3 2 4 2" xfId="42134" xr:uid="{00000000-0005-0000-0000-0000F89F0000}"/>
    <cellStyle name="Normal 47 2 8 3 2 5" xfId="36124" xr:uid="{00000000-0005-0000-0000-0000F99F0000}"/>
    <cellStyle name="Normal 47 2 8 3 3" xfId="15362" xr:uid="{00000000-0005-0000-0000-0000FA9F0000}"/>
    <cellStyle name="Normal 47 2 8 3 3 2" xfId="18447" xr:uid="{00000000-0005-0000-0000-0000FB9F0000}"/>
    <cellStyle name="Normal 47 2 8 3 3 2 2" xfId="30413" xr:uid="{00000000-0005-0000-0000-0000FC9F0000}"/>
    <cellStyle name="Normal 47 2 8 3 3 2 2 2" xfId="52019" xr:uid="{00000000-0005-0000-0000-0000FD9F0000}"/>
    <cellStyle name="Normal 47 2 8 3 3 2 3" xfId="24446" xr:uid="{00000000-0005-0000-0000-0000FE9F0000}"/>
    <cellStyle name="Normal 47 2 8 3 3 2 3 2" xfId="46083" xr:uid="{00000000-0005-0000-0000-0000FF9F0000}"/>
    <cellStyle name="Normal 47 2 8 3 3 2 4" xfId="40101" xr:uid="{00000000-0005-0000-0000-000000A00000}"/>
    <cellStyle name="Normal 47 2 8 3 3 3" xfId="27431" xr:uid="{00000000-0005-0000-0000-000001A00000}"/>
    <cellStyle name="Normal 47 2 8 3 3 3 2" xfId="49045" xr:uid="{00000000-0005-0000-0000-000002A00000}"/>
    <cellStyle name="Normal 47 2 8 3 3 4" xfId="21464" xr:uid="{00000000-0005-0000-0000-000003A00000}"/>
    <cellStyle name="Normal 47 2 8 3 3 4 2" xfId="43106" xr:uid="{00000000-0005-0000-0000-000004A00000}"/>
    <cellStyle name="Normal 47 2 8 3 3 5" xfId="37098" xr:uid="{00000000-0005-0000-0000-000005A00000}"/>
    <cellStyle name="Normal 47 2 8 3 4" xfId="16496" xr:uid="{00000000-0005-0000-0000-000006A00000}"/>
    <cellStyle name="Normal 47 2 8 3 4 2" xfId="28465" xr:uid="{00000000-0005-0000-0000-000007A00000}"/>
    <cellStyle name="Normal 47 2 8 3 4 2 2" xfId="50071" xr:uid="{00000000-0005-0000-0000-000008A00000}"/>
    <cellStyle name="Normal 47 2 8 3 4 3" xfId="22498" xr:uid="{00000000-0005-0000-0000-000009A00000}"/>
    <cellStyle name="Normal 47 2 8 3 4 3 2" xfId="44135" xr:uid="{00000000-0005-0000-0000-00000AA00000}"/>
    <cellStyle name="Normal 47 2 8 3 4 4" xfId="38150" xr:uid="{00000000-0005-0000-0000-00000BA00000}"/>
    <cellStyle name="Normal 47 2 8 3 5" xfId="25483" xr:uid="{00000000-0005-0000-0000-00000CA00000}"/>
    <cellStyle name="Normal 47 2 8 3 5 2" xfId="47100" xr:uid="{00000000-0005-0000-0000-00000DA00000}"/>
    <cellStyle name="Normal 47 2 8 3 6" xfId="19516" xr:uid="{00000000-0005-0000-0000-00000EA00000}"/>
    <cellStyle name="Normal 47 2 8 3 6 2" xfId="41158" xr:uid="{00000000-0005-0000-0000-00000FA00000}"/>
    <cellStyle name="Normal 47 2 8 3 7" xfId="35144" xr:uid="{00000000-0005-0000-0000-000010A00000}"/>
    <cellStyle name="Normal 47 2 8 4" xfId="13747" xr:uid="{00000000-0005-0000-0000-000011A00000}"/>
    <cellStyle name="Normal 47 2 8 4 2" xfId="16833" xr:uid="{00000000-0005-0000-0000-000012A00000}"/>
    <cellStyle name="Normal 47 2 8 4 2 2" xfId="28801" xr:uid="{00000000-0005-0000-0000-000013A00000}"/>
    <cellStyle name="Normal 47 2 8 4 2 2 2" xfId="50407" xr:uid="{00000000-0005-0000-0000-000014A00000}"/>
    <cellStyle name="Normal 47 2 8 4 2 3" xfId="22834" xr:uid="{00000000-0005-0000-0000-000015A00000}"/>
    <cellStyle name="Normal 47 2 8 4 2 3 2" xfId="44471" xr:uid="{00000000-0005-0000-0000-000016A00000}"/>
    <cellStyle name="Normal 47 2 8 4 2 4" xfId="38487" xr:uid="{00000000-0005-0000-0000-000017A00000}"/>
    <cellStyle name="Normal 47 2 8 4 3" xfId="25819" xr:uid="{00000000-0005-0000-0000-000018A00000}"/>
    <cellStyle name="Normal 47 2 8 4 3 2" xfId="47433" xr:uid="{00000000-0005-0000-0000-000019A00000}"/>
    <cellStyle name="Normal 47 2 8 4 4" xfId="19852" xr:uid="{00000000-0005-0000-0000-00001AA00000}"/>
    <cellStyle name="Normal 47 2 8 4 4 2" xfId="41494" xr:uid="{00000000-0005-0000-0000-00001BA00000}"/>
    <cellStyle name="Normal 47 2 8 4 5" xfId="35483" xr:uid="{00000000-0005-0000-0000-00001CA00000}"/>
    <cellStyle name="Normal 47 2 8 5" xfId="14721" xr:uid="{00000000-0005-0000-0000-00001DA00000}"/>
    <cellStyle name="Normal 47 2 8 5 2" xfId="17806" xr:uid="{00000000-0005-0000-0000-00001EA00000}"/>
    <cellStyle name="Normal 47 2 8 5 2 2" xfId="29773" xr:uid="{00000000-0005-0000-0000-00001FA00000}"/>
    <cellStyle name="Normal 47 2 8 5 2 2 2" xfId="51379" xr:uid="{00000000-0005-0000-0000-000020A00000}"/>
    <cellStyle name="Normal 47 2 8 5 2 3" xfId="23806" xr:uid="{00000000-0005-0000-0000-000021A00000}"/>
    <cellStyle name="Normal 47 2 8 5 2 3 2" xfId="45443" xr:uid="{00000000-0005-0000-0000-000022A00000}"/>
    <cellStyle name="Normal 47 2 8 5 2 4" xfId="39460" xr:uid="{00000000-0005-0000-0000-000023A00000}"/>
    <cellStyle name="Normal 47 2 8 5 3" xfId="26791" xr:uid="{00000000-0005-0000-0000-000024A00000}"/>
    <cellStyle name="Normal 47 2 8 5 3 2" xfId="48405" xr:uid="{00000000-0005-0000-0000-000025A00000}"/>
    <cellStyle name="Normal 47 2 8 5 4" xfId="20824" xr:uid="{00000000-0005-0000-0000-000026A00000}"/>
    <cellStyle name="Normal 47 2 8 5 4 2" xfId="42466" xr:uid="{00000000-0005-0000-0000-000027A00000}"/>
    <cellStyle name="Normal 47 2 8 5 5" xfId="36457" xr:uid="{00000000-0005-0000-0000-000028A00000}"/>
    <cellStyle name="Normal 47 2 8 6" xfId="15834" xr:uid="{00000000-0005-0000-0000-000029A00000}"/>
    <cellStyle name="Normal 47 2 8 6 2" xfId="27805" xr:uid="{00000000-0005-0000-0000-00002AA00000}"/>
    <cellStyle name="Normal 47 2 8 6 2 2" xfId="49411" xr:uid="{00000000-0005-0000-0000-00002BA00000}"/>
    <cellStyle name="Normal 47 2 8 6 3" xfId="21838" xr:uid="{00000000-0005-0000-0000-00002CA00000}"/>
    <cellStyle name="Normal 47 2 8 6 3 2" xfId="43475" xr:uid="{00000000-0005-0000-0000-00002DA00000}"/>
    <cellStyle name="Normal 47 2 8 6 4" xfId="37488" xr:uid="{00000000-0005-0000-0000-00002EA00000}"/>
    <cellStyle name="Normal 47 2 8 7" xfId="24820" xr:uid="{00000000-0005-0000-0000-00002FA00000}"/>
    <cellStyle name="Normal 47 2 8 7 2" xfId="46440" xr:uid="{00000000-0005-0000-0000-000030A00000}"/>
    <cellStyle name="Normal 47 2 8 8" xfId="18853" xr:uid="{00000000-0005-0000-0000-000031A00000}"/>
    <cellStyle name="Normal 47 2 8 8 2" xfId="40495" xr:uid="{00000000-0005-0000-0000-000032A00000}"/>
    <cellStyle name="Normal 47 2 8 9" xfId="31780"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0" xr:uid="{00000000-0005-0000-0000-000037A00000}"/>
    <cellStyle name="Normal 47 20 10 2 2 2" xfId="50256" xr:uid="{00000000-0005-0000-0000-000038A00000}"/>
    <cellStyle name="Normal 47 20 10 2 3" xfId="22683" xr:uid="{00000000-0005-0000-0000-000039A00000}"/>
    <cellStyle name="Normal 47 20 10 2 3 2" xfId="44320" xr:uid="{00000000-0005-0000-0000-00003AA00000}"/>
    <cellStyle name="Normal 47 20 10 2 4" xfId="38335" xr:uid="{00000000-0005-0000-0000-00003BA00000}"/>
    <cellStyle name="Normal 47 20 10 3" xfId="25668" xr:uid="{00000000-0005-0000-0000-00003CA00000}"/>
    <cellStyle name="Normal 47 20 10 3 2" xfId="47282" xr:uid="{00000000-0005-0000-0000-00003DA00000}"/>
    <cellStyle name="Normal 47 20 10 4" xfId="19701" xr:uid="{00000000-0005-0000-0000-00003EA00000}"/>
    <cellStyle name="Normal 47 20 10 4 2" xfId="41343" xr:uid="{00000000-0005-0000-0000-00003FA00000}"/>
    <cellStyle name="Normal 47 20 10 5" xfId="35331" xr:uid="{00000000-0005-0000-0000-000040A00000}"/>
    <cellStyle name="Normal 47 20 11" xfId="14570" xr:uid="{00000000-0005-0000-0000-000041A00000}"/>
    <cellStyle name="Normal 47 20 11 2" xfId="17655" xr:uid="{00000000-0005-0000-0000-000042A00000}"/>
    <cellStyle name="Normal 47 20 11 2 2" xfId="29622" xr:uid="{00000000-0005-0000-0000-000043A00000}"/>
    <cellStyle name="Normal 47 20 11 2 2 2" xfId="51228" xr:uid="{00000000-0005-0000-0000-000044A00000}"/>
    <cellStyle name="Normal 47 20 11 2 3" xfId="23655" xr:uid="{00000000-0005-0000-0000-000045A00000}"/>
    <cellStyle name="Normal 47 20 11 2 3 2" xfId="45292" xr:uid="{00000000-0005-0000-0000-000046A00000}"/>
    <cellStyle name="Normal 47 20 11 2 4" xfId="39309" xr:uid="{00000000-0005-0000-0000-000047A00000}"/>
    <cellStyle name="Normal 47 20 11 3" xfId="26640" xr:uid="{00000000-0005-0000-0000-000048A00000}"/>
    <cellStyle name="Normal 47 20 11 3 2" xfId="48254" xr:uid="{00000000-0005-0000-0000-000049A00000}"/>
    <cellStyle name="Normal 47 20 11 4" xfId="20673" xr:uid="{00000000-0005-0000-0000-00004AA00000}"/>
    <cellStyle name="Normal 47 20 11 4 2" xfId="42315" xr:uid="{00000000-0005-0000-0000-00004BA00000}"/>
    <cellStyle name="Normal 47 20 11 5" xfId="36306" xr:uid="{00000000-0005-0000-0000-00004CA00000}"/>
    <cellStyle name="Normal 47 20 12" xfId="15683" xr:uid="{00000000-0005-0000-0000-00004DA00000}"/>
    <cellStyle name="Normal 47 20 12 2" xfId="27654" xr:uid="{00000000-0005-0000-0000-00004EA00000}"/>
    <cellStyle name="Normal 47 20 12 2 2" xfId="49260" xr:uid="{00000000-0005-0000-0000-00004FA00000}"/>
    <cellStyle name="Normal 47 20 12 3" xfId="21687" xr:uid="{00000000-0005-0000-0000-000050A00000}"/>
    <cellStyle name="Normal 47 20 12 3 2" xfId="43324" xr:uid="{00000000-0005-0000-0000-000051A00000}"/>
    <cellStyle name="Normal 47 20 12 4" xfId="37337" xr:uid="{00000000-0005-0000-0000-000052A00000}"/>
    <cellStyle name="Normal 47 20 13" xfId="24669" xr:uid="{00000000-0005-0000-0000-000053A00000}"/>
    <cellStyle name="Normal 47 20 13 2" xfId="46289" xr:uid="{00000000-0005-0000-0000-000054A00000}"/>
    <cellStyle name="Normal 47 20 14" xfId="18702" xr:uid="{00000000-0005-0000-0000-000055A00000}"/>
    <cellStyle name="Normal 47 20 14 2" xfId="40344" xr:uid="{00000000-0005-0000-0000-000056A00000}"/>
    <cellStyle name="Normal 47 20 15" xfId="31267"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59" xr:uid="{00000000-0005-0000-0000-00005CA00000}"/>
    <cellStyle name="Normal 47 20 2 2 2 2 2 2" xfId="50665" xr:uid="{00000000-0005-0000-0000-00005DA00000}"/>
    <cellStyle name="Normal 47 20 2 2 2 2 3" xfId="23092" xr:uid="{00000000-0005-0000-0000-00005EA00000}"/>
    <cellStyle name="Normal 47 20 2 2 2 2 3 2" xfId="44729" xr:uid="{00000000-0005-0000-0000-00005FA00000}"/>
    <cellStyle name="Normal 47 20 2 2 2 2 4" xfId="38745" xr:uid="{00000000-0005-0000-0000-000060A00000}"/>
    <cellStyle name="Normal 47 20 2 2 2 3" xfId="26077" xr:uid="{00000000-0005-0000-0000-000061A00000}"/>
    <cellStyle name="Normal 47 20 2 2 2 3 2" xfId="47691" xr:uid="{00000000-0005-0000-0000-000062A00000}"/>
    <cellStyle name="Normal 47 20 2 2 2 4" xfId="20110" xr:uid="{00000000-0005-0000-0000-000063A00000}"/>
    <cellStyle name="Normal 47 20 2 2 2 4 2" xfId="41752" xr:uid="{00000000-0005-0000-0000-000064A00000}"/>
    <cellStyle name="Normal 47 20 2 2 2 5" xfId="35742" xr:uid="{00000000-0005-0000-0000-000065A00000}"/>
    <cellStyle name="Normal 47 20 2 2 3" xfId="14980" xr:uid="{00000000-0005-0000-0000-000066A00000}"/>
    <cellStyle name="Normal 47 20 2 2 3 2" xfId="18065" xr:uid="{00000000-0005-0000-0000-000067A00000}"/>
    <cellStyle name="Normal 47 20 2 2 3 2 2" xfId="30031" xr:uid="{00000000-0005-0000-0000-000068A00000}"/>
    <cellStyle name="Normal 47 20 2 2 3 2 2 2" xfId="51637" xr:uid="{00000000-0005-0000-0000-000069A00000}"/>
    <cellStyle name="Normal 47 20 2 2 3 2 3" xfId="24064" xr:uid="{00000000-0005-0000-0000-00006AA00000}"/>
    <cellStyle name="Normal 47 20 2 2 3 2 3 2" xfId="45701" xr:uid="{00000000-0005-0000-0000-00006BA00000}"/>
    <cellStyle name="Normal 47 20 2 2 3 2 4" xfId="39719" xr:uid="{00000000-0005-0000-0000-00006CA00000}"/>
    <cellStyle name="Normal 47 20 2 2 3 3" xfId="27049" xr:uid="{00000000-0005-0000-0000-00006DA00000}"/>
    <cellStyle name="Normal 47 20 2 2 3 3 2" xfId="48663" xr:uid="{00000000-0005-0000-0000-00006EA00000}"/>
    <cellStyle name="Normal 47 20 2 2 3 4" xfId="21082" xr:uid="{00000000-0005-0000-0000-00006FA00000}"/>
    <cellStyle name="Normal 47 20 2 2 3 4 2" xfId="42724" xr:uid="{00000000-0005-0000-0000-000070A00000}"/>
    <cellStyle name="Normal 47 20 2 2 3 5" xfId="36716" xr:uid="{00000000-0005-0000-0000-000071A00000}"/>
    <cellStyle name="Normal 47 20 2 2 4" xfId="16114" xr:uid="{00000000-0005-0000-0000-000072A00000}"/>
    <cellStyle name="Normal 47 20 2 2 4 2" xfId="28083" xr:uid="{00000000-0005-0000-0000-000073A00000}"/>
    <cellStyle name="Normal 47 20 2 2 4 2 2" xfId="49689" xr:uid="{00000000-0005-0000-0000-000074A00000}"/>
    <cellStyle name="Normal 47 20 2 2 4 3" xfId="22116" xr:uid="{00000000-0005-0000-0000-000075A00000}"/>
    <cellStyle name="Normal 47 20 2 2 4 3 2" xfId="43753" xr:uid="{00000000-0005-0000-0000-000076A00000}"/>
    <cellStyle name="Normal 47 20 2 2 4 4" xfId="37768" xr:uid="{00000000-0005-0000-0000-000077A00000}"/>
    <cellStyle name="Normal 47 20 2 2 5" xfId="25101" xr:uid="{00000000-0005-0000-0000-000078A00000}"/>
    <cellStyle name="Normal 47 20 2 2 5 2" xfId="46718" xr:uid="{00000000-0005-0000-0000-000079A00000}"/>
    <cellStyle name="Normal 47 20 2 2 6" xfId="19134" xr:uid="{00000000-0005-0000-0000-00007AA00000}"/>
    <cellStyle name="Normal 47 20 2 2 6 2" xfId="40776" xr:uid="{00000000-0005-0000-0000-00007BA00000}"/>
    <cellStyle name="Normal 47 20 2 2 7" xfId="34762"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79" xr:uid="{00000000-0005-0000-0000-000080A00000}"/>
    <cellStyle name="Normal 47 20 2 3 2 2 2 2" xfId="50985" xr:uid="{00000000-0005-0000-0000-000081A00000}"/>
    <cellStyle name="Normal 47 20 2 3 2 2 3" xfId="23412" xr:uid="{00000000-0005-0000-0000-000082A00000}"/>
    <cellStyle name="Normal 47 20 2 3 2 2 3 2" xfId="45049" xr:uid="{00000000-0005-0000-0000-000083A00000}"/>
    <cellStyle name="Normal 47 20 2 3 2 2 4" xfId="39065" xr:uid="{00000000-0005-0000-0000-000084A00000}"/>
    <cellStyle name="Normal 47 20 2 3 2 3" xfId="26397" xr:uid="{00000000-0005-0000-0000-000085A00000}"/>
    <cellStyle name="Normal 47 20 2 3 2 3 2" xfId="48011" xr:uid="{00000000-0005-0000-0000-000086A00000}"/>
    <cellStyle name="Normal 47 20 2 3 2 4" xfId="20430" xr:uid="{00000000-0005-0000-0000-000087A00000}"/>
    <cellStyle name="Normal 47 20 2 3 2 4 2" xfId="42072" xr:uid="{00000000-0005-0000-0000-000088A00000}"/>
    <cellStyle name="Normal 47 20 2 3 2 5" xfId="36062" xr:uid="{00000000-0005-0000-0000-000089A00000}"/>
    <cellStyle name="Normal 47 20 2 3 3" xfId="15300" xr:uid="{00000000-0005-0000-0000-00008AA00000}"/>
    <cellStyle name="Normal 47 20 2 3 3 2" xfId="18385" xr:uid="{00000000-0005-0000-0000-00008BA00000}"/>
    <cellStyle name="Normal 47 20 2 3 3 2 2" xfId="30351" xr:uid="{00000000-0005-0000-0000-00008CA00000}"/>
    <cellStyle name="Normal 47 20 2 3 3 2 2 2" xfId="51957" xr:uid="{00000000-0005-0000-0000-00008DA00000}"/>
    <cellStyle name="Normal 47 20 2 3 3 2 3" xfId="24384" xr:uid="{00000000-0005-0000-0000-00008EA00000}"/>
    <cellStyle name="Normal 47 20 2 3 3 2 3 2" xfId="46021" xr:uid="{00000000-0005-0000-0000-00008FA00000}"/>
    <cellStyle name="Normal 47 20 2 3 3 2 4" xfId="40039" xr:uid="{00000000-0005-0000-0000-000090A00000}"/>
    <cellStyle name="Normal 47 20 2 3 3 3" xfId="27369" xr:uid="{00000000-0005-0000-0000-000091A00000}"/>
    <cellStyle name="Normal 47 20 2 3 3 3 2" xfId="48983" xr:uid="{00000000-0005-0000-0000-000092A00000}"/>
    <cellStyle name="Normal 47 20 2 3 3 4" xfId="21402" xr:uid="{00000000-0005-0000-0000-000093A00000}"/>
    <cellStyle name="Normal 47 20 2 3 3 4 2" xfId="43044" xr:uid="{00000000-0005-0000-0000-000094A00000}"/>
    <cellStyle name="Normal 47 20 2 3 3 5" xfId="37036" xr:uid="{00000000-0005-0000-0000-000095A00000}"/>
    <cellStyle name="Normal 47 20 2 3 4" xfId="16434" xr:uid="{00000000-0005-0000-0000-000096A00000}"/>
    <cellStyle name="Normal 47 20 2 3 4 2" xfId="28403" xr:uid="{00000000-0005-0000-0000-000097A00000}"/>
    <cellStyle name="Normal 47 20 2 3 4 2 2" xfId="50009" xr:uid="{00000000-0005-0000-0000-000098A00000}"/>
    <cellStyle name="Normal 47 20 2 3 4 3" xfId="22436" xr:uid="{00000000-0005-0000-0000-000099A00000}"/>
    <cellStyle name="Normal 47 20 2 3 4 3 2" xfId="44073" xr:uid="{00000000-0005-0000-0000-00009AA00000}"/>
    <cellStyle name="Normal 47 20 2 3 4 4" xfId="38088" xr:uid="{00000000-0005-0000-0000-00009BA00000}"/>
    <cellStyle name="Normal 47 20 2 3 5" xfId="25421" xr:uid="{00000000-0005-0000-0000-00009CA00000}"/>
    <cellStyle name="Normal 47 20 2 3 5 2" xfId="47038" xr:uid="{00000000-0005-0000-0000-00009DA00000}"/>
    <cellStyle name="Normal 47 20 2 3 6" xfId="19454" xr:uid="{00000000-0005-0000-0000-00009EA00000}"/>
    <cellStyle name="Normal 47 20 2 3 6 2" xfId="41096" xr:uid="{00000000-0005-0000-0000-00009FA00000}"/>
    <cellStyle name="Normal 47 20 2 3 7" xfId="35082" xr:uid="{00000000-0005-0000-0000-0000A0A00000}"/>
    <cellStyle name="Normal 47 20 2 4" xfId="13685" xr:uid="{00000000-0005-0000-0000-0000A1A00000}"/>
    <cellStyle name="Normal 47 20 2 4 2" xfId="16771" xr:uid="{00000000-0005-0000-0000-0000A2A00000}"/>
    <cellStyle name="Normal 47 20 2 4 2 2" xfId="28739" xr:uid="{00000000-0005-0000-0000-0000A3A00000}"/>
    <cellStyle name="Normal 47 20 2 4 2 2 2" xfId="50345" xr:uid="{00000000-0005-0000-0000-0000A4A00000}"/>
    <cellStyle name="Normal 47 20 2 4 2 3" xfId="22772" xr:uid="{00000000-0005-0000-0000-0000A5A00000}"/>
    <cellStyle name="Normal 47 20 2 4 2 3 2" xfId="44409" xr:uid="{00000000-0005-0000-0000-0000A6A00000}"/>
    <cellStyle name="Normal 47 20 2 4 2 4" xfId="38425" xr:uid="{00000000-0005-0000-0000-0000A7A00000}"/>
    <cellStyle name="Normal 47 20 2 4 3" xfId="25757" xr:uid="{00000000-0005-0000-0000-0000A8A00000}"/>
    <cellStyle name="Normal 47 20 2 4 3 2" xfId="47371" xr:uid="{00000000-0005-0000-0000-0000A9A00000}"/>
    <cellStyle name="Normal 47 20 2 4 4" xfId="19790" xr:uid="{00000000-0005-0000-0000-0000AAA00000}"/>
    <cellStyle name="Normal 47 20 2 4 4 2" xfId="41432" xr:uid="{00000000-0005-0000-0000-0000ABA00000}"/>
    <cellStyle name="Normal 47 20 2 4 5" xfId="35421" xr:uid="{00000000-0005-0000-0000-0000ACA00000}"/>
    <cellStyle name="Normal 47 20 2 5" xfId="14659" xr:uid="{00000000-0005-0000-0000-0000ADA00000}"/>
    <cellStyle name="Normal 47 20 2 5 2" xfId="17744" xr:uid="{00000000-0005-0000-0000-0000AEA00000}"/>
    <cellStyle name="Normal 47 20 2 5 2 2" xfId="29711" xr:uid="{00000000-0005-0000-0000-0000AFA00000}"/>
    <cellStyle name="Normal 47 20 2 5 2 2 2" xfId="51317" xr:uid="{00000000-0005-0000-0000-0000B0A00000}"/>
    <cellStyle name="Normal 47 20 2 5 2 3" xfId="23744" xr:uid="{00000000-0005-0000-0000-0000B1A00000}"/>
    <cellStyle name="Normal 47 20 2 5 2 3 2" xfId="45381" xr:uid="{00000000-0005-0000-0000-0000B2A00000}"/>
    <cellStyle name="Normal 47 20 2 5 2 4" xfId="39398" xr:uid="{00000000-0005-0000-0000-0000B3A00000}"/>
    <cellStyle name="Normal 47 20 2 5 3" xfId="26729" xr:uid="{00000000-0005-0000-0000-0000B4A00000}"/>
    <cellStyle name="Normal 47 20 2 5 3 2" xfId="48343" xr:uid="{00000000-0005-0000-0000-0000B5A00000}"/>
    <cellStyle name="Normal 47 20 2 5 4" xfId="20762" xr:uid="{00000000-0005-0000-0000-0000B6A00000}"/>
    <cellStyle name="Normal 47 20 2 5 4 2" xfId="42404" xr:uid="{00000000-0005-0000-0000-0000B7A00000}"/>
    <cellStyle name="Normal 47 20 2 5 5" xfId="36395" xr:uid="{00000000-0005-0000-0000-0000B8A00000}"/>
    <cellStyle name="Normal 47 20 2 6" xfId="15772" xr:uid="{00000000-0005-0000-0000-0000B9A00000}"/>
    <cellStyle name="Normal 47 20 2 6 2" xfId="27743" xr:uid="{00000000-0005-0000-0000-0000BAA00000}"/>
    <cellStyle name="Normal 47 20 2 6 2 2" xfId="49349" xr:uid="{00000000-0005-0000-0000-0000BBA00000}"/>
    <cellStyle name="Normal 47 20 2 6 3" xfId="21776" xr:uid="{00000000-0005-0000-0000-0000BCA00000}"/>
    <cellStyle name="Normal 47 20 2 6 3 2" xfId="43413" xr:uid="{00000000-0005-0000-0000-0000BDA00000}"/>
    <cellStyle name="Normal 47 20 2 6 4" xfId="37426" xr:uid="{00000000-0005-0000-0000-0000BEA00000}"/>
    <cellStyle name="Normal 47 20 2 7" xfId="24758" xr:uid="{00000000-0005-0000-0000-0000BFA00000}"/>
    <cellStyle name="Normal 47 20 2 7 2" xfId="46378" xr:uid="{00000000-0005-0000-0000-0000C0A00000}"/>
    <cellStyle name="Normal 47 20 2 8" xfId="18791" xr:uid="{00000000-0005-0000-0000-0000C1A00000}"/>
    <cellStyle name="Normal 47 20 2 8 2" xfId="40433" xr:uid="{00000000-0005-0000-0000-0000C2A00000}"/>
    <cellStyle name="Normal 47 20 2 9" xfId="31604"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5" xr:uid="{00000000-0005-0000-0000-0000C8A00000}"/>
    <cellStyle name="Normal 47 20 3 2 2 2 2 2" xfId="50621" xr:uid="{00000000-0005-0000-0000-0000C9A00000}"/>
    <cellStyle name="Normal 47 20 3 2 2 2 3" xfId="23048" xr:uid="{00000000-0005-0000-0000-0000CAA00000}"/>
    <cellStyle name="Normal 47 20 3 2 2 2 3 2" xfId="44685" xr:uid="{00000000-0005-0000-0000-0000CBA00000}"/>
    <cellStyle name="Normal 47 20 3 2 2 2 4" xfId="38701" xr:uid="{00000000-0005-0000-0000-0000CCA00000}"/>
    <cellStyle name="Normal 47 20 3 2 2 3" xfId="26033" xr:uid="{00000000-0005-0000-0000-0000CDA00000}"/>
    <cellStyle name="Normal 47 20 3 2 2 3 2" xfId="47647" xr:uid="{00000000-0005-0000-0000-0000CEA00000}"/>
    <cellStyle name="Normal 47 20 3 2 2 4" xfId="20066" xr:uid="{00000000-0005-0000-0000-0000CFA00000}"/>
    <cellStyle name="Normal 47 20 3 2 2 4 2" xfId="41708" xr:uid="{00000000-0005-0000-0000-0000D0A00000}"/>
    <cellStyle name="Normal 47 20 3 2 2 5" xfId="35698" xr:uid="{00000000-0005-0000-0000-0000D1A00000}"/>
    <cellStyle name="Normal 47 20 3 2 3" xfId="14936" xr:uid="{00000000-0005-0000-0000-0000D2A00000}"/>
    <cellStyle name="Normal 47 20 3 2 3 2" xfId="18021" xr:uid="{00000000-0005-0000-0000-0000D3A00000}"/>
    <cellStyle name="Normal 47 20 3 2 3 2 2" xfId="29987" xr:uid="{00000000-0005-0000-0000-0000D4A00000}"/>
    <cellStyle name="Normal 47 20 3 2 3 2 2 2" xfId="51593" xr:uid="{00000000-0005-0000-0000-0000D5A00000}"/>
    <cellStyle name="Normal 47 20 3 2 3 2 3" xfId="24020" xr:uid="{00000000-0005-0000-0000-0000D6A00000}"/>
    <cellStyle name="Normal 47 20 3 2 3 2 3 2" xfId="45657" xr:uid="{00000000-0005-0000-0000-0000D7A00000}"/>
    <cellStyle name="Normal 47 20 3 2 3 2 4" xfId="39675" xr:uid="{00000000-0005-0000-0000-0000D8A00000}"/>
    <cellStyle name="Normal 47 20 3 2 3 3" xfId="27005" xr:uid="{00000000-0005-0000-0000-0000D9A00000}"/>
    <cellStyle name="Normal 47 20 3 2 3 3 2" xfId="48619" xr:uid="{00000000-0005-0000-0000-0000DAA00000}"/>
    <cellStyle name="Normal 47 20 3 2 3 4" xfId="21038" xr:uid="{00000000-0005-0000-0000-0000DBA00000}"/>
    <cellStyle name="Normal 47 20 3 2 3 4 2" xfId="42680" xr:uid="{00000000-0005-0000-0000-0000DCA00000}"/>
    <cellStyle name="Normal 47 20 3 2 3 5" xfId="36672" xr:uid="{00000000-0005-0000-0000-0000DDA00000}"/>
    <cellStyle name="Normal 47 20 3 2 4" xfId="16070" xr:uid="{00000000-0005-0000-0000-0000DEA00000}"/>
    <cellStyle name="Normal 47 20 3 2 4 2" xfId="28039" xr:uid="{00000000-0005-0000-0000-0000DFA00000}"/>
    <cellStyle name="Normal 47 20 3 2 4 2 2" xfId="49645" xr:uid="{00000000-0005-0000-0000-0000E0A00000}"/>
    <cellStyle name="Normal 47 20 3 2 4 3" xfId="22072" xr:uid="{00000000-0005-0000-0000-0000E1A00000}"/>
    <cellStyle name="Normal 47 20 3 2 4 3 2" xfId="43709" xr:uid="{00000000-0005-0000-0000-0000E2A00000}"/>
    <cellStyle name="Normal 47 20 3 2 4 4" xfId="37724" xr:uid="{00000000-0005-0000-0000-0000E3A00000}"/>
    <cellStyle name="Normal 47 20 3 2 5" xfId="25057" xr:uid="{00000000-0005-0000-0000-0000E4A00000}"/>
    <cellStyle name="Normal 47 20 3 2 5 2" xfId="46674" xr:uid="{00000000-0005-0000-0000-0000E5A00000}"/>
    <cellStyle name="Normal 47 20 3 2 6" xfId="19090" xr:uid="{00000000-0005-0000-0000-0000E6A00000}"/>
    <cellStyle name="Normal 47 20 3 2 6 2" xfId="40732" xr:uid="{00000000-0005-0000-0000-0000E7A00000}"/>
    <cellStyle name="Normal 47 20 3 2 7" xfId="34718"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5" xr:uid="{00000000-0005-0000-0000-0000ECA00000}"/>
    <cellStyle name="Normal 47 20 3 3 2 2 2 2" xfId="50941" xr:uid="{00000000-0005-0000-0000-0000EDA00000}"/>
    <cellStyle name="Normal 47 20 3 3 2 2 3" xfId="23368" xr:uid="{00000000-0005-0000-0000-0000EEA00000}"/>
    <cellStyle name="Normal 47 20 3 3 2 2 3 2" xfId="45005" xr:uid="{00000000-0005-0000-0000-0000EFA00000}"/>
    <cellStyle name="Normal 47 20 3 3 2 2 4" xfId="39021" xr:uid="{00000000-0005-0000-0000-0000F0A00000}"/>
    <cellStyle name="Normal 47 20 3 3 2 3" xfId="26353" xr:uid="{00000000-0005-0000-0000-0000F1A00000}"/>
    <cellStyle name="Normal 47 20 3 3 2 3 2" xfId="47967" xr:uid="{00000000-0005-0000-0000-0000F2A00000}"/>
    <cellStyle name="Normal 47 20 3 3 2 4" xfId="20386" xr:uid="{00000000-0005-0000-0000-0000F3A00000}"/>
    <cellStyle name="Normal 47 20 3 3 2 4 2" xfId="42028" xr:uid="{00000000-0005-0000-0000-0000F4A00000}"/>
    <cellStyle name="Normal 47 20 3 3 2 5" xfId="36018" xr:uid="{00000000-0005-0000-0000-0000F5A00000}"/>
    <cellStyle name="Normal 47 20 3 3 3" xfId="15256" xr:uid="{00000000-0005-0000-0000-0000F6A00000}"/>
    <cellStyle name="Normal 47 20 3 3 3 2" xfId="18341" xr:uid="{00000000-0005-0000-0000-0000F7A00000}"/>
    <cellStyle name="Normal 47 20 3 3 3 2 2" xfId="30307" xr:uid="{00000000-0005-0000-0000-0000F8A00000}"/>
    <cellStyle name="Normal 47 20 3 3 3 2 2 2" xfId="51913" xr:uid="{00000000-0005-0000-0000-0000F9A00000}"/>
    <cellStyle name="Normal 47 20 3 3 3 2 3" xfId="24340" xr:uid="{00000000-0005-0000-0000-0000FAA00000}"/>
    <cellStyle name="Normal 47 20 3 3 3 2 3 2" xfId="45977" xr:uid="{00000000-0005-0000-0000-0000FBA00000}"/>
    <cellStyle name="Normal 47 20 3 3 3 2 4" xfId="39995" xr:uid="{00000000-0005-0000-0000-0000FCA00000}"/>
    <cellStyle name="Normal 47 20 3 3 3 3" xfId="27325" xr:uid="{00000000-0005-0000-0000-0000FDA00000}"/>
    <cellStyle name="Normal 47 20 3 3 3 3 2" xfId="48939" xr:uid="{00000000-0005-0000-0000-0000FEA00000}"/>
    <cellStyle name="Normal 47 20 3 3 3 4" xfId="21358" xr:uid="{00000000-0005-0000-0000-0000FFA00000}"/>
    <cellStyle name="Normal 47 20 3 3 3 4 2" xfId="43000" xr:uid="{00000000-0005-0000-0000-000000A10000}"/>
    <cellStyle name="Normal 47 20 3 3 3 5" xfId="36992" xr:uid="{00000000-0005-0000-0000-000001A10000}"/>
    <cellStyle name="Normal 47 20 3 3 4" xfId="16390" xr:uid="{00000000-0005-0000-0000-000002A10000}"/>
    <cellStyle name="Normal 47 20 3 3 4 2" xfId="28359" xr:uid="{00000000-0005-0000-0000-000003A10000}"/>
    <cellStyle name="Normal 47 20 3 3 4 2 2" xfId="49965" xr:uid="{00000000-0005-0000-0000-000004A10000}"/>
    <cellStyle name="Normal 47 20 3 3 4 3" xfId="22392" xr:uid="{00000000-0005-0000-0000-000005A10000}"/>
    <cellStyle name="Normal 47 20 3 3 4 3 2" xfId="44029" xr:uid="{00000000-0005-0000-0000-000006A10000}"/>
    <cellStyle name="Normal 47 20 3 3 4 4" xfId="38044" xr:uid="{00000000-0005-0000-0000-000007A10000}"/>
    <cellStyle name="Normal 47 20 3 3 5" xfId="25377" xr:uid="{00000000-0005-0000-0000-000008A10000}"/>
    <cellStyle name="Normal 47 20 3 3 5 2" xfId="46994" xr:uid="{00000000-0005-0000-0000-000009A10000}"/>
    <cellStyle name="Normal 47 20 3 3 6" xfId="19410" xr:uid="{00000000-0005-0000-0000-00000AA10000}"/>
    <cellStyle name="Normal 47 20 3 3 6 2" xfId="41052" xr:uid="{00000000-0005-0000-0000-00000BA10000}"/>
    <cellStyle name="Normal 47 20 3 3 7" xfId="35038" xr:uid="{00000000-0005-0000-0000-00000CA10000}"/>
    <cellStyle name="Normal 47 20 3 4" xfId="13641" xr:uid="{00000000-0005-0000-0000-00000DA10000}"/>
    <cellStyle name="Normal 47 20 3 4 2" xfId="16727" xr:uid="{00000000-0005-0000-0000-00000EA10000}"/>
    <cellStyle name="Normal 47 20 3 4 2 2" xfId="28695" xr:uid="{00000000-0005-0000-0000-00000FA10000}"/>
    <cellStyle name="Normal 47 20 3 4 2 2 2" xfId="50301" xr:uid="{00000000-0005-0000-0000-000010A10000}"/>
    <cellStyle name="Normal 47 20 3 4 2 3" xfId="22728" xr:uid="{00000000-0005-0000-0000-000011A10000}"/>
    <cellStyle name="Normal 47 20 3 4 2 3 2" xfId="44365" xr:uid="{00000000-0005-0000-0000-000012A10000}"/>
    <cellStyle name="Normal 47 20 3 4 2 4" xfId="38381" xr:uid="{00000000-0005-0000-0000-000013A10000}"/>
    <cellStyle name="Normal 47 20 3 4 3" xfId="25713" xr:uid="{00000000-0005-0000-0000-000014A10000}"/>
    <cellStyle name="Normal 47 20 3 4 3 2" xfId="47327" xr:uid="{00000000-0005-0000-0000-000015A10000}"/>
    <cellStyle name="Normal 47 20 3 4 4" xfId="19746" xr:uid="{00000000-0005-0000-0000-000016A10000}"/>
    <cellStyle name="Normal 47 20 3 4 4 2" xfId="41388" xr:uid="{00000000-0005-0000-0000-000017A10000}"/>
    <cellStyle name="Normal 47 20 3 4 5" xfId="35377" xr:uid="{00000000-0005-0000-0000-000018A10000}"/>
    <cellStyle name="Normal 47 20 3 5" xfId="14615" xr:uid="{00000000-0005-0000-0000-000019A10000}"/>
    <cellStyle name="Normal 47 20 3 5 2" xfId="17700" xr:uid="{00000000-0005-0000-0000-00001AA10000}"/>
    <cellStyle name="Normal 47 20 3 5 2 2" xfId="29667" xr:uid="{00000000-0005-0000-0000-00001BA10000}"/>
    <cellStyle name="Normal 47 20 3 5 2 2 2" xfId="51273" xr:uid="{00000000-0005-0000-0000-00001CA10000}"/>
    <cellStyle name="Normal 47 20 3 5 2 3" xfId="23700" xr:uid="{00000000-0005-0000-0000-00001DA10000}"/>
    <cellStyle name="Normal 47 20 3 5 2 3 2" xfId="45337" xr:uid="{00000000-0005-0000-0000-00001EA10000}"/>
    <cellStyle name="Normal 47 20 3 5 2 4" xfId="39354" xr:uid="{00000000-0005-0000-0000-00001FA10000}"/>
    <cellStyle name="Normal 47 20 3 5 3" xfId="26685" xr:uid="{00000000-0005-0000-0000-000020A10000}"/>
    <cellStyle name="Normal 47 20 3 5 3 2" xfId="48299" xr:uid="{00000000-0005-0000-0000-000021A10000}"/>
    <cellStyle name="Normal 47 20 3 5 4" xfId="20718" xr:uid="{00000000-0005-0000-0000-000022A10000}"/>
    <cellStyle name="Normal 47 20 3 5 4 2" xfId="42360" xr:uid="{00000000-0005-0000-0000-000023A10000}"/>
    <cellStyle name="Normal 47 20 3 5 5" xfId="36351" xr:uid="{00000000-0005-0000-0000-000024A10000}"/>
    <cellStyle name="Normal 47 20 3 6" xfId="15728" xr:uid="{00000000-0005-0000-0000-000025A10000}"/>
    <cellStyle name="Normal 47 20 3 6 2" xfId="27699" xr:uid="{00000000-0005-0000-0000-000026A10000}"/>
    <cellStyle name="Normal 47 20 3 6 2 2" xfId="49305" xr:uid="{00000000-0005-0000-0000-000027A10000}"/>
    <cellStyle name="Normal 47 20 3 6 3" xfId="21732" xr:uid="{00000000-0005-0000-0000-000028A10000}"/>
    <cellStyle name="Normal 47 20 3 6 3 2" xfId="43369" xr:uid="{00000000-0005-0000-0000-000029A10000}"/>
    <cellStyle name="Normal 47 20 3 6 4" xfId="37382" xr:uid="{00000000-0005-0000-0000-00002AA10000}"/>
    <cellStyle name="Normal 47 20 3 7" xfId="24714" xr:uid="{00000000-0005-0000-0000-00002BA10000}"/>
    <cellStyle name="Normal 47 20 3 7 2" xfId="46334" xr:uid="{00000000-0005-0000-0000-00002CA10000}"/>
    <cellStyle name="Normal 47 20 3 8" xfId="18747" xr:uid="{00000000-0005-0000-0000-00002DA10000}"/>
    <cellStyle name="Normal 47 20 3 8 2" xfId="40389" xr:uid="{00000000-0005-0000-0000-00002EA10000}"/>
    <cellStyle name="Normal 47 20 3 9" xfId="31447"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1" xr:uid="{00000000-0005-0000-0000-000034A10000}"/>
    <cellStyle name="Normal 47 20 4 2 2 2 2 2" xfId="50707" xr:uid="{00000000-0005-0000-0000-000035A10000}"/>
    <cellStyle name="Normal 47 20 4 2 2 2 3" xfId="23134" xr:uid="{00000000-0005-0000-0000-000036A10000}"/>
    <cellStyle name="Normal 47 20 4 2 2 2 3 2" xfId="44771" xr:uid="{00000000-0005-0000-0000-000037A10000}"/>
    <cellStyle name="Normal 47 20 4 2 2 2 4" xfId="38787" xr:uid="{00000000-0005-0000-0000-000038A10000}"/>
    <cellStyle name="Normal 47 20 4 2 2 3" xfId="26119" xr:uid="{00000000-0005-0000-0000-000039A10000}"/>
    <cellStyle name="Normal 47 20 4 2 2 3 2" xfId="47733" xr:uid="{00000000-0005-0000-0000-00003AA10000}"/>
    <cellStyle name="Normal 47 20 4 2 2 4" xfId="20152" xr:uid="{00000000-0005-0000-0000-00003BA10000}"/>
    <cellStyle name="Normal 47 20 4 2 2 4 2" xfId="41794" xr:uid="{00000000-0005-0000-0000-00003CA10000}"/>
    <cellStyle name="Normal 47 20 4 2 2 5" xfId="35784" xr:uid="{00000000-0005-0000-0000-00003DA10000}"/>
    <cellStyle name="Normal 47 20 4 2 3" xfId="15022" xr:uid="{00000000-0005-0000-0000-00003EA10000}"/>
    <cellStyle name="Normal 47 20 4 2 3 2" xfId="18107" xr:uid="{00000000-0005-0000-0000-00003FA10000}"/>
    <cellStyle name="Normal 47 20 4 2 3 2 2" xfId="30073" xr:uid="{00000000-0005-0000-0000-000040A10000}"/>
    <cellStyle name="Normal 47 20 4 2 3 2 2 2" xfId="51679" xr:uid="{00000000-0005-0000-0000-000041A10000}"/>
    <cellStyle name="Normal 47 20 4 2 3 2 3" xfId="24106" xr:uid="{00000000-0005-0000-0000-000042A10000}"/>
    <cellStyle name="Normal 47 20 4 2 3 2 3 2" xfId="45743" xr:uid="{00000000-0005-0000-0000-000043A10000}"/>
    <cellStyle name="Normal 47 20 4 2 3 2 4" xfId="39761" xr:uid="{00000000-0005-0000-0000-000044A10000}"/>
    <cellStyle name="Normal 47 20 4 2 3 3" xfId="27091" xr:uid="{00000000-0005-0000-0000-000045A10000}"/>
    <cellStyle name="Normal 47 20 4 2 3 3 2" xfId="48705" xr:uid="{00000000-0005-0000-0000-000046A10000}"/>
    <cellStyle name="Normal 47 20 4 2 3 4" xfId="21124" xr:uid="{00000000-0005-0000-0000-000047A10000}"/>
    <cellStyle name="Normal 47 20 4 2 3 4 2" xfId="42766" xr:uid="{00000000-0005-0000-0000-000048A10000}"/>
    <cellStyle name="Normal 47 20 4 2 3 5" xfId="36758" xr:uid="{00000000-0005-0000-0000-000049A10000}"/>
    <cellStyle name="Normal 47 20 4 2 4" xfId="16156" xr:uid="{00000000-0005-0000-0000-00004AA10000}"/>
    <cellStyle name="Normal 47 20 4 2 4 2" xfId="28125" xr:uid="{00000000-0005-0000-0000-00004BA10000}"/>
    <cellStyle name="Normal 47 20 4 2 4 2 2" xfId="49731" xr:uid="{00000000-0005-0000-0000-00004CA10000}"/>
    <cellStyle name="Normal 47 20 4 2 4 3" xfId="22158" xr:uid="{00000000-0005-0000-0000-00004DA10000}"/>
    <cellStyle name="Normal 47 20 4 2 4 3 2" xfId="43795" xr:uid="{00000000-0005-0000-0000-00004EA10000}"/>
    <cellStyle name="Normal 47 20 4 2 4 4" xfId="37810" xr:uid="{00000000-0005-0000-0000-00004FA10000}"/>
    <cellStyle name="Normal 47 20 4 2 5" xfId="25143" xr:uid="{00000000-0005-0000-0000-000050A10000}"/>
    <cellStyle name="Normal 47 20 4 2 5 2" xfId="46760" xr:uid="{00000000-0005-0000-0000-000051A10000}"/>
    <cellStyle name="Normal 47 20 4 2 6" xfId="19176" xr:uid="{00000000-0005-0000-0000-000052A10000}"/>
    <cellStyle name="Normal 47 20 4 2 6 2" xfId="40818" xr:uid="{00000000-0005-0000-0000-000053A10000}"/>
    <cellStyle name="Normal 47 20 4 2 7" xfId="34804"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1" xr:uid="{00000000-0005-0000-0000-000058A10000}"/>
    <cellStyle name="Normal 47 20 4 3 2 2 2 2" xfId="51027" xr:uid="{00000000-0005-0000-0000-000059A10000}"/>
    <cellStyle name="Normal 47 20 4 3 2 2 3" xfId="23454" xr:uid="{00000000-0005-0000-0000-00005AA10000}"/>
    <cellStyle name="Normal 47 20 4 3 2 2 3 2" xfId="45091" xr:uid="{00000000-0005-0000-0000-00005BA10000}"/>
    <cellStyle name="Normal 47 20 4 3 2 2 4" xfId="39107" xr:uid="{00000000-0005-0000-0000-00005CA10000}"/>
    <cellStyle name="Normal 47 20 4 3 2 3" xfId="26439" xr:uid="{00000000-0005-0000-0000-00005DA10000}"/>
    <cellStyle name="Normal 47 20 4 3 2 3 2" xfId="48053" xr:uid="{00000000-0005-0000-0000-00005EA10000}"/>
    <cellStyle name="Normal 47 20 4 3 2 4" xfId="20472" xr:uid="{00000000-0005-0000-0000-00005FA10000}"/>
    <cellStyle name="Normal 47 20 4 3 2 4 2" xfId="42114" xr:uid="{00000000-0005-0000-0000-000060A10000}"/>
    <cellStyle name="Normal 47 20 4 3 2 5" xfId="36104" xr:uid="{00000000-0005-0000-0000-000061A10000}"/>
    <cellStyle name="Normal 47 20 4 3 3" xfId="15342" xr:uid="{00000000-0005-0000-0000-000062A10000}"/>
    <cellStyle name="Normal 47 20 4 3 3 2" xfId="18427" xr:uid="{00000000-0005-0000-0000-000063A10000}"/>
    <cellStyle name="Normal 47 20 4 3 3 2 2" xfId="30393" xr:uid="{00000000-0005-0000-0000-000064A10000}"/>
    <cellStyle name="Normal 47 20 4 3 3 2 2 2" xfId="51999" xr:uid="{00000000-0005-0000-0000-000065A10000}"/>
    <cellStyle name="Normal 47 20 4 3 3 2 3" xfId="24426" xr:uid="{00000000-0005-0000-0000-000066A10000}"/>
    <cellStyle name="Normal 47 20 4 3 3 2 3 2" xfId="46063" xr:uid="{00000000-0005-0000-0000-000067A10000}"/>
    <cellStyle name="Normal 47 20 4 3 3 2 4" xfId="40081" xr:uid="{00000000-0005-0000-0000-000068A10000}"/>
    <cellStyle name="Normal 47 20 4 3 3 3" xfId="27411" xr:uid="{00000000-0005-0000-0000-000069A10000}"/>
    <cellStyle name="Normal 47 20 4 3 3 3 2" xfId="49025" xr:uid="{00000000-0005-0000-0000-00006AA10000}"/>
    <cellStyle name="Normal 47 20 4 3 3 4" xfId="21444" xr:uid="{00000000-0005-0000-0000-00006BA10000}"/>
    <cellStyle name="Normal 47 20 4 3 3 4 2" xfId="43086" xr:uid="{00000000-0005-0000-0000-00006CA10000}"/>
    <cellStyle name="Normal 47 20 4 3 3 5" xfId="37078" xr:uid="{00000000-0005-0000-0000-00006DA10000}"/>
    <cellStyle name="Normal 47 20 4 3 4" xfId="16476" xr:uid="{00000000-0005-0000-0000-00006EA10000}"/>
    <cellStyle name="Normal 47 20 4 3 4 2" xfId="28445" xr:uid="{00000000-0005-0000-0000-00006FA10000}"/>
    <cellStyle name="Normal 47 20 4 3 4 2 2" xfId="50051" xr:uid="{00000000-0005-0000-0000-000070A10000}"/>
    <cellStyle name="Normal 47 20 4 3 4 3" xfId="22478" xr:uid="{00000000-0005-0000-0000-000071A10000}"/>
    <cellStyle name="Normal 47 20 4 3 4 3 2" xfId="44115" xr:uid="{00000000-0005-0000-0000-000072A10000}"/>
    <cellStyle name="Normal 47 20 4 3 4 4" xfId="38130" xr:uid="{00000000-0005-0000-0000-000073A10000}"/>
    <cellStyle name="Normal 47 20 4 3 5" xfId="25463" xr:uid="{00000000-0005-0000-0000-000074A10000}"/>
    <cellStyle name="Normal 47 20 4 3 5 2" xfId="47080" xr:uid="{00000000-0005-0000-0000-000075A10000}"/>
    <cellStyle name="Normal 47 20 4 3 6" xfId="19496" xr:uid="{00000000-0005-0000-0000-000076A10000}"/>
    <cellStyle name="Normal 47 20 4 3 6 2" xfId="41138" xr:uid="{00000000-0005-0000-0000-000077A10000}"/>
    <cellStyle name="Normal 47 20 4 3 7" xfId="35124" xr:uid="{00000000-0005-0000-0000-000078A10000}"/>
    <cellStyle name="Normal 47 20 4 4" xfId="13727" xr:uid="{00000000-0005-0000-0000-000079A10000}"/>
    <cellStyle name="Normal 47 20 4 4 2" xfId="16813" xr:uid="{00000000-0005-0000-0000-00007AA10000}"/>
    <cellStyle name="Normal 47 20 4 4 2 2" xfId="28781" xr:uid="{00000000-0005-0000-0000-00007BA10000}"/>
    <cellStyle name="Normal 47 20 4 4 2 2 2" xfId="50387" xr:uid="{00000000-0005-0000-0000-00007CA10000}"/>
    <cellStyle name="Normal 47 20 4 4 2 3" xfId="22814" xr:uid="{00000000-0005-0000-0000-00007DA10000}"/>
    <cellStyle name="Normal 47 20 4 4 2 3 2" xfId="44451" xr:uid="{00000000-0005-0000-0000-00007EA10000}"/>
    <cellStyle name="Normal 47 20 4 4 2 4" xfId="38467" xr:uid="{00000000-0005-0000-0000-00007FA10000}"/>
    <cellStyle name="Normal 47 20 4 4 3" xfId="25799" xr:uid="{00000000-0005-0000-0000-000080A10000}"/>
    <cellStyle name="Normal 47 20 4 4 3 2" xfId="47413" xr:uid="{00000000-0005-0000-0000-000081A10000}"/>
    <cellStyle name="Normal 47 20 4 4 4" xfId="19832" xr:uid="{00000000-0005-0000-0000-000082A10000}"/>
    <cellStyle name="Normal 47 20 4 4 4 2" xfId="41474" xr:uid="{00000000-0005-0000-0000-000083A10000}"/>
    <cellStyle name="Normal 47 20 4 4 5" xfId="35463" xr:uid="{00000000-0005-0000-0000-000084A10000}"/>
    <cellStyle name="Normal 47 20 4 5" xfId="14701" xr:uid="{00000000-0005-0000-0000-000085A10000}"/>
    <cellStyle name="Normal 47 20 4 5 2" xfId="17786" xr:uid="{00000000-0005-0000-0000-000086A10000}"/>
    <cellStyle name="Normal 47 20 4 5 2 2" xfId="29753" xr:uid="{00000000-0005-0000-0000-000087A10000}"/>
    <cellStyle name="Normal 47 20 4 5 2 2 2" xfId="51359" xr:uid="{00000000-0005-0000-0000-000088A10000}"/>
    <cellStyle name="Normal 47 20 4 5 2 3" xfId="23786" xr:uid="{00000000-0005-0000-0000-000089A10000}"/>
    <cellStyle name="Normal 47 20 4 5 2 3 2" xfId="45423" xr:uid="{00000000-0005-0000-0000-00008AA10000}"/>
    <cellStyle name="Normal 47 20 4 5 2 4" xfId="39440" xr:uid="{00000000-0005-0000-0000-00008BA10000}"/>
    <cellStyle name="Normal 47 20 4 5 3" xfId="26771" xr:uid="{00000000-0005-0000-0000-00008CA10000}"/>
    <cellStyle name="Normal 47 20 4 5 3 2" xfId="48385" xr:uid="{00000000-0005-0000-0000-00008DA10000}"/>
    <cellStyle name="Normal 47 20 4 5 4" xfId="20804" xr:uid="{00000000-0005-0000-0000-00008EA10000}"/>
    <cellStyle name="Normal 47 20 4 5 4 2" xfId="42446" xr:uid="{00000000-0005-0000-0000-00008FA10000}"/>
    <cellStyle name="Normal 47 20 4 5 5" xfId="36437" xr:uid="{00000000-0005-0000-0000-000090A10000}"/>
    <cellStyle name="Normal 47 20 4 6" xfId="15814" xr:uid="{00000000-0005-0000-0000-000091A10000}"/>
    <cellStyle name="Normal 47 20 4 6 2" xfId="27785" xr:uid="{00000000-0005-0000-0000-000092A10000}"/>
    <cellStyle name="Normal 47 20 4 6 2 2" xfId="49391" xr:uid="{00000000-0005-0000-0000-000093A10000}"/>
    <cellStyle name="Normal 47 20 4 6 3" xfId="21818" xr:uid="{00000000-0005-0000-0000-000094A10000}"/>
    <cellStyle name="Normal 47 20 4 6 3 2" xfId="43455" xr:uid="{00000000-0005-0000-0000-000095A10000}"/>
    <cellStyle name="Normal 47 20 4 6 4" xfId="37468" xr:uid="{00000000-0005-0000-0000-000096A10000}"/>
    <cellStyle name="Normal 47 20 4 7" xfId="24800" xr:uid="{00000000-0005-0000-0000-000097A10000}"/>
    <cellStyle name="Normal 47 20 4 7 2" xfId="46420" xr:uid="{00000000-0005-0000-0000-000098A10000}"/>
    <cellStyle name="Normal 47 20 4 8" xfId="18833" xr:uid="{00000000-0005-0000-0000-000099A10000}"/>
    <cellStyle name="Normal 47 20 4 8 2" xfId="40475" xr:uid="{00000000-0005-0000-0000-00009AA10000}"/>
    <cellStyle name="Normal 47 20 4 9" xfId="31715"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5" xr:uid="{00000000-0005-0000-0000-0000A0A10000}"/>
    <cellStyle name="Normal 47 20 5 2 2 2 2 2" xfId="50791" xr:uid="{00000000-0005-0000-0000-0000A1A10000}"/>
    <cellStyle name="Normal 47 20 5 2 2 2 3" xfId="23218" xr:uid="{00000000-0005-0000-0000-0000A2A10000}"/>
    <cellStyle name="Normal 47 20 5 2 2 2 3 2" xfId="44855" xr:uid="{00000000-0005-0000-0000-0000A3A10000}"/>
    <cellStyle name="Normal 47 20 5 2 2 2 4" xfId="38871" xr:uid="{00000000-0005-0000-0000-0000A4A10000}"/>
    <cellStyle name="Normal 47 20 5 2 2 3" xfId="26203" xr:uid="{00000000-0005-0000-0000-0000A5A10000}"/>
    <cellStyle name="Normal 47 20 5 2 2 3 2" xfId="47817" xr:uid="{00000000-0005-0000-0000-0000A6A10000}"/>
    <cellStyle name="Normal 47 20 5 2 2 4" xfId="20236" xr:uid="{00000000-0005-0000-0000-0000A7A10000}"/>
    <cellStyle name="Normal 47 20 5 2 2 4 2" xfId="41878" xr:uid="{00000000-0005-0000-0000-0000A8A10000}"/>
    <cellStyle name="Normal 47 20 5 2 2 5" xfId="35868" xr:uid="{00000000-0005-0000-0000-0000A9A10000}"/>
    <cellStyle name="Normal 47 20 5 2 3" xfId="15106" xr:uid="{00000000-0005-0000-0000-0000AAA10000}"/>
    <cellStyle name="Normal 47 20 5 2 3 2" xfId="18191" xr:uid="{00000000-0005-0000-0000-0000ABA10000}"/>
    <cellStyle name="Normal 47 20 5 2 3 2 2" xfId="30157" xr:uid="{00000000-0005-0000-0000-0000ACA10000}"/>
    <cellStyle name="Normal 47 20 5 2 3 2 2 2" xfId="51763" xr:uid="{00000000-0005-0000-0000-0000ADA10000}"/>
    <cellStyle name="Normal 47 20 5 2 3 2 3" xfId="24190" xr:uid="{00000000-0005-0000-0000-0000AEA10000}"/>
    <cellStyle name="Normal 47 20 5 2 3 2 3 2" xfId="45827" xr:uid="{00000000-0005-0000-0000-0000AFA10000}"/>
    <cellStyle name="Normal 47 20 5 2 3 2 4" xfId="39845" xr:uid="{00000000-0005-0000-0000-0000B0A10000}"/>
    <cellStyle name="Normal 47 20 5 2 3 3" xfId="27175" xr:uid="{00000000-0005-0000-0000-0000B1A10000}"/>
    <cellStyle name="Normal 47 20 5 2 3 3 2" xfId="48789" xr:uid="{00000000-0005-0000-0000-0000B2A10000}"/>
    <cellStyle name="Normal 47 20 5 2 3 4" xfId="21208" xr:uid="{00000000-0005-0000-0000-0000B3A10000}"/>
    <cellStyle name="Normal 47 20 5 2 3 4 2" xfId="42850" xr:uid="{00000000-0005-0000-0000-0000B4A10000}"/>
    <cellStyle name="Normal 47 20 5 2 3 5" xfId="36842" xr:uid="{00000000-0005-0000-0000-0000B5A10000}"/>
    <cellStyle name="Normal 47 20 5 2 4" xfId="16240" xr:uid="{00000000-0005-0000-0000-0000B6A10000}"/>
    <cellStyle name="Normal 47 20 5 2 4 2" xfId="28209" xr:uid="{00000000-0005-0000-0000-0000B7A10000}"/>
    <cellStyle name="Normal 47 20 5 2 4 2 2" xfId="49815" xr:uid="{00000000-0005-0000-0000-0000B8A10000}"/>
    <cellStyle name="Normal 47 20 5 2 4 3" xfId="22242" xr:uid="{00000000-0005-0000-0000-0000B9A10000}"/>
    <cellStyle name="Normal 47 20 5 2 4 3 2" xfId="43879" xr:uid="{00000000-0005-0000-0000-0000BAA10000}"/>
    <cellStyle name="Normal 47 20 5 2 4 4" xfId="37894" xr:uid="{00000000-0005-0000-0000-0000BBA10000}"/>
    <cellStyle name="Normal 47 20 5 2 5" xfId="25227" xr:uid="{00000000-0005-0000-0000-0000BCA10000}"/>
    <cellStyle name="Normal 47 20 5 2 5 2" xfId="46844" xr:uid="{00000000-0005-0000-0000-0000BDA10000}"/>
    <cellStyle name="Normal 47 20 5 2 6" xfId="19260" xr:uid="{00000000-0005-0000-0000-0000BEA10000}"/>
    <cellStyle name="Normal 47 20 5 2 6 2" xfId="40902" xr:uid="{00000000-0005-0000-0000-0000BFA10000}"/>
    <cellStyle name="Normal 47 20 5 2 7" xfId="34888"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5" xr:uid="{00000000-0005-0000-0000-0000C4A10000}"/>
    <cellStyle name="Normal 47 20 5 3 2 2 2 2" xfId="51111" xr:uid="{00000000-0005-0000-0000-0000C5A10000}"/>
    <cellStyle name="Normal 47 20 5 3 2 2 3" xfId="23538" xr:uid="{00000000-0005-0000-0000-0000C6A10000}"/>
    <cellStyle name="Normal 47 20 5 3 2 2 3 2" xfId="45175" xr:uid="{00000000-0005-0000-0000-0000C7A10000}"/>
    <cellStyle name="Normal 47 20 5 3 2 2 4" xfId="39191" xr:uid="{00000000-0005-0000-0000-0000C8A10000}"/>
    <cellStyle name="Normal 47 20 5 3 2 3" xfId="26523" xr:uid="{00000000-0005-0000-0000-0000C9A10000}"/>
    <cellStyle name="Normal 47 20 5 3 2 3 2" xfId="48137" xr:uid="{00000000-0005-0000-0000-0000CAA10000}"/>
    <cellStyle name="Normal 47 20 5 3 2 4" xfId="20556" xr:uid="{00000000-0005-0000-0000-0000CBA10000}"/>
    <cellStyle name="Normal 47 20 5 3 2 4 2" xfId="42198" xr:uid="{00000000-0005-0000-0000-0000CCA10000}"/>
    <cellStyle name="Normal 47 20 5 3 2 5" xfId="36188" xr:uid="{00000000-0005-0000-0000-0000CDA10000}"/>
    <cellStyle name="Normal 47 20 5 3 3" xfId="15426" xr:uid="{00000000-0005-0000-0000-0000CEA10000}"/>
    <cellStyle name="Normal 47 20 5 3 3 2" xfId="18511" xr:uid="{00000000-0005-0000-0000-0000CFA10000}"/>
    <cellStyle name="Normal 47 20 5 3 3 2 2" xfId="30477" xr:uid="{00000000-0005-0000-0000-0000D0A10000}"/>
    <cellStyle name="Normal 47 20 5 3 3 2 2 2" xfId="52083" xr:uid="{00000000-0005-0000-0000-0000D1A10000}"/>
    <cellStyle name="Normal 47 20 5 3 3 2 3" xfId="24510" xr:uid="{00000000-0005-0000-0000-0000D2A10000}"/>
    <cellStyle name="Normal 47 20 5 3 3 2 3 2" xfId="46147" xr:uid="{00000000-0005-0000-0000-0000D3A10000}"/>
    <cellStyle name="Normal 47 20 5 3 3 2 4" xfId="40165" xr:uid="{00000000-0005-0000-0000-0000D4A10000}"/>
    <cellStyle name="Normal 47 20 5 3 3 3" xfId="27495" xr:uid="{00000000-0005-0000-0000-0000D5A10000}"/>
    <cellStyle name="Normal 47 20 5 3 3 3 2" xfId="49109" xr:uid="{00000000-0005-0000-0000-0000D6A10000}"/>
    <cellStyle name="Normal 47 20 5 3 3 4" xfId="21528" xr:uid="{00000000-0005-0000-0000-0000D7A10000}"/>
    <cellStyle name="Normal 47 20 5 3 3 4 2" xfId="43170" xr:uid="{00000000-0005-0000-0000-0000D8A10000}"/>
    <cellStyle name="Normal 47 20 5 3 3 5" xfId="37162" xr:uid="{00000000-0005-0000-0000-0000D9A10000}"/>
    <cellStyle name="Normal 47 20 5 3 4" xfId="16560" xr:uid="{00000000-0005-0000-0000-0000DAA10000}"/>
    <cellStyle name="Normal 47 20 5 3 4 2" xfId="28529" xr:uid="{00000000-0005-0000-0000-0000DBA10000}"/>
    <cellStyle name="Normal 47 20 5 3 4 2 2" xfId="50135" xr:uid="{00000000-0005-0000-0000-0000DCA10000}"/>
    <cellStyle name="Normal 47 20 5 3 4 3" xfId="22562" xr:uid="{00000000-0005-0000-0000-0000DDA10000}"/>
    <cellStyle name="Normal 47 20 5 3 4 3 2" xfId="44199" xr:uid="{00000000-0005-0000-0000-0000DEA10000}"/>
    <cellStyle name="Normal 47 20 5 3 4 4" xfId="38214" xr:uid="{00000000-0005-0000-0000-0000DFA10000}"/>
    <cellStyle name="Normal 47 20 5 3 5" xfId="25547" xr:uid="{00000000-0005-0000-0000-0000E0A10000}"/>
    <cellStyle name="Normal 47 20 5 3 5 2" xfId="47164" xr:uid="{00000000-0005-0000-0000-0000E1A10000}"/>
    <cellStyle name="Normal 47 20 5 3 6" xfId="19580" xr:uid="{00000000-0005-0000-0000-0000E2A10000}"/>
    <cellStyle name="Normal 47 20 5 3 6 2" xfId="41222" xr:uid="{00000000-0005-0000-0000-0000E3A10000}"/>
    <cellStyle name="Normal 47 20 5 3 7" xfId="35208" xr:uid="{00000000-0005-0000-0000-0000E4A10000}"/>
    <cellStyle name="Normal 47 20 5 4" xfId="13811" xr:uid="{00000000-0005-0000-0000-0000E5A10000}"/>
    <cellStyle name="Normal 47 20 5 4 2" xfId="16897" xr:uid="{00000000-0005-0000-0000-0000E6A10000}"/>
    <cellStyle name="Normal 47 20 5 4 2 2" xfId="28865" xr:uid="{00000000-0005-0000-0000-0000E7A10000}"/>
    <cellStyle name="Normal 47 20 5 4 2 2 2" xfId="50471" xr:uid="{00000000-0005-0000-0000-0000E8A10000}"/>
    <cellStyle name="Normal 47 20 5 4 2 3" xfId="22898" xr:uid="{00000000-0005-0000-0000-0000E9A10000}"/>
    <cellStyle name="Normal 47 20 5 4 2 3 2" xfId="44535" xr:uid="{00000000-0005-0000-0000-0000EAA10000}"/>
    <cellStyle name="Normal 47 20 5 4 2 4" xfId="38551" xr:uid="{00000000-0005-0000-0000-0000EBA10000}"/>
    <cellStyle name="Normal 47 20 5 4 3" xfId="25883" xr:uid="{00000000-0005-0000-0000-0000ECA10000}"/>
    <cellStyle name="Normal 47 20 5 4 3 2" xfId="47497" xr:uid="{00000000-0005-0000-0000-0000EDA10000}"/>
    <cellStyle name="Normal 47 20 5 4 4" xfId="19916" xr:uid="{00000000-0005-0000-0000-0000EEA10000}"/>
    <cellStyle name="Normal 47 20 5 4 4 2" xfId="41558" xr:uid="{00000000-0005-0000-0000-0000EFA10000}"/>
    <cellStyle name="Normal 47 20 5 4 5" xfId="35547" xr:uid="{00000000-0005-0000-0000-0000F0A10000}"/>
    <cellStyle name="Normal 47 20 5 5" xfId="14785" xr:uid="{00000000-0005-0000-0000-0000F1A10000}"/>
    <cellStyle name="Normal 47 20 5 5 2" xfId="17870" xr:uid="{00000000-0005-0000-0000-0000F2A10000}"/>
    <cellStyle name="Normal 47 20 5 5 2 2" xfId="29837" xr:uid="{00000000-0005-0000-0000-0000F3A10000}"/>
    <cellStyle name="Normal 47 20 5 5 2 2 2" xfId="51443" xr:uid="{00000000-0005-0000-0000-0000F4A10000}"/>
    <cellStyle name="Normal 47 20 5 5 2 3" xfId="23870" xr:uid="{00000000-0005-0000-0000-0000F5A10000}"/>
    <cellStyle name="Normal 47 20 5 5 2 3 2" xfId="45507" xr:uid="{00000000-0005-0000-0000-0000F6A10000}"/>
    <cellStyle name="Normal 47 20 5 5 2 4" xfId="39524" xr:uid="{00000000-0005-0000-0000-0000F7A10000}"/>
    <cellStyle name="Normal 47 20 5 5 3" xfId="26855" xr:uid="{00000000-0005-0000-0000-0000F8A10000}"/>
    <cellStyle name="Normal 47 20 5 5 3 2" xfId="48469" xr:uid="{00000000-0005-0000-0000-0000F9A10000}"/>
    <cellStyle name="Normal 47 20 5 5 4" xfId="20888" xr:uid="{00000000-0005-0000-0000-0000FAA10000}"/>
    <cellStyle name="Normal 47 20 5 5 4 2" xfId="42530" xr:uid="{00000000-0005-0000-0000-0000FBA10000}"/>
    <cellStyle name="Normal 47 20 5 5 5" xfId="36521" xr:uid="{00000000-0005-0000-0000-0000FCA10000}"/>
    <cellStyle name="Normal 47 20 5 6" xfId="15898" xr:uid="{00000000-0005-0000-0000-0000FDA10000}"/>
    <cellStyle name="Normal 47 20 5 6 2" xfId="27869" xr:uid="{00000000-0005-0000-0000-0000FEA10000}"/>
    <cellStyle name="Normal 47 20 5 6 2 2" xfId="49475" xr:uid="{00000000-0005-0000-0000-0000FFA10000}"/>
    <cellStyle name="Normal 47 20 5 6 3" xfId="21902" xr:uid="{00000000-0005-0000-0000-000000A20000}"/>
    <cellStyle name="Normal 47 20 5 6 3 2" xfId="43539" xr:uid="{00000000-0005-0000-0000-000001A20000}"/>
    <cellStyle name="Normal 47 20 5 6 4" xfId="37552" xr:uid="{00000000-0005-0000-0000-000002A20000}"/>
    <cellStyle name="Normal 47 20 5 7" xfId="24884" xr:uid="{00000000-0005-0000-0000-000003A20000}"/>
    <cellStyle name="Normal 47 20 5 7 2" xfId="46504" xr:uid="{00000000-0005-0000-0000-000004A20000}"/>
    <cellStyle name="Normal 47 20 5 8" xfId="18917" xr:uid="{00000000-0005-0000-0000-000005A20000}"/>
    <cellStyle name="Normal 47 20 5 8 2" xfId="40559" xr:uid="{00000000-0005-0000-0000-000006A20000}"/>
    <cellStyle name="Normal 47 20 5 9" xfId="31887"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0" xr:uid="{00000000-0005-0000-0000-00000CA20000}"/>
    <cellStyle name="Normal 47 20 6 2 2 2 2 2" xfId="50726" xr:uid="{00000000-0005-0000-0000-00000DA20000}"/>
    <cellStyle name="Normal 47 20 6 2 2 2 3" xfId="23153" xr:uid="{00000000-0005-0000-0000-00000EA20000}"/>
    <cellStyle name="Normal 47 20 6 2 2 2 3 2" xfId="44790" xr:uid="{00000000-0005-0000-0000-00000FA20000}"/>
    <cellStyle name="Normal 47 20 6 2 2 2 4" xfId="38806" xr:uid="{00000000-0005-0000-0000-000010A20000}"/>
    <cellStyle name="Normal 47 20 6 2 2 3" xfId="26138" xr:uid="{00000000-0005-0000-0000-000011A20000}"/>
    <cellStyle name="Normal 47 20 6 2 2 3 2" xfId="47752" xr:uid="{00000000-0005-0000-0000-000012A20000}"/>
    <cellStyle name="Normal 47 20 6 2 2 4" xfId="20171" xr:uid="{00000000-0005-0000-0000-000013A20000}"/>
    <cellStyle name="Normal 47 20 6 2 2 4 2" xfId="41813" xr:uid="{00000000-0005-0000-0000-000014A20000}"/>
    <cellStyle name="Normal 47 20 6 2 2 5" xfId="35803" xr:uid="{00000000-0005-0000-0000-000015A20000}"/>
    <cellStyle name="Normal 47 20 6 2 3" xfId="15041" xr:uid="{00000000-0005-0000-0000-000016A20000}"/>
    <cellStyle name="Normal 47 20 6 2 3 2" xfId="18126" xr:uid="{00000000-0005-0000-0000-000017A20000}"/>
    <cellStyle name="Normal 47 20 6 2 3 2 2" xfId="30092" xr:uid="{00000000-0005-0000-0000-000018A20000}"/>
    <cellStyle name="Normal 47 20 6 2 3 2 2 2" xfId="51698" xr:uid="{00000000-0005-0000-0000-000019A20000}"/>
    <cellStyle name="Normal 47 20 6 2 3 2 3" xfId="24125" xr:uid="{00000000-0005-0000-0000-00001AA20000}"/>
    <cellStyle name="Normal 47 20 6 2 3 2 3 2" xfId="45762" xr:uid="{00000000-0005-0000-0000-00001BA20000}"/>
    <cellStyle name="Normal 47 20 6 2 3 2 4" xfId="39780" xr:uid="{00000000-0005-0000-0000-00001CA20000}"/>
    <cellStyle name="Normal 47 20 6 2 3 3" xfId="27110" xr:uid="{00000000-0005-0000-0000-00001DA20000}"/>
    <cellStyle name="Normal 47 20 6 2 3 3 2" xfId="48724" xr:uid="{00000000-0005-0000-0000-00001EA20000}"/>
    <cellStyle name="Normal 47 20 6 2 3 4" xfId="21143" xr:uid="{00000000-0005-0000-0000-00001FA20000}"/>
    <cellStyle name="Normal 47 20 6 2 3 4 2" xfId="42785" xr:uid="{00000000-0005-0000-0000-000020A20000}"/>
    <cellStyle name="Normal 47 20 6 2 3 5" xfId="36777" xr:uid="{00000000-0005-0000-0000-000021A20000}"/>
    <cellStyle name="Normal 47 20 6 2 4" xfId="16175" xr:uid="{00000000-0005-0000-0000-000022A20000}"/>
    <cellStyle name="Normal 47 20 6 2 4 2" xfId="28144" xr:uid="{00000000-0005-0000-0000-000023A20000}"/>
    <cellStyle name="Normal 47 20 6 2 4 2 2" xfId="49750" xr:uid="{00000000-0005-0000-0000-000024A20000}"/>
    <cellStyle name="Normal 47 20 6 2 4 3" xfId="22177" xr:uid="{00000000-0005-0000-0000-000025A20000}"/>
    <cellStyle name="Normal 47 20 6 2 4 3 2" xfId="43814" xr:uid="{00000000-0005-0000-0000-000026A20000}"/>
    <cellStyle name="Normal 47 20 6 2 4 4" xfId="37829" xr:uid="{00000000-0005-0000-0000-000027A20000}"/>
    <cellStyle name="Normal 47 20 6 2 5" xfId="25162" xr:uid="{00000000-0005-0000-0000-000028A20000}"/>
    <cellStyle name="Normal 47 20 6 2 5 2" xfId="46779" xr:uid="{00000000-0005-0000-0000-000029A20000}"/>
    <cellStyle name="Normal 47 20 6 2 6" xfId="19195" xr:uid="{00000000-0005-0000-0000-00002AA20000}"/>
    <cellStyle name="Normal 47 20 6 2 6 2" xfId="40837" xr:uid="{00000000-0005-0000-0000-00002BA20000}"/>
    <cellStyle name="Normal 47 20 6 2 7" xfId="34823"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0" xr:uid="{00000000-0005-0000-0000-000030A20000}"/>
    <cellStyle name="Normal 47 20 6 3 2 2 2 2" xfId="51046" xr:uid="{00000000-0005-0000-0000-000031A20000}"/>
    <cellStyle name="Normal 47 20 6 3 2 2 3" xfId="23473" xr:uid="{00000000-0005-0000-0000-000032A20000}"/>
    <cellStyle name="Normal 47 20 6 3 2 2 3 2" xfId="45110" xr:uid="{00000000-0005-0000-0000-000033A20000}"/>
    <cellStyle name="Normal 47 20 6 3 2 2 4" xfId="39126" xr:uid="{00000000-0005-0000-0000-000034A20000}"/>
    <cellStyle name="Normal 47 20 6 3 2 3" xfId="26458" xr:uid="{00000000-0005-0000-0000-000035A20000}"/>
    <cellStyle name="Normal 47 20 6 3 2 3 2" xfId="48072" xr:uid="{00000000-0005-0000-0000-000036A20000}"/>
    <cellStyle name="Normal 47 20 6 3 2 4" xfId="20491" xr:uid="{00000000-0005-0000-0000-000037A20000}"/>
    <cellStyle name="Normal 47 20 6 3 2 4 2" xfId="42133" xr:uid="{00000000-0005-0000-0000-000038A20000}"/>
    <cellStyle name="Normal 47 20 6 3 2 5" xfId="36123" xr:uid="{00000000-0005-0000-0000-000039A20000}"/>
    <cellStyle name="Normal 47 20 6 3 3" xfId="15361" xr:uid="{00000000-0005-0000-0000-00003AA20000}"/>
    <cellStyle name="Normal 47 20 6 3 3 2" xfId="18446" xr:uid="{00000000-0005-0000-0000-00003BA20000}"/>
    <cellStyle name="Normal 47 20 6 3 3 2 2" xfId="30412" xr:uid="{00000000-0005-0000-0000-00003CA20000}"/>
    <cellStyle name="Normal 47 20 6 3 3 2 2 2" xfId="52018" xr:uid="{00000000-0005-0000-0000-00003DA20000}"/>
    <cellStyle name="Normal 47 20 6 3 3 2 3" xfId="24445" xr:uid="{00000000-0005-0000-0000-00003EA20000}"/>
    <cellStyle name="Normal 47 20 6 3 3 2 3 2" xfId="46082" xr:uid="{00000000-0005-0000-0000-00003FA20000}"/>
    <cellStyle name="Normal 47 20 6 3 3 2 4" xfId="40100" xr:uid="{00000000-0005-0000-0000-000040A20000}"/>
    <cellStyle name="Normal 47 20 6 3 3 3" xfId="27430" xr:uid="{00000000-0005-0000-0000-000041A20000}"/>
    <cellStyle name="Normal 47 20 6 3 3 3 2" xfId="49044" xr:uid="{00000000-0005-0000-0000-000042A20000}"/>
    <cellStyle name="Normal 47 20 6 3 3 4" xfId="21463" xr:uid="{00000000-0005-0000-0000-000043A20000}"/>
    <cellStyle name="Normal 47 20 6 3 3 4 2" xfId="43105" xr:uid="{00000000-0005-0000-0000-000044A20000}"/>
    <cellStyle name="Normal 47 20 6 3 3 5" xfId="37097" xr:uid="{00000000-0005-0000-0000-000045A20000}"/>
    <cellStyle name="Normal 47 20 6 3 4" xfId="16495" xr:uid="{00000000-0005-0000-0000-000046A20000}"/>
    <cellStyle name="Normal 47 20 6 3 4 2" xfId="28464" xr:uid="{00000000-0005-0000-0000-000047A20000}"/>
    <cellStyle name="Normal 47 20 6 3 4 2 2" xfId="50070" xr:uid="{00000000-0005-0000-0000-000048A20000}"/>
    <cellStyle name="Normal 47 20 6 3 4 3" xfId="22497" xr:uid="{00000000-0005-0000-0000-000049A20000}"/>
    <cellStyle name="Normal 47 20 6 3 4 3 2" xfId="44134" xr:uid="{00000000-0005-0000-0000-00004AA20000}"/>
    <cellStyle name="Normal 47 20 6 3 4 4" xfId="38149" xr:uid="{00000000-0005-0000-0000-00004BA20000}"/>
    <cellStyle name="Normal 47 20 6 3 5" xfId="25482" xr:uid="{00000000-0005-0000-0000-00004CA20000}"/>
    <cellStyle name="Normal 47 20 6 3 5 2" xfId="47099" xr:uid="{00000000-0005-0000-0000-00004DA20000}"/>
    <cellStyle name="Normal 47 20 6 3 6" xfId="19515" xr:uid="{00000000-0005-0000-0000-00004EA20000}"/>
    <cellStyle name="Normal 47 20 6 3 6 2" xfId="41157" xr:uid="{00000000-0005-0000-0000-00004FA20000}"/>
    <cellStyle name="Normal 47 20 6 3 7" xfId="35143" xr:uid="{00000000-0005-0000-0000-000050A20000}"/>
    <cellStyle name="Normal 47 20 6 4" xfId="13746" xr:uid="{00000000-0005-0000-0000-000051A20000}"/>
    <cellStyle name="Normal 47 20 6 4 2" xfId="16832" xr:uid="{00000000-0005-0000-0000-000052A20000}"/>
    <cellStyle name="Normal 47 20 6 4 2 2" xfId="28800" xr:uid="{00000000-0005-0000-0000-000053A20000}"/>
    <cellStyle name="Normal 47 20 6 4 2 2 2" xfId="50406" xr:uid="{00000000-0005-0000-0000-000054A20000}"/>
    <cellStyle name="Normal 47 20 6 4 2 3" xfId="22833" xr:uid="{00000000-0005-0000-0000-000055A20000}"/>
    <cellStyle name="Normal 47 20 6 4 2 3 2" xfId="44470" xr:uid="{00000000-0005-0000-0000-000056A20000}"/>
    <cellStyle name="Normal 47 20 6 4 2 4" xfId="38486" xr:uid="{00000000-0005-0000-0000-000057A20000}"/>
    <cellStyle name="Normal 47 20 6 4 3" xfId="25818" xr:uid="{00000000-0005-0000-0000-000058A20000}"/>
    <cellStyle name="Normal 47 20 6 4 3 2" xfId="47432" xr:uid="{00000000-0005-0000-0000-000059A20000}"/>
    <cellStyle name="Normal 47 20 6 4 4" xfId="19851" xr:uid="{00000000-0005-0000-0000-00005AA20000}"/>
    <cellStyle name="Normal 47 20 6 4 4 2" xfId="41493" xr:uid="{00000000-0005-0000-0000-00005BA20000}"/>
    <cellStyle name="Normal 47 20 6 4 5" xfId="35482" xr:uid="{00000000-0005-0000-0000-00005CA20000}"/>
    <cellStyle name="Normal 47 20 6 5" xfId="14720" xr:uid="{00000000-0005-0000-0000-00005DA20000}"/>
    <cellStyle name="Normal 47 20 6 5 2" xfId="17805" xr:uid="{00000000-0005-0000-0000-00005EA20000}"/>
    <cellStyle name="Normal 47 20 6 5 2 2" xfId="29772" xr:uid="{00000000-0005-0000-0000-00005FA20000}"/>
    <cellStyle name="Normal 47 20 6 5 2 2 2" xfId="51378" xr:uid="{00000000-0005-0000-0000-000060A20000}"/>
    <cellStyle name="Normal 47 20 6 5 2 3" xfId="23805" xr:uid="{00000000-0005-0000-0000-000061A20000}"/>
    <cellStyle name="Normal 47 20 6 5 2 3 2" xfId="45442" xr:uid="{00000000-0005-0000-0000-000062A20000}"/>
    <cellStyle name="Normal 47 20 6 5 2 4" xfId="39459" xr:uid="{00000000-0005-0000-0000-000063A20000}"/>
    <cellStyle name="Normal 47 20 6 5 3" xfId="26790" xr:uid="{00000000-0005-0000-0000-000064A20000}"/>
    <cellStyle name="Normal 47 20 6 5 3 2" xfId="48404" xr:uid="{00000000-0005-0000-0000-000065A20000}"/>
    <cellStyle name="Normal 47 20 6 5 4" xfId="20823" xr:uid="{00000000-0005-0000-0000-000066A20000}"/>
    <cellStyle name="Normal 47 20 6 5 4 2" xfId="42465" xr:uid="{00000000-0005-0000-0000-000067A20000}"/>
    <cellStyle name="Normal 47 20 6 5 5" xfId="36456" xr:uid="{00000000-0005-0000-0000-000068A20000}"/>
    <cellStyle name="Normal 47 20 6 6" xfId="15833" xr:uid="{00000000-0005-0000-0000-000069A20000}"/>
    <cellStyle name="Normal 47 20 6 6 2" xfId="27804" xr:uid="{00000000-0005-0000-0000-00006AA20000}"/>
    <cellStyle name="Normal 47 20 6 6 2 2" xfId="49410" xr:uid="{00000000-0005-0000-0000-00006BA20000}"/>
    <cellStyle name="Normal 47 20 6 6 3" xfId="21837" xr:uid="{00000000-0005-0000-0000-00006CA20000}"/>
    <cellStyle name="Normal 47 20 6 6 3 2" xfId="43474" xr:uid="{00000000-0005-0000-0000-00006DA20000}"/>
    <cellStyle name="Normal 47 20 6 6 4" xfId="37487" xr:uid="{00000000-0005-0000-0000-00006EA20000}"/>
    <cellStyle name="Normal 47 20 6 7" xfId="24819" xr:uid="{00000000-0005-0000-0000-00006FA20000}"/>
    <cellStyle name="Normal 47 20 6 7 2" xfId="46439" xr:uid="{00000000-0005-0000-0000-000070A20000}"/>
    <cellStyle name="Normal 47 20 6 8" xfId="18852" xr:uid="{00000000-0005-0000-0000-000071A20000}"/>
    <cellStyle name="Normal 47 20 6 8 2" xfId="40494" xr:uid="{00000000-0005-0000-0000-000072A20000}"/>
    <cellStyle name="Normal 47 20 6 9" xfId="31779"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8" xr:uid="{00000000-0005-0000-0000-000078A20000}"/>
    <cellStyle name="Normal 47 20 7 2 2 2 2 2" xfId="50834" xr:uid="{00000000-0005-0000-0000-000079A20000}"/>
    <cellStyle name="Normal 47 20 7 2 2 2 3" xfId="23261" xr:uid="{00000000-0005-0000-0000-00007AA20000}"/>
    <cellStyle name="Normal 47 20 7 2 2 2 3 2" xfId="44898" xr:uid="{00000000-0005-0000-0000-00007BA20000}"/>
    <cellStyle name="Normal 47 20 7 2 2 2 4" xfId="38914" xr:uid="{00000000-0005-0000-0000-00007CA20000}"/>
    <cellStyle name="Normal 47 20 7 2 2 3" xfId="26246" xr:uid="{00000000-0005-0000-0000-00007DA20000}"/>
    <cellStyle name="Normal 47 20 7 2 2 3 2" xfId="47860" xr:uid="{00000000-0005-0000-0000-00007EA20000}"/>
    <cellStyle name="Normal 47 20 7 2 2 4" xfId="20279" xr:uid="{00000000-0005-0000-0000-00007FA20000}"/>
    <cellStyle name="Normal 47 20 7 2 2 4 2" xfId="41921" xr:uid="{00000000-0005-0000-0000-000080A20000}"/>
    <cellStyle name="Normal 47 20 7 2 2 5" xfId="35911" xr:uid="{00000000-0005-0000-0000-000081A20000}"/>
    <cellStyle name="Normal 47 20 7 2 3" xfId="15149" xr:uid="{00000000-0005-0000-0000-000082A20000}"/>
    <cellStyle name="Normal 47 20 7 2 3 2" xfId="18234" xr:uid="{00000000-0005-0000-0000-000083A20000}"/>
    <cellStyle name="Normal 47 20 7 2 3 2 2" xfId="30200" xr:uid="{00000000-0005-0000-0000-000084A20000}"/>
    <cellStyle name="Normal 47 20 7 2 3 2 2 2" xfId="51806" xr:uid="{00000000-0005-0000-0000-000085A20000}"/>
    <cellStyle name="Normal 47 20 7 2 3 2 3" xfId="24233" xr:uid="{00000000-0005-0000-0000-000086A20000}"/>
    <cellStyle name="Normal 47 20 7 2 3 2 3 2" xfId="45870" xr:uid="{00000000-0005-0000-0000-000087A20000}"/>
    <cellStyle name="Normal 47 20 7 2 3 2 4" xfId="39888" xr:uid="{00000000-0005-0000-0000-000088A20000}"/>
    <cellStyle name="Normal 47 20 7 2 3 3" xfId="27218" xr:uid="{00000000-0005-0000-0000-000089A20000}"/>
    <cellStyle name="Normal 47 20 7 2 3 3 2" xfId="48832" xr:uid="{00000000-0005-0000-0000-00008AA20000}"/>
    <cellStyle name="Normal 47 20 7 2 3 4" xfId="21251" xr:uid="{00000000-0005-0000-0000-00008BA20000}"/>
    <cellStyle name="Normal 47 20 7 2 3 4 2" xfId="42893" xr:uid="{00000000-0005-0000-0000-00008CA20000}"/>
    <cellStyle name="Normal 47 20 7 2 3 5" xfId="36885" xr:uid="{00000000-0005-0000-0000-00008DA20000}"/>
    <cellStyle name="Normal 47 20 7 2 4" xfId="16283" xr:uid="{00000000-0005-0000-0000-00008EA20000}"/>
    <cellStyle name="Normal 47 20 7 2 4 2" xfId="28252" xr:uid="{00000000-0005-0000-0000-00008FA20000}"/>
    <cellStyle name="Normal 47 20 7 2 4 2 2" xfId="49858" xr:uid="{00000000-0005-0000-0000-000090A20000}"/>
    <cellStyle name="Normal 47 20 7 2 4 3" xfId="22285" xr:uid="{00000000-0005-0000-0000-000091A20000}"/>
    <cellStyle name="Normal 47 20 7 2 4 3 2" xfId="43922" xr:uid="{00000000-0005-0000-0000-000092A20000}"/>
    <cellStyle name="Normal 47 20 7 2 4 4" xfId="37937" xr:uid="{00000000-0005-0000-0000-000093A20000}"/>
    <cellStyle name="Normal 47 20 7 2 5" xfId="25270" xr:uid="{00000000-0005-0000-0000-000094A20000}"/>
    <cellStyle name="Normal 47 20 7 2 5 2" xfId="46887" xr:uid="{00000000-0005-0000-0000-000095A20000}"/>
    <cellStyle name="Normal 47 20 7 2 6" xfId="19303" xr:uid="{00000000-0005-0000-0000-000096A20000}"/>
    <cellStyle name="Normal 47 20 7 2 6 2" xfId="40945" xr:uid="{00000000-0005-0000-0000-000097A20000}"/>
    <cellStyle name="Normal 47 20 7 2 7" xfId="34931"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8" xr:uid="{00000000-0005-0000-0000-00009CA20000}"/>
    <cellStyle name="Normal 47 20 7 3 2 2 2 2" xfId="51154" xr:uid="{00000000-0005-0000-0000-00009DA20000}"/>
    <cellStyle name="Normal 47 20 7 3 2 2 3" xfId="23581" xr:uid="{00000000-0005-0000-0000-00009EA20000}"/>
    <cellStyle name="Normal 47 20 7 3 2 2 3 2" xfId="45218" xr:uid="{00000000-0005-0000-0000-00009FA20000}"/>
    <cellStyle name="Normal 47 20 7 3 2 2 4" xfId="39234" xr:uid="{00000000-0005-0000-0000-0000A0A20000}"/>
    <cellStyle name="Normal 47 20 7 3 2 3" xfId="26566" xr:uid="{00000000-0005-0000-0000-0000A1A20000}"/>
    <cellStyle name="Normal 47 20 7 3 2 3 2" xfId="48180" xr:uid="{00000000-0005-0000-0000-0000A2A20000}"/>
    <cellStyle name="Normal 47 20 7 3 2 4" xfId="20599" xr:uid="{00000000-0005-0000-0000-0000A3A20000}"/>
    <cellStyle name="Normal 47 20 7 3 2 4 2" xfId="42241" xr:uid="{00000000-0005-0000-0000-0000A4A20000}"/>
    <cellStyle name="Normal 47 20 7 3 2 5" xfId="36231" xr:uid="{00000000-0005-0000-0000-0000A5A20000}"/>
    <cellStyle name="Normal 47 20 7 3 3" xfId="15469" xr:uid="{00000000-0005-0000-0000-0000A6A20000}"/>
    <cellStyle name="Normal 47 20 7 3 3 2" xfId="18554" xr:uid="{00000000-0005-0000-0000-0000A7A20000}"/>
    <cellStyle name="Normal 47 20 7 3 3 2 2" xfId="30520" xr:uid="{00000000-0005-0000-0000-0000A8A20000}"/>
    <cellStyle name="Normal 47 20 7 3 3 2 2 2" xfId="52126" xr:uid="{00000000-0005-0000-0000-0000A9A20000}"/>
    <cellStyle name="Normal 47 20 7 3 3 2 3" xfId="24553" xr:uid="{00000000-0005-0000-0000-0000AAA20000}"/>
    <cellStyle name="Normal 47 20 7 3 3 2 3 2" xfId="46190" xr:uid="{00000000-0005-0000-0000-0000ABA20000}"/>
    <cellStyle name="Normal 47 20 7 3 3 2 4" xfId="40208" xr:uid="{00000000-0005-0000-0000-0000ACA20000}"/>
    <cellStyle name="Normal 47 20 7 3 3 3" xfId="27538" xr:uid="{00000000-0005-0000-0000-0000ADA20000}"/>
    <cellStyle name="Normal 47 20 7 3 3 3 2" xfId="49152" xr:uid="{00000000-0005-0000-0000-0000AEA20000}"/>
    <cellStyle name="Normal 47 20 7 3 3 4" xfId="21571" xr:uid="{00000000-0005-0000-0000-0000AFA20000}"/>
    <cellStyle name="Normal 47 20 7 3 3 4 2" xfId="43213" xr:uid="{00000000-0005-0000-0000-0000B0A20000}"/>
    <cellStyle name="Normal 47 20 7 3 3 5" xfId="37205" xr:uid="{00000000-0005-0000-0000-0000B1A20000}"/>
    <cellStyle name="Normal 47 20 7 3 4" xfId="16603" xr:uid="{00000000-0005-0000-0000-0000B2A20000}"/>
    <cellStyle name="Normal 47 20 7 3 4 2" xfId="28572" xr:uid="{00000000-0005-0000-0000-0000B3A20000}"/>
    <cellStyle name="Normal 47 20 7 3 4 2 2" xfId="50178" xr:uid="{00000000-0005-0000-0000-0000B4A20000}"/>
    <cellStyle name="Normal 47 20 7 3 4 3" xfId="22605" xr:uid="{00000000-0005-0000-0000-0000B5A20000}"/>
    <cellStyle name="Normal 47 20 7 3 4 3 2" xfId="44242" xr:uid="{00000000-0005-0000-0000-0000B6A20000}"/>
    <cellStyle name="Normal 47 20 7 3 4 4" xfId="38257" xr:uid="{00000000-0005-0000-0000-0000B7A20000}"/>
    <cellStyle name="Normal 47 20 7 3 5" xfId="25590" xr:uid="{00000000-0005-0000-0000-0000B8A20000}"/>
    <cellStyle name="Normal 47 20 7 3 5 2" xfId="47207" xr:uid="{00000000-0005-0000-0000-0000B9A20000}"/>
    <cellStyle name="Normal 47 20 7 3 6" xfId="19623" xr:uid="{00000000-0005-0000-0000-0000BAA20000}"/>
    <cellStyle name="Normal 47 20 7 3 6 2" xfId="41265" xr:uid="{00000000-0005-0000-0000-0000BBA20000}"/>
    <cellStyle name="Normal 47 20 7 3 7" xfId="35251" xr:uid="{00000000-0005-0000-0000-0000BCA20000}"/>
    <cellStyle name="Normal 47 20 7 4" xfId="13854" xr:uid="{00000000-0005-0000-0000-0000BDA20000}"/>
    <cellStyle name="Normal 47 20 7 4 2" xfId="16940" xr:uid="{00000000-0005-0000-0000-0000BEA20000}"/>
    <cellStyle name="Normal 47 20 7 4 2 2" xfId="28908" xr:uid="{00000000-0005-0000-0000-0000BFA20000}"/>
    <cellStyle name="Normal 47 20 7 4 2 2 2" xfId="50514" xr:uid="{00000000-0005-0000-0000-0000C0A20000}"/>
    <cellStyle name="Normal 47 20 7 4 2 3" xfId="22941" xr:uid="{00000000-0005-0000-0000-0000C1A20000}"/>
    <cellStyle name="Normal 47 20 7 4 2 3 2" xfId="44578" xr:uid="{00000000-0005-0000-0000-0000C2A20000}"/>
    <cellStyle name="Normal 47 20 7 4 2 4" xfId="38594" xr:uid="{00000000-0005-0000-0000-0000C3A20000}"/>
    <cellStyle name="Normal 47 20 7 4 3" xfId="25926" xr:uid="{00000000-0005-0000-0000-0000C4A20000}"/>
    <cellStyle name="Normal 47 20 7 4 3 2" xfId="47540" xr:uid="{00000000-0005-0000-0000-0000C5A20000}"/>
    <cellStyle name="Normal 47 20 7 4 4" xfId="19959" xr:uid="{00000000-0005-0000-0000-0000C6A20000}"/>
    <cellStyle name="Normal 47 20 7 4 4 2" xfId="41601" xr:uid="{00000000-0005-0000-0000-0000C7A20000}"/>
    <cellStyle name="Normal 47 20 7 4 5" xfId="35590" xr:uid="{00000000-0005-0000-0000-0000C8A20000}"/>
    <cellStyle name="Normal 47 20 7 5" xfId="14828" xr:uid="{00000000-0005-0000-0000-0000C9A20000}"/>
    <cellStyle name="Normal 47 20 7 5 2" xfId="17913" xr:uid="{00000000-0005-0000-0000-0000CAA20000}"/>
    <cellStyle name="Normal 47 20 7 5 2 2" xfId="29880" xr:uid="{00000000-0005-0000-0000-0000CBA20000}"/>
    <cellStyle name="Normal 47 20 7 5 2 2 2" xfId="51486" xr:uid="{00000000-0005-0000-0000-0000CCA20000}"/>
    <cellStyle name="Normal 47 20 7 5 2 3" xfId="23913" xr:uid="{00000000-0005-0000-0000-0000CDA20000}"/>
    <cellStyle name="Normal 47 20 7 5 2 3 2" xfId="45550" xr:uid="{00000000-0005-0000-0000-0000CEA20000}"/>
    <cellStyle name="Normal 47 20 7 5 2 4" xfId="39567" xr:uid="{00000000-0005-0000-0000-0000CFA20000}"/>
    <cellStyle name="Normal 47 20 7 5 3" xfId="26898" xr:uid="{00000000-0005-0000-0000-0000D0A20000}"/>
    <cellStyle name="Normal 47 20 7 5 3 2" xfId="48512" xr:uid="{00000000-0005-0000-0000-0000D1A20000}"/>
    <cellStyle name="Normal 47 20 7 5 4" xfId="20931" xr:uid="{00000000-0005-0000-0000-0000D2A20000}"/>
    <cellStyle name="Normal 47 20 7 5 4 2" xfId="42573" xr:uid="{00000000-0005-0000-0000-0000D3A20000}"/>
    <cellStyle name="Normal 47 20 7 5 5" xfId="36564" xr:uid="{00000000-0005-0000-0000-0000D4A20000}"/>
    <cellStyle name="Normal 47 20 7 6" xfId="15941" xr:uid="{00000000-0005-0000-0000-0000D5A20000}"/>
    <cellStyle name="Normal 47 20 7 6 2" xfId="27912" xr:uid="{00000000-0005-0000-0000-0000D6A20000}"/>
    <cellStyle name="Normal 47 20 7 6 2 2" xfId="49518" xr:uid="{00000000-0005-0000-0000-0000D7A20000}"/>
    <cellStyle name="Normal 47 20 7 6 3" xfId="21945" xr:uid="{00000000-0005-0000-0000-0000D8A20000}"/>
    <cellStyle name="Normal 47 20 7 6 3 2" xfId="43582" xr:uid="{00000000-0005-0000-0000-0000D9A20000}"/>
    <cellStyle name="Normal 47 20 7 6 4" xfId="37595" xr:uid="{00000000-0005-0000-0000-0000DAA20000}"/>
    <cellStyle name="Normal 47 20 7 7" xfId="24927" xr:uid="{00000000-0005-0000-0000-0000DBA20000}"/>
    <cellStyle name="Normal 47 20 7 7 2" xfId="46547" xr:uid="{00000000-0005-0000-0000-0000DCA20000}"/>
    <cellStyle name="Normal 47 20 7 8" xfId="18960" xr:uid="{00000000-0005-0000-0000-0000DDA20000}"/>
    <cellStyle name="Normal 47 20 7 8 2" xfId="40602" xr:uid="{00000000-0005-0000-0000-0000DEA20000}"/>
    <cellStyle name="Normal 47 20 7 9" xfId="32001"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0" xr:uid="{00000000-0005-0000-0000-0000E3A20000}"/>
    <cellStyle name="Normal 47 20 8 2 2 2 2" xfId="50576" xr:uid="{00000000-0005-0000-0000-0000E4A20000}"/>
    <cellStyle name="Normal 47 20 8 2 2 3" xfId="23003" xr:uid="{00000000-0005-0000-0000-0000E5A20000}"/>
    <cellStyle name="Normal 47 20 8 2 2 3 2" xfId="44640" xr:uid="{00000000-0005-0000-0000-0000E6A20000}"/>
    <cellStyle name="Normal 47 20 8 2 2 4" xfId="38656" xr:uid="{00000000-0005-0000-0000-0000E7A20000}"/>
    <cellStyle name="Normal 47 20 8 2 3" xfId="25988" xr:uid="{00000000-0005-0000-0000-0000E8A20000}"/>
    <cellStyle name="Normal 47 20 8 2 3 2" xfId="47602" xr:uid="{00000000-0005-0000-0000-0000E9A20000}"/>
    <cellStyle name="Normal 47 20 8 2 4" xfId="20021" xr:uid="{00000000-0005-0000-0000-0000EAA20000}"/>
    <cellStyle name="Normal 47 20 8 2 4 2" xfId="41663" xr:uid="{00000000-0005-0000-0000-0000EBA20000}"/>
    <cellStyle name="Normal 47 20 8 2 5" xfId="35653" xr:uid="{00000000-0005-0000-0000-0000ECA20000}"/>
    <cellStyle name="Normal 47 20 8 3" xfId="14891" xr:uid="{00000000-0005-0000-0000-0000EDA20000}"/>
    <cellStyle name="Normal 47 20 8 3 2" xfId="17976" xr:uid="{00000000-0005-0000-0000-0000EEA20000}"/>
    <cellStyle name="Normal 47 20 8 3 2 2" xfId="29942" xr:uid="{00000000-0005-0000-0000-0000EFA20000}"/>
    <cellStyle name="Normal 47 20 8 3 2 2 2" xfId="51548" xr:uid="{00000000-0005-0000-0000-0000F0A20000}"/>
    <cellStyle name="Normal 47 20 8 3 2 3" xfId="23975" xr:uid="{00000000-0005-0000-0000-0000F1A20000}"/>
    <cellStyle name="Normal 47 20 8 3 2 3 2" xfId="45612" xr:uid="{00000000-0005-0000-0000-0000F2A20000}"/>
    <cellStyle name="Normal 47 20 8 3 2 4" xfId="39630" xr:uid="{00000000-0005-0000-0000-0000F3A20000}"/>
    <cellStyle name="Normal 47 20 8 3 3" xfId="26960" xr:uid="{00000000-0005-0000-0000-0000F4A20000}"/>
    <cellStyle name="Normal 47 20 8 3 3 2" xfId="48574" xr:uid="{00000000-0005-0000-0000-0000F5A20000}"/>
    <cellStyle name="Normal 47 20 8 3 4" xfId="20993" xr:uid="{00000000-0005-0000-0000-0000F6A20000}"/>
    <cellStyle name="Normal 47 20 8 3 4 2" xfId="42635" xr:uid="{00000000-0005-0000-0000-0000F7A20000}"/>
    <cellStyle name="Normal 47 20 8 3 5" xfId="36627" xr:uid="{00000000-0005-0000-0000-0000F8A20000}"/>
    <cellStyle name="Normal 47 20 8 4" xfId="16025" xr:uid="{00000000-0005-0000-0000-0000F9A20000}"/>
    <cellStyle name="Normal 47 20 8 4 2" xfId="27994" xr:uid="{00000000-0005-0000-0000-0000FAA20000}"/>
    <cellStyle name="Normal 47 20 8 4 2 2" xfId="49600" xr:uid="{00000000-0005-0000-0000-0000FBA20000}"/>
    <cellStyle name="Normal 47 20 8 4 3" xfId="22027" xr:uid="{00000000-0005-0000-0000-0000FCA20000}"/>
    <cellStyle name="Normal 47 20 8 4 3 2" xfId="43664" xr:uid="{00000000-0005-0000-0000-0000FDA20000}"/>
    <cellStyle name="Normal 47 20 8 4 4" xfId="37679" xr:uid="{00000000-0005-0000-0000-0000FEA20000}"/>
    <cellStyle name="Normal 47 20 8 5" xfId="25012" xr:uid="{00000000-0005-0000-0000-0000FFA20000}"/>
    <cellStyle name="Normal 47 20 8 5 2" xfId="46629" xr:uid="{00000000-0005-0000-0000-000000A30000}"/>
    <cellStyle name="Normal 47 20 8 6" xfId="19045" xr:uid="{00000000-0005-0000-0000-000001A30000}"/>
    <cellStyle name="Normal 47 20 8 6 2" xfId="40687" xr:uid="{00000000-0005-0000-0000-000002A30000}"/>
    <cellStyle name="Normal 47 20 8 7" xfId="34673"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0" xr:uid="{00000000-0005-0000-0000-000007A30000}"/>
    <cellStyle name="Normal 47 20 9 2 2 2 2" xfId="50896" xr:uid="{00000000-0005-0000-0000-000008A30000}"/>
    <cellStyle name="Normal 47 20 9 2 2 3" xfId="23323" xr:uid="{00000000-0005-0000-0000-000009A30000}"/>
    <cellStyle name="Normal 47 20 9 2 2 3 2" xfId="44960" xr:uid="{00000000-0005-0000-0000-00000AA30000}"/>
    <cellStyle name="Normal 47 20 9 2 2 4" xfId="38976" xr:uid="{00000000-0005-0000-0000-00000BA30000}"/>
    <cellStyle name="Normal 47 20 9 2 3" xfId="26308" xr:uid="{00000000-0005-0000-0000-00000CA30000}"/>
    <cellStyle name="Normal 47 20 9 2 3 2" xfId="47922" xr:uid="{00000000-0005-0000-0000-00000DA30000}"/>
    <cellStyle name="Normal 47 20 9 2 4" xfId="20341" xr:uid="{00000000-0005-0000-0000-00000EA30000}"/>
    <cellStyle name="Normal 47 20 9 2 4 2" xfId="41983" xr:uid="{00000000-0005-0000-0000-00000FA30000}"/>
    <cellStyle name="Normal 47 20 9 2 5" xfId="35973" xr:uid="{00000000-0005-0000-0000-000010A30000}"/>
    <cellStyle name="Normal 47 20 9 3" xfId="15211" xr:uid="{00000000-0005-0000-0000-000011A30000}"/>
    <cellStyle name="Normal 47 20 9 3 2" xfId="18296" xr:uid="{00000000-0005-0000-0000-000012A30000}"/>
    <cellStyle name="Normal 47 20 9 3 2 2" xfId="30262" xr:uid="{00000000-0005-0000-0000-000013A30000}"/>
    <cellStyle name="Normal 47 20 9 3 2 2 2" xfId="51868" xr:uid="{00000000-0005-0000-0000-000014A30000}"/>
    <cellStyle name="Normal 47 20 9 3 2 3" xfId="24295" xr:uid="{00000000-0005-0000-0000-000015A30000}"/>
    <cellStyle name="Normal 47 20 9 3 2 3 2" xfId="45932" xr:uid="{00000000-0005-0000-0000-000016A30000}"/>
    <cellStyle name="Normal 47 20 9 3 2 4" xfId="39950" xr:uid="{00000000-0005-0000-0000-000017A30000}"/>
    <cellStyle name="Normal 47 20 9 3 3" xfId="27280" xr:uid="{00000000-0005-0000-0000-000018A30000}"/>
    <cellStyle name="Normal 47 20 9 3 3 2" xfId="48894" xr:uid="{00000000-0005-0000-0000-000019A30000}"/>
    <cellStyle name="Normal 47 20 9 3 4" xfId="21313" xr:uid="{00000000-0005-0000-0000-00001AA30000}"/>
    <cellStyle name="Normal 47 20 9 3 4 2" xfId="42955" xr:uid="{00000000-0005-0000-0000-00001BA30000}"/>
    <cellStyle name="Normal 47 20 9 3 5" xfId="36947" xr:uid="{00000000-0005-0000-0000-00001CA30000}"/>
    <cellStyle name="Normal 47 20 9 4" xfId="16345" xr:uid="{00000000-0005-0000-0000-00001DA30000}"/>
    <cellStyle name="Normal 47 20 9 4 2" xfId="28314" xr:uid="{00000000-0005-0000-0000-00001EA30000}"/>
    <cellStyle name="Normal 47 20 9 4 2 2" xfId="49920" xr:uid="{00000000-0005-0000-0000-00001FA30000}"/>
    <cellStyle name="Normal 47 20 9 4 3" xfId="22347" xr:uid="{00000000-0005-0000-0000-000020A30000}"/>
    <cellStyle name="Normal 47 20 9 4 3 2" xfId="43984" xr:uid="{00000000-0005-0000-0000-000021A30000}"/>
    <cellStyle name="Normal 47 20 9 4 4" xfId="37999" xr:uid="{00000000-0005-0000-0000-000022A30000}"/>
    <cellStyle name="Normal 47 20 9 5" xfId="25332" xr:uid="{00000000-0005-0000-0000-000023A30000}"/>
    <cellStyle name="Normal 47 20 9 5 2" xfId="46949" xr:uid="{00000000-0005-0000-0000-000024A30000}"/>
    <cellStyle name="Normal 47 20 9 6" xfId="19365" xr:uid="{00000000-0005-0000-0000-000025A30000}"/>
    <cellStyle name="Normal 47 20 9 6 2" xfId="41007" xr:uid="{00000000-0005-0000-0000-000026A30000}"/>
    <cellStyle name="Normal 47 20 9 7" xfId="34993"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1" xr:uid="{00000000-0005-0000-0000-00002BA30000}"/>
    <cellStyle name="Normal 47 21 10 2 2 2" xfId="50257" xr:uid="{00000000-0005-0000-0000-00002CA30000}"/>
    <cellStyle name="Normal 47 21 10 2 3" xfId="22684" xr:uid="{00000000-0005-0000-0000-00002DA30000}"/>
    <cellStyle name="Normal 47 21 10 2 3 2" xfId="44321" xr:uid="{00000000-0005-0000-0000-00002EA30000}"/>
    <cellStyle name="Normal 47 21 10 2 4" xfId="38336" xr:uid="{00000000-0005-0000-0000-00002FA30000}"/>
    <cellStyle name="Normal 47 21 10 3" xfId="25669" xr:uid="{00000000-0005-0000-0000-000030A30000}"/>
    <cellStyle name="Normal 47 21 10 3 2" xfId="47283" xr:uid="{00000000-0005-0000-0000-000031A30000}"/>
    <cellStyle name="Normal 47 21 10 4" xfId="19702" xr:uid="{00000000-0005-0000-0000-000032A30000}"/>
    <cellStyle name="Normal 47 21 10 4 2" xfId="41344" xr:uid="{00000000-0005-0000-0000-000033A30000}"/>
    <cellStyle name="Normal 47 21 10 5" xfId="35332" xr:uid="{00000000-0005-0000-0000-000034A30000}"/>
    <cellStyle name="Normal 47 21 11" xfId="14571" xr:uid="{00000000-0005-0000-0000-000035A30000}"/>
    <cellStyle name="Normal 47 21 11 2" xfId="17656" xr:uid="{00000000-0005-0000-0000-000036A30000}"/>
    <cellStyle name="Normal 47 21 11 2 2" xfId="29623" xr:uid="{00000000-0005-0000-0000-000037A30000}"/>
    <cellStyle name="Normal 47 21 11 2 2 2" xfId="51229" xr:uid="{00000000-0005-0000-0000-000038A30000}"/>
    <cellStyle name="Normal 47 21 11 2 3" xfId="23656" xr:uid="{00000000-0005-0000-0000-000039A30000}"/>
    <cellStyle name="Normal 47 21 11 2 3 2" xfId="45293" xr:uid="{00000000-0005-0000-0000-00003AA30000}"/>
    <cellStyle name="Normal 47 21 11 2 4" xfId="39310" xr:uid="{00000000-0005-0000-0000-00003BA30000}"/>
    <cellStyle name="Normal 47 21 11 3" xfId="26641" xr:uid="{00000000-0005-0000-0000-00003CA30000}"/>
    <cellStyle name="Normal 47 21 11 3 2" xfId="48255" xr:uid="{00000000-0005-0000-0000-00003DA30000}"/>
    <cellStyle name="Normal 47 21 11 4" xfId="20674" xr:uid="{00000000-0005-0000-0000-00003EA30000}"/>
    <cellStyle name="Normal 47 21 11 4 2" xfId="42316" xr:uid="{00000000-0005-0000-0000-00003FA30000}"/>
    <cellStyle name="Normal 47 21 11 5" xfId="36307" xr:uid="{00000000-0005-0000-0000-000040A30000}"/>
    <cellStyle name="Normal 47 21 12" xfId="15684" xr:uid="{00000000-0005-0000-0000-000041A30000}"/>
    <cellStyle name="Normal 47 21 12 2" xfId="27655" xr:uid="{00000000-0005-0000-0000-000042A30000}"/>
    <cellStyle name="Normal 47 21 12 2 2" xfId="49261" xr:uid="{00000000-0005-0000-0000-000043A30000}"/>
    <cellStyle name="Normal 47 21 12 3" xfId="21688" xr:uid="{00000000-0005-0000-0000-000044A30000}"/>
    <cellStyle name="Normal 47 21 12 3 2" xfId="43325" xr:uid="{00000000-0005-0000-0000-000045A30000}"/>
    <cellStyle name="Normal 47 21 12 4" xfId="37338" xr:uid="{00000000-0005-0000-0000-000046A30000}"/>
    <cellStyle name="Normal 47 21 13" xfId="24670" xr:uid="{00000000-0005-0000-0000-000047A30000}"/>
    <cellStyle name="Normal 47 21 13 2" xfId="46290" xr:uid="{00000000-0005-0000-0000-000048A30000}"/>
    <cellStyle name="Normal 47 21 14" xfId="18703" xr:uid="{00000000-0005-0000-0000-000049A30000}"/>
    <cellStyle name="Normal 47 21 14 2" xfId="40345" xr:uid="{00000000-0005-0000-0000-00004AA30000}"/>
    <cellStyle name="Normal 47 21 15" xfId="31268"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0" xr:uid="{00000000-0005-0000-0000-000050A30000}"/>
    <cellStyle name="Normal 47 21 2 2 2 2 2 2" xfId="50666" xr:uid="{00000000-0005-0000-0000-000051A30000}"/>
    <cellStyle name="Normal 47 21 2 2 2 2 3" xfId="23093" xr:uid="{00000000-0005-0000-0000-000052A30000}"/>
    <cellStyle name="Normal 47 21 2 2 2 2 3 2" xfId="44730" xr:uid="{00000000-0005-0000-0000-000053A30000}"/>
    <cellStyle name="Normal 47 21 2 2 2 2 4" xfId="38746" xr:uid="{00000000-0005-0000-0000-000054A30000}"/>
    <cellStyle name="Normal 47 21 2 2 2 3" xfId="26078" xr:uid="{00000000-0005-0000-0000-000055A30000}"/>
    <cellStyle name="Normal 47 21 2 2 2 3 2" xfId="47692" xr:uid="{00000000-0005-0000-0000-000056A30000}"/>
    <cellStyle name="Normal 47 21 2 2 2 4" xfId="20111" xr:uid="{00000000-0005-0000-0000-000057A30000}"/>
    <cellStyle name="Normal 47 21 2 2 2 4 2" xfId="41753" xr:uid="{00000000-0005-0000-0000-000058A30000}"/>
    <cellStyle name="Normal 47 21 2 2 2 5" xfId="35743" xr:uid="{00000000-0005-0000-0000-000059A30000}"/>
    <cellStyle name="Normal 47 21 2 2 3" xfId="14981" xr:uid="{00000000-0005-0000-0000-00005AA30000}"/>
    <cellStyle name="Normal 47 21 2 2 3 2" xfId="18066" xr:uid="{00000000-0005-0000-0000-00005BA30000}"/>
    <cellStyle name="Normal 47 21 2 2 3 2 2" xfId="30032" xr:uid="{00000000-0005-0000-0000-00005CA30000}"/>
    <cellStyle name="Normal 47 21 2 2 3 2 2 2" xfId="51638" xr:uid="{00000000-0005-0000-0000-00005DA30000}"/>
    <cellStyle name="Normal 47 21 2 2 3 2 3" xfId="24065" xr:uid="{00000000-0005-0000-0000-00005EA30000}"/>
    <cellStyle name="Normal 47 21 2 2 3 2 3 2" xfId="45702" xr:uid="{00000000-0005-0000-0000-00005FA30000}"/>
    <cellStyle name="Normal 47 21 2 2 3 2 4" xfId="39720" xr:uid="{00000000-0005-0000-0000-000060A30000}"/>
    <cellStyle name="Normal 47 21 2 2 3 3" xfId="27050" xr:uid="{00000000-0005-0000-0000-000061A30000}"/>
    <cellStyle name="Normal 47 21 2 2 3 3 2" xfId="48664" xr:uid="{00000000-0005-0000-0000-000062A30000}"/>
    <cellStyle name="Normal 47 21 2 2 3 4" xfId="21083" xr:uid="{00000000-0005-0000-0000-000063A30000}"/>
    <cellStyle name="Normal 47 21 2 2 3 4 2" xfId="42725" xr:uid="{00000000-0005-0000-0000-000064A30000}"/>
    <cellStyle name="Normal 47 21 2 2 3 5" xfId="36717" xr:uid="{00000000-0005-0000-0000-000065A30000}"/>
    <cellStyle name="Normal 47 21 2 2 4" xfId="16115" xr:uid="{00000000-0005-0000-0000-000066A30000}"/>
    <cellStyle name="Normal 47 21 2 2 4 2" xfId="28084" xr:uid="{00000000-0005-0000-0000-000067A30000}"/>
    <cellStyle name="Normal 47 21 2 2 4 2 2" xfId="49690" xr:uid="{00000000-0005-0000-0000-000068A30000}"/>
    <cellStyle name="Normal 47 21 2 2 4 3" xfId="22117" xr:uid="{00000000-0005-0000-0000-000069A30000}"/>
    <cellStyle name="Normal 47 21 2 2 4 3 2" xfId="43754" xr:uid="{00000000-0005-0000-0000-00006AA30000}"/>
    <cellStyle name="Normal 47 21 2 2 4 4" xfId="37769" xr:uid="{00000000-0005-0000-0000-00006BA30000}"/>
    <cellStyle name="Normal 47 21 2 2 5" xfId="25102" xr:uid="{00000000-0005-0000-0000-00006CA30000}"/>
    <cellStyle name="Normal 47 21 2 2 5 2" xfId="46719" xr:uid="{00000000-0005-0000-0000-00006DA30000}"/>
    <cellStyle name="Normal 47 21 2 2 6" xfId="19135" xr:uid="{00000000-0005-0000-0000-00006EA30000}"/>
    <cellStyle name="Normal 47 21 2 2 6 2" xfId="40777" xr:uid="{00000000-0005-0000-0000-00006FA30000}"/>
    <cellStyle name="Normal 47 21 2 2 7" xfId="34763"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0" xr:uid="{00000000-0005-0000-0000-000074A30000}"/>
    <cellStyle name="Normal 47 21 2 3 2 2 2 2" xfId="50986" xr:uid="{00000000-0005-0000-0000-000075A30000}"/>
    <cellStyle name="Normal 47 21 2 3 2 2 3" xfId="23413" xr:uid="{00000000-0005-0000-0000-000076A30000}"/>
    <cellStyle name="Normal 47 21 2 3 2 2 3 2" xfId="45050" xr:uid="{00000000-0005-0000-0000-000077A30000}"/>
    <cellStyle name="Normal 47 21 2 3 2 2 4" xfId="39066" xr:uid="{00000000-0005-0000-0000-000078A30000}"/>
    <cellStyle name="Normal 47 21 2 3 2 3" xfId="26398" xr:uid="{00000000-0005-0000-0000-000079A30000}"/>
    <cellStyle name="Normal 47 21 2 3 2 3 2" xfId="48012" xr:uid="{00000000-0005-0000-0000-00007AA30000}"/>
    <cellStyle name="Normal 47 21 2 3 2 4" xfId="20431" xr:uid="{00000000-0005-0000-0000-00007BA30000}"/>
    <cellStyle name="Normal 47 21 2 3 2 4 2" xfId="42073" xr:uid="{00000000-0005-0000-0000-00007CA30000}"/>
    <cellStyle name="Normal 47 21 2 3 2 5" xfId="36063" xr:uid="{00000000-0005-0000-0000-00007DA30000}"/>
    <cellStyle name="Normal 47 21 2 3 3" xfId="15301" xr:uid="{00000000-0005-0000-0000-00007EA30000}"/>
    <cellStyle name="Normal 47 21 2 3 3 2" xfId="18386" xr:uid="{00000000-0005-0000-0000-00007FA30000}"/>
    <cellStyle name="Normal 47 21 2 3 3 2 2" xfId="30352" xr:uid="{00000000-0005-0000-0000-000080A30000}"/>
    <cellStyle name="Normal 47 21 2 3 3 2 2 2" xfId="51958" xr:uid="{00000000-0005-0000-0000-000081A30000}"/>
    <cellStyle name="Normal 47 21 2 3 3 2 3" xfId="24385" xr:uid="{00000000-0005-0000-0000-000082A30000}"/>
    <cellStyle name="Normal 47 21 2 3 3 2 3 2" xfId="46022" xr:uid="{00000000-0005-0000-0000-000083A30000}"/>
    <cellStyle name="Normal 47 21 2 3 3 2 4" xfId="40040" xr:uid="{00000000-0005-0000-0000-000084A30000}"/>
    <cellStyle name="Normal 47 21 2 3 3 3" xfId="27370" xr:uid="{00000000-0005-0000-0000-000085A30000}"/>
    <cellStyle name="Normal 47 21 2 3 3 3 2" xfId="48984" xr:uid="{00000000-0005-0000-0000-000086A30000}"/>
    <cellStyle name="Normal 47 21 2 3 3 4" xfId="21403" xr:uid="{00000000-0005-0000-0000-000087A30000}"/>
    <cellStyle name="Normal 47 21 2 3 3 4 2" xfId="43045" xr:uid="{00000000-0005-0000-0000-000088A30000}"/>
    <cellStyle name="Normal 47 21 2 3 3 5" xfId="37037" xr:uid="{00000000-0005-0000-0000-000089A30000}"/>
    <cellStyle name="Normal 47 21 2 3 4" xfId="16435" xr:uid="{00000000-0005-0000-0000-00008AA30000}"/>
    <cellStyle name="Normal 47 21 2 3 4 2" xfId="28404" xr:uid="{00000000-0005-0000-0000-00008BA30000}"/>
    <cellStyle name="Normal 47 21 2 3 4 2 2" xfId="50010" xr:uid="{00000000-0005-0000-0000-00008CA30000}"/>
    <cellStyle name="Normal 47 21 2 3 4 3" xfId="22437" xr:uid="{00000000-0005-0000-0000-00008DA30000}"/>
    <cellStyle name="Normal 47 21 2 3 4 3 2" xfId="44074" xr:uid="{00000000-0005-0000-0000-00008EA30000}"/>
    <cellStyle name="Normal 47 21 2 3 4 4" xfId="38089" xr:uid="{00000000-0005-0000-0000-00008FA30000}"/>
    <cellStyle name="Normal 47 21 2 3 5" xfId="25422" xr:uid="{00000000-0005-0000-0000-000090A30000}"/>
    <cellStyle name="Normal 47 21 2 3 5 2" xfId="47039" xr:uid="{00000000-0005-0000-0000-000091A30000}"/>
    <cellStyle name="Normal 47 21 2 3 6" xfId="19455" xr:uid="{00000000-0005-0000-0000-000092A30000}"/>
    <cellStyle name="Normal 47 21 2 3 6 2" xfId="41097" xr:uid="{00000000-0005-0000-0000-000093A30000}"/>
    <cellStyle name="Normal 47 21 2 3 7" xfId="35083" xr:uid="{00000000-0005-0000-0000-000094A30000}"/>
    <cellStyle name="Normal 47 21 2 4" xfId="13686" xr:uid="{00000000-0005-0000-0000-000095A30000}"/>
    <cellStyle name="Normal 47 21 2 4 2" xfId="16772" xr:uid="{00000000-0005-0000-0000-000096A30000}"/>
    <cellStyle name="Normal 47 21 2 4 2 2" xfId="28740" xr:uid="{00000000-0005-0000-0000-000097A30000}"/>
    <cellStyle name="Normal 47 21 2 4 2 2 2" xfId="50346" xr:uid="{00000000-0005-0000-0000-000098A30000}"/>
    <cellStyle name="Normal 47 21 2 4 2 3" xfId="22773" xr:uid="{00000000-0005-0000-0000-000099A30000}"/>
    <cellStyle name="Normal 47 21 2 4 2 3 2" xfId="44410" xr:uid="{00000000-0005-0000-0000-00009AA30000}"/>
    <cellStyle name="Normal 47 21 2 4 2 4" xfId="38426" xr:uid="{00000000-0005-0000-0000-00009BA30000}"/>
    <cellStyle name="Normal 47 21 2 4 3" xfId="25758" xr:uid="{00000000-0005-0000-0000-00009CA30000}"/>
    <cellStyle name="Normal 47 21 2 4 3 2" xfId="47372" xr:uid="{00000000-0005-0000-0000-00009DA30000}"/>
    <cellStyle name="Normal 47 21 2 4 4" xfId="19791" xr:uid="{00000000-0005-0000-0000-00009EA30000}"/>
    <cellStyle name="Normal 47 21 2 4 4 2" xfId="41433" xr:uid="{00000000-0005-0000-0000-00009FA30000}"/>
    <cellStyle name="Normal 47 21 2 4 5" xfId="35422" xr:uid="{00000000-0005-0000-0000-0000A0A30000}"/>
    <cellStyle name="Normal 47 21 2 5" xfId="14660" xr:uid="{00000000-0005-0000-0000-0000A1A30000}"/>
    <cellStyle name="Normal 47 21 2 5 2" xfId="17745" xr:uid="{00000000-0005-0000-0000-0000A2A30000}"/>
    <cellStyle name="Normal 47 21 2 5 2 2" xfId="29712" xr:uid="{00000000-0005-0000-0000-0000A3A30000}"/>
    <cellStyle name="Normal 47 21 2 5 2 2 2" xfId="51318" xr:uid="{00000000-0005-0000-0000-0000A4A30000}"/>
    <cellStyle name="Normal 47 21 2 5 2 3" xfId="23745" xr:uid="{00000000-0005-0000-0000-0000A5A30000}"/>
    <cellStyle name="Normal 47 21 2 5 2 3 2" xfId="45382" xr:uid="{00000000-0005-0000-0000-0000A6A30000}"/>
    <cellStyle name="Normal 47 21 2 5 2 4" xfId="39399" xr:uid="{00000000-0005-0000-0000-0000A7A30000}"/>
    <cellStyle name="Normal 47 21 2 5 3" xfId="26730" xr:uid="{00000000-0005-0000-0000-0000A8A30000}"/>
    <cellStyle name="Normal 47 21 2 5 3 2" xfId="48344" xr:uid="{00000000-0005-0000-0000-0000A9A30000}"/>
    <cellStyle name="Normal 47 21 2 5 4" xfId="20763" xr:uid="{00000000-0005-0000-0000-0000AAA30000}"/>
    <cellStyle name="Normal 47 21 2 5 4 2" xfId="42405" xr:uid="{00000000-0005-0000-0000-0000ABA30000}"/>
    <cellStyle name="Normal 47 21 2 5 5" xfId="36396" xr:uid="{00000000-0005-0000-0000-0000ACA30000}"/>
    <cellStyle name="Normal 47 21 2 6" xfId="15773" xr:uid="{00000000-0005-0000-0000-0000ADA30000}"/>
    <cellStyle name="Normal 47 21 2 6 2" xfId="27744" xr:uid="{00000000-0005-0000-0000-0000AEA30000}"/>
    <cellStyle name="Normal 47 21 2 6 2 2" xfId="49350" xr:uid="{00000000-0005-0000-0000-0000AFA30000}"/>
    <cellStyle name="Normal 47 21 2 6 3" xfId="21777" xr:uid="{00000000-0005-0000-0000-0000B0A30000}"/>
    <cellStyle name="Normal 47 21 2 6 3 2" xfId="43414" xr:uid="{00000000-0005-0000-0000-0000B1A30000}"/>
    <cellStyle name="Normal 47 21 2 6 4" xfId="37427" xr:uid="{00000000-0005-0000-0000-0000B2A30000}"/>
    <cellStyle name="Normal 47 21 2 7" xfId="24759" xr:uid="{00000000-0005-0000-0000-0000B3A30000}"/>
    <cellStyle name="Normal 47 21 2 7 2" xfId="46379" xr:uid="{00000000-0005-0000-0000-0000B4A30000}"/>
    <cellStyle name="Normal 47 21 2 8" xfId="18792" xr:uid="{00000000-0005-0000-0000-0000B5A30000}"/>
    <cellStyle name="Normal 47 21 2 8 2" xfId="40434" xr:uid="{00000000-0005-0000-0000-0000B6A30000}"/>
    <cellStyle name="Normal 47 21 2 9" xfId="31605"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6" xr:uid="{00000000-0005-0000-0000-0000BCA30000}"/>
    <cellStyle name="Normal 47 21 3 2 2 2 2 2" xfId="50622" xr:uid="{00000000-0005-0000-0000-0000BDA30000}"/>
    <cellStyle name="Normal 47 21 3 2 2 2 3" xfId="23049" xr:uid="{00000000-0005-0000-0000-0000BEA30000}"/>
    <cellStyle name="Normal 47 21 3 2 2 2 3 2" xfId="44686" xr:uid="{00000000-0005-0000-0000-0000BFA30000}"/>
    <cellStyle name="Normal 47 21 3 2 2 2 4" xfId="38702" xr:uid="{00000000-0005-0000-0000-0000C0A30000}"/>
    <cellStyle name="Normal 47 21 3 2 2 3" xfId="26034" xr:uid="{00000000-0005-0000-0000-0000C1A30000}"/>
    <cellStyle name="Normal 47 21 3 2 2 3 2" xfId="47648" xr:uid="{00000000-0005-0000-0000-0000C2A30000}"/>
    <cellStyle name="Normal 47 21 3 2 2 4" xfId="20067" xr:uid="{00000000-0005-0000-0000-0000C3A30000}"/>
    <cellStyle name="Normal 47 21 3 2 2 4 2" xfId="41709" xr:uid="{00000000-0005-0000-0000-0000C4A30000}"/>
    <cellStyle name="Normal 47 21 3 2 2 5" xfId="35699" xr:uid="{00000000-0005-0000-0000-0000C5A30000}"/>
    <cellStyle name="Normal 47 21 3 2 3" xfId="14937" xr:uid="{00000000-0005-0000-0000-0000C6A30000}"/>
    <cellStyle name="Normal 47 21 3 2 3 2" xfId="18022" xr:uid="{00000000-0005-0000-0000-0000C7A30000}"/>
    <cellStyle name="Normal 47 21 3 2 3 2 2" xfId="29988" xr:uid="{00000000-0005-0000-0000-0000C8A30000}"/>
    <cellStyle name="Normal 47 21 3 2 3 2 2 2" xfId="51594" xr:uid="{00000000-0005-0000-0000-0000C9A30000}"/>
    <cellStyle name="Normal 47 21 3 2 3 2 3" xfId="24021" xr:uid="{00000000-0005-0000-0000-0000CAA30000}"/>
    <cellStyle name="Normal 47 21 3 2 3 2 3 2" xfId="45658" xr:uid="{00000000-0005-0000-0000-0000CBA30000}"/>
    <cellStyle name="Normal 47 21 3 2 3 2 4" xfId="39676" xr:uid="{00000000-0005-0000-0000-0000CCA30000}"/>
    <cellStyle name="Normal 47 21 3 2 3 3" xfId="27006" xr:uid="{00000000-0005-0000-0000-0000CDA30000}"/>
    <cellStyle name="Normal 47 21 3 2 3 3 2" xfId="48620" xr:uid="{00000000-0005-0000-0000-0000CEA30000}"/>
    <cellStyle name="Normal 47 21 3 2 3 4" xfId="21039" xr:uid="{00000000-0005-0000-0000-0000CFA30000}"/>
    <cellStyle name="Normal 47 21 3 2 3 4 2" xfId="42681" xr:uid="{00000000-0005-0000-0000-0000D0A30000}"/>
    <cellStyle name="Normal 47 21 3 2 3 5" xfId="36673" xr:uid="{00000000-0005-0000-0000-0000D1A30000}"/>
    <cellStyle name="Normal 47 21 3 2 4" xfId="16071" xr:uid="{00000000-0005-0000-0000-0000D2A30000}"/>
    <cellStyle name="Normal 47 21 3 2 4 2" xfId="28040" xr:uid="{00000000-0005-0000-0000-0000D3A30000}"/>
    <cellStyle name="Normal 47 21 3 2 4 2 2" xfId="49646" xr:uid="{00000000-0005-0000-0000-0000D4A30000}"/>
    <cellStyle name="Normal 47 21 3 2 4 3" xfId="22073" xr:uid="{00000000-0005-0000-0000-0000D5A30000}"/>
    <cellStyle name="Normal 47 21 3 2 4 3 2" xfId="43710" xr:uid="{00000000-0005-0000-0000-0000D6A30000}"/>
    <cellStyle name="Normal 47 21 3 2 4 4" xfId="37725" xr:uid="{00000000-0005-0000-0000-0000D7A30000}"/>
    <cellStyle name="Normal 47 21 3 2 5" xfId="25058" xr:uid="{00000000-0005-0000-0000-0000D8A30000}"/>
    <cellStyle name="Normal 47 21 3 2 5 2" xfId="46675" xr:uid="{00000000-0005-0000-0000-0000D9A30000}"/>
    <cellStyle name="Normal 47 21 3 2 6" xfId="19091" xr:uid="{00000000-0005-0000-0000-0000DAA30000}"/>
    <cellStyle name="Normal 47 21 3 2 6 2" xfId="40733" xr:uid="{00000000-0005-0000-0000-0000DBA30000}"/>
    <cellStyle name="Normal 47 21 3 2 7" xfId="34719"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6" xr:uid="{00000000-0005-0000-0000-0000E0A30000}"/>
    <cellStyle name="Normal 47 21 3 3 2 2 2 2" xfId="50942" xr:uid="{00000000-0005-0000-0000-0000E1A30000}"/>
    <cellStyle name="Normal 47 21 3 3 2 2 3" xfId="23369" xr:uid="{00000000-0005-0000-0000-0000E2A30000}"/>
    <cellStyle name="Normal 47 21 3 3 2 2 3 2" xfId="45006" xr:uid="{00000000-0005-0000-0000-0000E3A30000}"/>
    <cellStyle name="Normal 47 21 3 3 2 2 4" xfId="39022" xr:uid="{00000000-0005-0000-0000-0000E4A30000}"/>
    <cellStyle name="Normal 47 21 3 3 2 3" xfId="26354" xr:uid="{00000000-0005-0000-0000-0000E5A30000}"/>
    <cellStyle name="Normal 47 21 3 3 2 3 2" xfId="47968" xr:uid="{00000000-0005-0000-0000-0000E6A30000}"/>
    <cellStyle name="Normal 47 21 3 3 2 4" xfId="20387" xr:uid="{00000000-0005-0000-0000-0000E7A30000}"/>
    <cellStyle name="Normal 47 21 3 3 2 4 2" xfId="42029" xr:uid="{00000000-0005-0000-0000-0000E8A30000}"/>
    <cellStyle name="Normal 47 21 3 3 2 5" xfId="36019" xr:uid="{00000000-0005-0000-0000-0000E9A30000}"/>
    <cellStyle name="Normal 47 21 3 3 3" xfId="15257" xr:uid="{00000000-0005-0000-0000-0000EAA30000}"/>
    <cellStyle name="Normal 47 21 3 3 3 2" xfId="18342" xr:uid="{00000000-0005-0000-0000-0000EBA30000}"/>
    <cellStyle name="Normal 47 21 3 3 3 2 2" xfId="30308" xr:uid="{00000000-0005-0000-0000-0000ECA30000}"/>
    <cellStyle name="Normal 47 21 3 3 3 2 2 2" xfId="51914" xr:uid="{00000000-0005-0000-0000-0000EDA30000}"/>
    <cellStyle name="Normal 47 21 3 3 3 2 3" xfId="24341" xr:uid="{00000000-0005-0000-0000-0000EEA30000}"/>
    <cellStyle name="Normal 47 21 3 3 3 2 3 2" xfId="45978" xr:uid="{00000000-0005-0000-0000-0000EFA30000}"/>
    <cellStyle name="Normal 47 21 3 3 3 2 4" xfId="39996" xr:uid="{00000000-0005-0000-0000-0000F0A30000}"/>
    <cellStyle name="Normal 47 21 3 3 3 3" xfId="27326" xr:uid="{00000000-0005-0000-0000-0000F1A30000}"/>
    <cellStyle name="Normal 47 21 3 3 3 3 2" xfId="48940" xr:uid="{00000000-0005-0000-0000-0000F2A30000}"/>
    <cellStyle name="Normal 47 21 3 3 3 4" xfId="21359" xr:uid="{00000000-0005-0000-0000-0000F3A30000}"/>
    <cellStyle name="Normal 47 21 3 3 3 4 2" xfId="43001" xr:uid="{00000000-0005-0000-0000-0000F4A30000}"/>
    <cellStyle name="Normal 47 21 3 3 3 5" xfId="36993" xr:uid="{00000000-0005-0000-0000-0000F5A30000}"/>
    <cellStyle name="Normal 47 21 3 3 4" xfId="16391" xr:uid="{00000000-0005-0000-0000-0000F6A30000}"/>
    <cellStyle name="Normal 47 21 3 3 4 2" xfId="28360" xr:uid="{00000000-0005-0000-0000-0000F7A30000}"/>
    <cellStyle name="Normal 47 21 3 3 4 2 2" xfId="49966" xr:uid="{00000000-0005-0000-0000-0000F8A30000}"/>
    <cellStyle name="Normal 47 21 3 3 4 3" xfId="22393" xr:uid="{00000000-0005-0000-0000-0000F9A30000}"/>
    <cellStyle name="Normal 47 21 3 3 4 3 2" xfId="44030" xr:uid="{00000000-0005-0000-0000-0000FAA30000}"/>
    <cellStyle name="Normal 47 21 3 3 4 4" xfId="38045" xr:uid="{00000000-0005-0000-0000-0000FBA30000}"/>
    <cellStyle name="Normal 47 21 3 3 5" xfId="25378" xr:uid="{00000000-0005-0000-0000-0000FCA30000}"/>
    <cellStyle name="Normal 47 21 3 3 5 2" xfId="46995" xr:uid="{00000000-0005-0000-0000-0000FDA30000}"/>
    <cellStyle name="Normal 47 21 3 3 6" xfId="19411" xr:uid="{00000000-0005-0000-0000-0000FEA30000}"/>
    <cellStyle name="Normal 47 21 3 3 6 2" xfId="41053" xr:uid="{00000000-0005-0000-0000-0000FFA30000}"/>
    <cellStyle name="Normal 47 21 3 3 7" xfId="35039" xr:uid="{00000000-0005-0000-0000-000000A40000}"/>
    <cellStyle name="Normal 47 21 3 4" xfId="13642" xr:uid="{00000000-0005-0000-0000-000001A40000}"/>
    <cellStyle name="Normal 47 21 3 4 2" xfId="16728" xr:uid="{00000000-0005-0000-0000-000002A40000}"/>
    <cellStyle name="Normal 47 21 3 4 2 2" xfId="28696" xr:uid="{00000000-0005-0000-0000-000003A40000}"/>
    <cellStyle name="Normal 47 21 3 4 2 2 2" xfId="50302" xr:uid="{00000000-0005-0000-0000-000004A40000}"/>
    <cellStyle name="Normal 47 21 3 4 2 3" xfId="22729" xr:uid="{00000000-0005-0000-0000-000005A40000}"/>
    <cellStyle name="Normal 47 21 3 4 2 3 2" xfId="44366" xr:uid="{00000000-0005-0000-0000-000006A40000}"/>
    <cellStyle name="Normal 47 21 3 4 2 4" xfId="38382" xr:uid="{00000000-0005-0000-0000-000007A40000}"/>
    <cellStyle name="Normal 47 21 3 4 3" xfId="25714" xr:uid="{00000000-0005-0000-0000-000008A40000}"/>
    <cellStyle name="Normal 47 21 3 4 3 2" xfId="47328" xr:uid="{00000000-0005-0000-0000-000009A40000}"/>
    <cellStyle name="Normal 47 21 3 4 4" xfId="19747" xr:uid="{00000000-0005-0000-0000-00000AA40000}"/>
    <cellStyle name="Normal 47 21 3 4 4 2" xfId="41389" xr:uid="{00000000-0005-0000-0000-00000BA40000}"/>
    <cellStyle name="Normal 47 21 3 4 5" xfId="35378" xr:uid="{00000000-0005-0000-0000-00000CA40000}"/>
    <cellStyle name="Normal 47 21 3 5" xfId="14616" xr:uid="{00000000-0005-0000-0000-00000DA40000}"/>
    <cellStyle name="Normal 47 21 3 5 2" xfId="17701" xr:uid="{00000000-0005-0000-0000-00000EA40000}"/>
    <cellStyle name="Normal 47 21 3 5 2 2" xfId="29668" xr:uid="{00000000-0005-0000-0000-00000FA40000}"/>
    <cellStyle name="Normal 47 21 3 5 2 2 2" xfId="51274" xr:uid="{00000000-0005-0000-0000-000010A40000}"/>
    <cellStyle name="Normal 47 21 3 5 2 3" xfId="23701" xr:uid="{00000000-0005-0000-0000-000011A40000}"/>
    <cellStyle name="Normal 47 21 3 5 2 3 2" xfId="45338" xr:uid="{00000000-0005-0000-0000-000012A40000}"/>
    <cellStyle name="Normal 47 21 3 5 2 4" xfId="39355" xr:uid="{00000000-0005-0000-0000-000013A40000}"/>
    <cellStyle name="Normal 47 21 3 5 3" xfId="26686" xr:uid="{00000000-0005-0000-0000-000014A40000}"/>
    <cellStyle name="Normal 47 21 3 5 3 2" xfId="48300" xr:uid="{00000000-0005-0000-0000-000015A40000}"/>
    <cellStyle name="Normal 47 21 3 5 4" xfId="20719" xr:uid="{00000000-0005-0000-0000-000016A40000}"/>
    <cellStyle name="Normal 47 21 3 5 4 2" xfId="42361" xr:uid="{00000000-0005-0000-0000-000017A40000}"/>
    <cellStyle name="Normal 47 21 3 5 5" xfId="36352" xr:uid="{00000000-0005-0000-0000-000018A40000}"/>
    <cellStyle name="Normal 47 21 3 6" xfId="15729" xr:uid="{00000000-0005-0000-0000-000019A40000}"/>
    <cellStyle name="Normal 47 21 3 6 2" xfId="27700" xr:uid="{00000000-0005-0000-0000-00001AA40000}"/>
    <cellStyle name="Normal 47 21 3 6 2 2" xfId="49306" xr:uid="{00000000-0005-0000-0000-00001BA40000}"/>
    <cellStyle name="Normal 47 21 3 6 3" xfId="21733" xr:uid="{00000000-0005-0000-0000-00001CA40000}"/>
    <cellStyle name="Normal 47 21 3 6 3 2" xfId="43370" xr:uid="{00000000-0005-0000-0000-00001DA40000}"/>
    <cellStyle name="Normal 47 21 3 6 4" xfId="37383" xr:uid="{00000000-0005-0000-0000-00001EA40000}"/>
    <cellStyle name="Normal 47 21 3 7" xfId="24715" xr:uid="{00000000-0005-0000-0000-00001FA40000}"/>
    <cellStyle name="Normal 47 21 3 7 2" xfId="46335" xr:uid="{00000000-0005-0000-0000-000020A40000}"/>
    <cellStyle name="Normal 47 21 3 8" xfId="18748" xr:uid="{00000000-0005-0000-0000-000021A40000}"/>
    <cellStyle name="Normal 47 21 3 8 2" xfId="40390" xr:uid="{00000000-0005-0000-0000-000022A40000}"/>
    <cellStyle name="Normal 47 21 3 9" xfId="31448"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2" xr:uid="{00000000-0005-0000-0000-000028A40000}"/>
    <cellStyle name="Normal 47 21 4 2 2 2 2 2" xfId="50708" xr:uid="{00000000-0005-0000-0000-000029A40000}"/>
    <cellStyle name="Normal 47 21 4 2 2 2 3" xfId="23135" xr:uid="{00000000-0005-0000-0000-00002AA40000}"/>
    <cellStyle name="Normal 47 21 4 2 2 2 3 2" xfId="44772" xr:uid="{00000000-0005-0000-0000-00002BA40000}"/>
    <cellStyle name="Normal 47 21 4 2 2 2 4" xfId="38788" xr:uid="{00000000-0005-0000-0000-00002CA40000}"/>
    <cellStyle name="Normal 47 21 4 2 2 3" xfId="26120" xr:uid="{00000000-0005-0000-0000-00002DA40000}"/>
    <cellStyle name="Normal 47 21 4 2 2 3 2" xfId="47734" xr:uid="{00000000-0005-0000-0000-00002EA40000}"/>
    <cellStyle name="Normal 47 21 4 2 2 4" xfId="20153" xr:uid="{00000000-0005-0000-0000-00002FA40000}"/>
    <cellStyle name="Normal 47 21 4 2 2 4 2" xfId="41795" xr:uid="{00000000-0005-0000-0000-000030A40000}"/>
    <cellStyle name="Normal 47 21 4 2 2 5" xfId="35785" xr:uid="{00000000-0005-0000-0000-000031A40000}"/>
    <cellStyle name="Normal 47 21 4 2 3" xfId="15023" xr:uid="{00000000-0005-0000-0000-000032A40000}"/>
    <cellStyle name="Normal 47 21 4 2 3 2" xfId="18108" xr:uid="{00000000-0005-0000-0000-000033A40000}"/>
    <cellStyle name="Normal 47 21 4 2 3 2 2" xfId="30074" xr:uid="{00000000-0005-0000-0000-000034A40000}"/>
    <cellStyle name="Normal 47 21 4 2 3 2 2 2" xfId="51680" xr:uid="{00000000-0005-0000-0000-000035A40000}"/>
    <cellStyle name="Normal 47 21 4 2 3 2 3" xfId="24107" xr:uid="{00000000-0005-0000-0000-000036A40000}"/>
    <cellStyle name="Normal 47 21 4 2 3 2 3 2" xfId="45744" xr:uid="{00000000-0005-0000-0000-000037A40000}"/>
    <cellStyle name="Normal 47 21 4 2 3 2 4" xfId="39762" xr:uid="{00000000-0005-0000-0000-000038A40000}"/>
    <cellStyle name="Normal 47 21 4 2 3 3" xfId="27092" xr:uid="{00000000-0005-0000-0000-000039A40000}"/>
    <cellStyle name="Normal 47 21 4 2 3 3 2" xfId="48706" xr:uid="{00000000-0005-0000-0000-00003AA40000}"/>
    <cellStyle name="Normal 47 21 4 2 3 4" xfId="21125" xr:uid="{00000000-0005-0000-0000-00003BA40000}"/>
    <cellStyle name="Normal 47 21 4 2 3 4 2" xfId="42767" xr:uid="{00000000-0005-0000-0000-00003CA40000}"/>
    <cellStyle name="Normal 47 21 4 2 3 5" xfId="36759" xr:uid="{00000000-0005-0000-0000-00003DA40000}"/>
    <cellStyle name="Normal 47 21 4 2 4" xfId="16157" xr:uid="{00000000-0005-0000-0000-00003EA40000}"/>
    <cellStyle name="Normal 47 21 4 2 4 2" xfId="28126" xr:uid="{00000000-0005-0000-0000-00003FA40000}"/>
    <cellStyle name="Normal 47 21 4 2 4 2 2" xfId="49732" xr:uid="{00000000-0005-0000-0000-000040A40000}"/>
    <cellStyle name="Normal 47 21 4 2 4 3" xfId="22159" xr:uid="{00000000-0005-0000-0000-000041A40000}"/>
    <cellStyle name="Normal 47 21 4 2 4 3 2" xfId="43796" xr:uid="{00000000-0005-0000-0000-000042A40000}"/>
    <cellStyle name="Normal 47 21 4 2 4 4" xfId="37811" xr:uid="{00000000-0005-0000-0000-000043A40000}"/>
    <cellStyle name="Normal 47 21 4 2 5" xfId="25144" xr:uid="{00000000-0005-0000-0000-000044A40000}"/>
    <cellStyle name="Normal 47 21 4 2 5 2" xfId="46761" xr:uid="{00000000-0005-0000-0000-000045A40000}"/>
    <cellStyle name="Normal 47 21 4 2 6" xfId="19177" xr:uid="{00000000-0005-0000-0000-000046A40000}"/>
    <cellStyle name="Normal 47 21 4 2 6 2" xfId="40819" xr:uid="{00000000-0005-0000-0000-000047A40000}"/>
    <cellStyle name="Normal 47 21 4 2 7" xfId="34805"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2" xr:uid="{00000000-0005-0000-0000-00004CA40000}"/>
    <cellStyle name="Normal 47 21 4 3 2 2 2 2" xfId="51028" xr:uid="{00000000-0005-0000-0000-00004DA40000}"/>
    <cellStyle name="Normal 47 21 4 3 2 2 3" xfId="23455" xr:uid="{00000000-0005-0000-0000-00004EA40000}"/>
    <cellStyle name="Normal 47 21 4 3 2 2 3 2" xfId="45092" xr:uid="{00000000-0005-0000-0000-00004FA40000}"/>
    <cellStyle name="Normal 47 21 4 3 2 2 4" xfId="39108" xr:uid="{00000000-0005-0000-0000-000050A40000}"/>
    <cellStyle name="Normal 47 21 4 3 2 3" xfId="26440" xr:uid="{00000000-0005-0000-0000-000051A40000}"/>
    <cellStyle name="Normal 47 21 4 3 2 3 2" xfId="48054" xr:uid="{00000000-0005-0000-0000-000052A40000}"/>
    <cellStyle name="Normal 47 21 4 3 2 4" xfId="20473" xr:uid="{00000000-0005-0000-0000-000053A40000}"/>
    <cellStyle name="Normal 47 21 4 3 2 4 2" xfId="42115" xr:uid="{00000000-0005-0000-0000-000054A40000}"/>
    <cellStyle name="Normal 47 21 4 3 2 5" xfId="36105" xr:uid="{00000000-0005-0000-0000-000055A40000}"/>
    <cellStyle name="Normal 47 21 4 3 3" xfId="15343" xr:uid="{00000000-0005-0000-0000-000056A40000}"/>
    <cellStyle name="Normal 47 21 4 3 3 2" xfId="18428" xr:uid="{00000000-0005-0000-0000-000057A40000}"/>
    <cellStyle name="Normal 47 21 4 3 3 2 2" xfId="30394" xr:uid="{00000000-0005-0000-0000-000058A40000}"/>
    <cellStyle name="Normal 47 21 4 3 3 2 2 2" xfId="52000" xr:uid="{00000000-0005-0000-0000-000059A40000}"/>
    <cellStyle name="Normal 47 21 4 3 3 2 3" xfId="24427" xr:uid="{00000000-0005-0000-0000-00005AA40000}"/>
    <cellStyle name="Normal 47 21 4 3 3 2 3 2" xfId="46064" xr:uid="{00000000-0005-0000-0000-00005BA40000}"/>
    <cellStyle name="Normal 47 21 4 3 3 2 4" xfId="40082" xr:uid="{00000000-0005-0000-0000-00005CA40000}"/>
    <cellStyle name="Normal 47 21 4 3 3 3" xfId="27412" xr:uid="{00000000-0005-0000-0000-00005DA40000}"/>
    <cellStyle name="Normal 47 21 4 3 3 3 2" xfId="49026" xr:uid="{00000000-0005-0000-0000-00005EA40000}"/>
    <cellStyle name="Normal 47 21 4 3 3 4" xfId="21445" xr:uid="{00000000-0005-0000-0000-00005FA40000}"/>
    <cellStyle name="Normal 47 21 4 3 3 4 2" xfId="43087" xr:uid="{00000000-0005-0000-0000-000060A40000}"/>
    <cellStyle name="Normal 47 21 4 3 3 5" xfId="37079" xr:uid="{00000000-0005-0000-0000-000061A40000}"/>
    <cellStyle name="Normal 47 21 4 3 4" xfId="16477" xr:uid="{00000000-0005-0000-0000-000062A40000}"/>
    <cellStyle name="Normal 47 21 4 3 4 2" xfId="28446" xr:uid="{00000000-0005-0000-0000-000063A40000}"/>
    <cellStyle name="Normal 47 21 4 3 4 2 2" xfId="50052" xr:uid="{00000000-0005-0000-0000-000064A40000}"/>
    <cellStyle name="Normal 47 21 4 3 4 3" xfId="22479" xr:uid="{00000000-0005-0000-0000-000065A40000}"/>
    <cellStyle name="Normal 47 21 4 3 4 3 2" xfId="44116" xr:uid="{00000000-0005-0000-0000-000066A40000}"/>
    <cellStyle name="Normal 47 21 4 3 4 4" xfId="38131" xr:uid="{00000000-0005-0000-0000-000067A40000}"/>
    <cellStyle name="Normal 47 21 4 3 5" xfId="25464" xr:uid="{00000000-0005-0000-0000-000068A40000}"/>
    <cellStyle name="Normal 47 21 4 3 5 2" xfId="47081" xr:uid="{00000000-0005-0000-0000-000069A40000}"/>
    <cellStyle name="Normal 47 21 4 3 6" xfId="19497" xr:uid="{00000000-0005-0000-0000-00006AA40000}"/>
    <cellStyle name="Normal 47 21 4 3 6 2" xfId="41139" xr:uid="{00000000-0005-0000-0000-00006BA40000}"/>
    <cellStyle name="Normal 47 21 4 3 7" xfId="35125" xr:uid="{00000000-0005-0000-0000-00006CA40000}"/>
    <cellStyle name="Normal 47 21 4 4" xfId="13728" xr:uid="{00000000-0005-0000-0000-00006DA40000}"/>
    <cellStyle name="Normal 47 21 4 4 2" xfId="16814" xr:uid="{00000000-0005-0000-0000-00006EA40000}"/>
    <cellStyle name="Normal 47 21 4 4 2 2" xfId="28782" xr:uid="{00000000-0005-0000-0000-00006FA40000}"/>
    <cellStyle name="Normal 47 21 4 4 2 2 2" xfId="50388" xr:uid="{00000000-0005-0000-0000-000070A40000}"/>
    <cellStyle name="Normal 47 21 4 4 2 3" xfId="22815" xr:uid="{00000000-0005-0000-0000-000071A40000}"/>
    <cellStyle name="Normal 47 21 4 4 2 3 2" xfId="44452" xr:uid="{00000000-0005-0000-0000-000072A40000}"/>
    <cellStyle name="Normal 47 21 4 4 2 4" xfId="38468" xr:uid="{00000000-0005-0000-0000-000073A40000}"/>
    <cellStyle name="Normal 47 21 4 4 3" xfId="25800" xr:uid="{00000000-0005-0000-0000-000074A40000}"/>
    <cellStyle name="Normal 47 21 4 4 3 2" xfId="47414" xr:uid="{00000000-0005-0000-0000-000075A40000}"/>
    <cellStyle name="Normal 47 21 4 4 4" xfId="19833" xr:uid="{00000000-0005-0000-0000-000076A40000}"/>
    <cellStyle name="Normal 47 21 4 4 4 2" xfId="41475" xr:uid="{00000000-0005-0000-0000-000077A40000}"/>
    <cellStyle name="Normal 47 21 4 4 5" xfId="35464" xr:uid="{00000000-0005-0000-0000-000078A40000}"/>
    <cellStyle name="Normal 47 21 4 5" xfId="14702" xr:uid="{00000000-0005-0000-0000-000079A40000}"/>
    <cellStyle name="Normal 47 21 4 5 2" xfId="17787" xr:uid="{00000000-0005-0000-0000-00007AA40000}"/>
    <cellStyle name="Normal 47 21 4 5 2 2" xfId="29754" xr:uid="{00000000-0005-0000-0000-00007BA40000}"/>
    <cellStyle name="Normal 47 21 4 5 2 2 2" xfId="51360" xr:uid="{00000000-0005-0000-0000-00007CA40000}"/>
    <cellStyle name="Normal 47 21 4 5 2 3" xfId="23787" xr:uid="{00000000-0005-0000-0000-00007DA40000}"/>
    <cellStyle name="Normal 47 21 4 5 2 3 2" xfId="45424" xr:uid="{00000000-0005-0000-0000-00007EA40000}"/>
    <cellStyle name="Normal 47 21 4 5 2 4" xfId="39441" xr:uid="{00000000-0005-0000-0000-00007FA40000}"/>
    <cellStyle name="Normal 47 21 4 5 3" xfId="26772" xr:uid="{00000000-0005-0000-0000-000080A40000}"/>
    <cellStyle name="Normal 47 21 4 5 3 2" xfId="48386" xr:uid="{00000000-0005-0000-0000-000081A40000}"/>
    <cellStyle name="Normal 47 21 4 5 4" xfId="20805" xr:uid="{00000000-0005-0000-0000-000082A40000}"/>
    <cellStyle name="Normal 47 21 4 5 4 2" xfId="42447" xr:uid="{00000000-0005-0000-0000-000083A40000}"/>
    <cellStyle name="Normal 47 21 4 5 5" xfId="36438" xr:uid="{00000000-0005-0000-0000-000084A40000}"/>
    <cellStyle name="Normal 47 21 4 6" xfId="15815" xr:uid="{00000000-0005-0000-0000-000085A40000}"/>
    <cellStyle name="Normal 47 21 4 6 2" xfId="27786" xr:uid="{00000000-0005-0000-0000-000086A40000}"/>
    <cellStyle name="Normal 47 21 4 6 2 2" xfId="49392" xr:uid="{00000000-0005-0000-0000-000087A40000}"/>
    <cellStyle name="Normal 47 21 4 6 3" xfId="21819" xr:uid="{00000000-0005-0000-0000-000088A40000}"/>
    <cellStyle name="Normal 47 21 4 6 3 2" xfId="43456" xr:uid="{00000000-0005-0000-0000-000089A40000}"/>
    <cellStyle name="Normal 47 21 4 6 4" xfId="37469" xr:uid="{00000000-0005-0000-0000-00008AA40000}"/>
    <cellStyle name="Normal 47 21 4 7" xfId="24801" xr:uid="{00000000-0005-0000-0000-00008BA40000}"/>
    <cellStyle name="Normal 47 21 4 7 2" xfId="46421" xr:uid="{00000000-0005-0000-0000-00008CA40000}"/>
    <cellStyle name="Normal 47 21 4 8" xfId="18834" xr:uid="{00000000-0005-0000-0000-00008DA40000}"/>
    <cellStyle name="Normal 47 21 4 8 2" xfId="40476" xr:uid="{00000000-0005-0000-0000-00008EA40000}"/>
    <cellStyle name="Normal 47 21 4 9" xfId="31716"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6" xr:uid="{00000000-0005-0000-0000-000094A40000}"/>
    <cellStyle name="Normal 47 21 5 2 2 2 2 2" xfId="50792" xr:uid="{00000000-0005-0000-0000-000095A40000}"/>
    <cellStyle name="Normal 47 21 5 2 2 2 3" xfId="23219" xr:uid="{00000000-0005-0000-0000-000096A40000}"/>
    <cellStyle name="Normal 47 21 5 2 2 2 3 2" xfId="44856" xr:uid="{00000000-0005-0000-0000-000097A40000}"/>
    <cellStyle name="Normal 47 21 5 2 2 2 4" xfId="38872" xr:uid="{00000000-0005-0000-0000-000098A40000}"/>
    <cellStyle name="Normal 47 21 5 2 2 3" xfId="26204" xr:uid="{00000000-0005-0000-0000-000099A40000}"/>
    <cellStyle name="Normal 47 21 5 2 2 3 2" xfId="47818" xr:uid="{00000000-0005-0000-0000-00009AA40000}"/>
    <cellStyle name="Normal 47 21 5 2 2 4" xfId="20237" xr:uid="{00000000-0005-0000-0000-00009BA40000}"/>
    <cellStyle name="Normal 47 21 5 2 2 4 2" xfId="41879" xr:uid="{00000000-0005-0000-0000-00009CA40000}"/>
    <cellStyle name="Normal 47 21 5 2 2 5" xfId="35869" xr:uid="{00000000-0005-0000-0000-00009DA40000}"/>
    <cellStyle name="Normal 47 21 5 2 3" xfId="15107" xr:uid="{00000000-0005-0000-0000-00009EA40000}"/>
    <cellStyle name="Normal 47 21 5 2 3 2" xfId="18192" xr:uid="{00000000-0005-0000-0000-00009FA40000}"/>
    <cellStyle name="Normal 47 21 5 2 3 2 2" xfId="30158" xr:uid="{00000000-0005-0000-0000-0000A0A40000}"/>
    <cellStyle name="Normal 47 21 5 2 3 2 2 2" xfId="51764" xr:uid="{00000000-0005-0000-0000-0000A1A40000}"/>
    <cellStyle name="Normal 47 21 5 2 3 2 3" xfId="24191" xr:uid="{00000000-0005-0000-0000-0000A2A40000}"/>
    <cellStyle name="Normal 47 21 5 2 3 2 3 2" xfId="45828" xr:uid="{00000000-0005-0000-0000-0000A3A40000}"/>
    <cellStyle name="Normal 47 21 5 2 3 2 4" xfId="39846" xr:uid="{00000000-0005-0000-0000-0000A4A40000}"/>
    <cellStyle name="Normal 47 21 5 2 3 3" xfId="27176" xr:uid="{00000000-0005-0000-0000-0000A5A40000}"/>
    <cellStyle name="Normal 47 21 5 2 3 3 2" xfId="48790" xr:uid="{00000000-0005-0000-0000-0000A6A40000}"/>
    <cellStyle name="Normal 47 21 5 2 3 4" xfId="21209" xr:uid="{00000000-0005-0000-0000-0000A7A40000}"/>
    <cellStyle name="Normal 47 21 5 2 3 4 2" xfId="42851" xr:uid="{00000000-0005-0000-0000-0000A8A40000}"/>
    <cellStyle name="Normal 47 21 5 2 3 5" xfId="36843" xr:uid="{00000000-0005-0000-0000-0000A9A40000}"/>
    <cellStyle name="Normal 47 21 5 2 4" xfId="16241" xr:uid="{00000000-0005-0000-0000-0000AAA40000}"/>
    <cellStyle name="Normal 47 21 5 2 4 2" xfId="28210" xr:uid="{00000000-0005-0000-0000-0000ABA40000}"/>
    <cellStyle name="Normal 47 21 5 2 4 2 2" xfId="49816" xr:uid="{00000000-0005-0000-0000-0000ACA40000}"/>
    <cellStyle name="Normal 47 21 5 2 4 3" xfId="22243" xr:uid="{00000000-0005-0000-0000-0000ADA40000}"/>
    <cellStyle name="Normal 47 21 5 2 4 3 2" xfId="43880" xr:uid="{00000000-0005-0000-0000-0000AEA40000}"/>
    <cellStyle name="Normal 47 21 5 2 4 4" xfId="37895" xr:uid="{00000000-0005-0000-0000-0000AFA40000}"/>
    <cellStyle name="Normal 47 21 5 2 5" xfId="25228" xr:uid="{00000000-0005-0000-0000-0000B0A40000}"/>
    <cellStyle name="Normal 47 21 5 2 5 2" xfId="46845" xr:uid="{00000000-0005-0000-0000-0000B1A40000}"/>
    <cellStyle name="Normal 47 21 5 2 6" xfId="19261" xr:uid="{00000000-0005-0000-0000-0000B2A40000}"/>
    <cellStyle name="Normal 47 21 5 2 6 2" xfId="40903" xr:uid="{00000000-0005-0000-0000-0000B3A40000}"/>
    <cellStyle name="Normal 47 21 5 2 7" xfId="34889"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6" xr:uid="{00000000-0005-0000-0000-0000B8A40000}"/>
    <cellStyle name="Normal 47 21 5 3 2 2 2 2" xfId="51112" xr:uid="{00000000-0005-0000-0000-0000B9A40000}"/>
    <cellStyle name="Normal 47 21 5 3 2 2 3" xfId="23539" xr:uid="{00000000-0005-0000-0000-0000BAA40000}"/>
    <cellStyle name="Normal 47 21 5 3 2 2 3 2" xfId="45176" xr:uid="{00000000-0005-0000-0000-0000BBA40000}"/>
    <cellStyle name="Normal 47 21 5 3 2 2 4" xfId="39192" xr:uid="{00000000-0005-0000-0000-0000BCA40000}"/>
    <cellStyle name="Normal 47 21 5 3 2 3" xfId="26524" xr:uid="{00000000-0005-0000-0000-0000BDA40000}"/>
    <cellStyle name="Normal 47 21 5 3 2 3 2" xfId="48138" xr:uid="{00000000-0005-0000-0000-0000BEA40000}"/>
    <cellStyle name="Normal 47 21 5 3 2 4" xfId="20557" xr:uid="{00000000-0005-0000-0000-0000BFA40000}"/>
    <cellStyle name="Normal 47 21 5 3 2 4 2" xfId="42199" xr:uid="{00000000-0005-0000-0000-0000C0A40000}"/>
    <cellStyle name="Normal 47 21 5 3 2 5" xfId="36189" xr:uid="{00000000-0005-0000-0000-0000C1A40000}"/>
    <cellStyle name="Normal 47 21 5 3 3" xfId="15427" xr:uid="{00000000-0005-0000-0000-0000C2A40000}"/>
    <cellStyle name="Normal 47 21 5 3 3 2" xfId="18512" xr:uid="{00000000-0005-0000-0000-0000C3A40000}"/>
    <cellStyle name="Normal 47 21 5 3 3 2 2" xfId="30478" xr:uid="{00000000-0005-0000-0000-0000C4A40000}"/>
    <cellStyle name="Normal 47 21 5 3 3 2 2 2" xfId="52084" xr:uid="{00000000-0005-0000-0000-0000C5A40000}"/>
    <cellStyle name="Normal 47 21 5 3 3 2 3" xfId="24511" xr:uid="{00000000-0005-0000-0000-0000C6A40000}"/>
    <cellStyle name="Normal 47 21 5 3 3 2 3 2" xfId="46148" xr:uid="{00000000-0005-0000-0000-0000C7A40000}"/>
    <cellStyle name="Normal 47 21 5 3 3 2 4" xfId="40166" xr:uid="{00000000-0005-0000-0000-0000C8A40000}"/>
    <cellStyle name="Normal 47 21 5 3 3 3" xfId="27496" xr:uid="{00000000-0005-0000-0000-0000C9A40000}"/>
    <cellStyle name="Normal 47 21 5 3 3 3 2" xfId="49110" xr:uid="{00000000-0005-0000-0000-0000CAA40000}"/>
    <cellStyle name="Normal 47 21 5 3 3 4" xfId="21529" xr:uid="{00000000-0005-0000-0000-0000CBA40000}"/>
    <cellStyle name="Normal 47 21 5 3 3 4 2" xfId="43171" xr:uid="{00000000-0005-0000-0000-0000CCA40000}"/>
    <cellStyle name="Normal 47 21 5 3 3 5" xfId="37163" xr:uid="{00000000-0005-0000-0000-0000CDA40000}"/>
    <cellStyle name="Normal 47 21 5 3 4" xfId="16561" xr:uid="{00000000-0005-0000-0000-0000CEA40000}"/>
    <cellStyle name="Normal 47 21 5 3 4 2" xfId="28530" xr:uid="{00000000-0005-0000-0000-0000CFA40000}"/>
    <cellStyle name="Normal 47 21 5 3 4 2 2" xfId="50136" xr:uid="{00000000-0005-0000-0000-0000D0A40000}"/>
    <cellStyle name="Normal 47 21 5 3 4 3" xfId="22563" xr:uid="{00000000-0005-0000-0000-0000D1A40000}"/>
    <cellStyle name="Normal 47 21 5 3 4 3 2" xfId="44200" xr:uid="{00000000-0005-0000-0000-0000D2A40000}"/>
    <cellStyle name="Normal 47 21 5 3 4 4" xfId="38215" xr:uid="{00000000-0005-0000-0000-0000D3A40000}"/>
    <cellStyle name="Normal 47 21 5 3 5" xfId="25548" xr:uid="{00000000-0005-0000-0000-0000D4A40000}"/>
    <cellStyle name="Normal 47 21 5 3 5 2" xfId="47165" xr:uid="{00000000-0005-0000-0000-0000D5A40000}"/>
    <cellStyle name="Normal 47 21 5 3 6" xfId="19581" xr:uid="{00000000-0005-0000-0000-0000D6A40000}"/>
    <cellStyle name="Normal 47 21 5 3 6 2" xfId="41223" xr:uid="{00000000-0005-0000-0000-0000D7A40000}"/>
    <cellStyle name="Normal 47 21 5 3 7" xfId="35209" xr:uid="{00000000-0005-0000-0000-0000D8A40000}"/>
    <cellStyle name="Normal 47 21 5 4" xfId="13812" xr:uid="{00000000-0005-0000-0000-0000D9A40000}"/>
    <cellStyle name="Normal 47 21 5 4 2" xfId="16898" xr:uid="{00000000-0005-0000-0000-0000DAA40000}"/>
    <cellStyle name="Normal 47 21 5 4 2 2" xfId="28866" xr:uid="{00000000-0005-0000-0000-0000DBA40000}"/>
    <cellStyle name="Normal 47 21 5 4 2 2 2" xfId="50472" xr:uid="{00000000-0005-0000-0000-0000DCA40000}"/>
    <cellStyle name="Normal 47 21 5 4 2 3" xfId="22899" xr:uid="{00000000-0005-0000-0000-0000DDA40000}"/>
    <cellStyle name="Normal 47 21 5 4 2 3 2" xfId="44536" xr:uid="{00000000-0005-0000-0000-0000DEA40000}"/>
    <cellStyle name="Normal 47 21 5 4 2 4" xfId="38552" xr:uid="{00000000-0005-0000-0000-0000DFA40000}"/>
    <cellStyle name="Normal 47 21 5 4 3" xfId="25884" xr:uid="{00000000-0005-0000-0000-0000E0A40000}"/>
    <cellStyle name="Normal 47 21 5 4 3 2" xfId="47498" xr:uid="{00000000-0005-0000-0000-0000E1A40000}"/>
    <cellStyle name="Normal 47 21 5 4 4" xfId="19917" xr:uid="{00000000-0005-0000-0000-0000E2A40000}"/>
    <cellStyle name="Normal 47 21 5 4 4 2" xfId="41559" xr:uid="{00000000-0005-0000-0000-0000E3A40000}"/>
    <cellStyle name="Normal 47 21 5 4 5" xfId="35548" xr:uid="{00000000-0005-0000-0000-0000E4A40000}"/>
    <cellStyle name="Normal 47 21 5 5" xfId="14786" xr:uid="{00000000-0005-0000-0000-0000E5A40000}"/>
    <cellStyle name="Normal 47 21 5 5 2" xfId="17871" xr:uid="{00000000-0005-0000-0000-0000E6A40000}"/>
    <cellStyle name="Normal 47 21 5 5 2 2" xfId="29838" xr:uid="{00000000-0005-0000-0000-0000E7A40000}"/>
    <cellStyle name="Normal 47 21 5 5 2 2 2" xfId="51444" xr:uid="{00000000-0005-0000-0000-0000E8A40000}"/>
    <cellStyle name="Normal 47 21 5 5 2 3" xfId="23871" xr:uid="{00000000-0005-0000-0000-0000E9A40000}"/>
    <cellStyle name="Normal 47 21 5 5 2 3 2" xfId="45508" xr:uid="{00000000-0005-0000-0000-0000EAA40000}"/>
    <cellStyle name="Normal 47 21 5 5 2 4" xfId="39525" xr:uid="{00000000-0005-0000-0000-0000EBA40000}"/>
    <cellStyle name="Normal 47 21 5 5 3" xfId="26856" xr:uid="{00000000-0005-0000-0000-0000ECA40000}"/>
    <cellStyle name="Normal 47 21 5 5 3 2" xfId="48470" xr:uid="{00000000-0005-0000-0000-0000EDA40000}"/>
    <cellStyle name="Normal 47 21 5 5 4" xfId="20889" xr:uid="{00000000-0005-0000-0000-0000EEA40000}"/>
    <cellStyle name="Normal 47 21 5 5 4 2" xfId="42531" xr:uid="{00000000-0005-0000-0000-0000EFA40000}"/>
    <cellStyle name="Normal 47 21 5 5 5" xfId="36522" xr:uid="{00000000-0005-0000-0000-0000F0A40000}"/>
    <cellStyle name="Normal 47 21 5 6" xfId="15899" xr:uid="{00000000-0005-0000-0000-0000F1A40000}"/>
    <cellStyle name="Normal 47 21 5 6 2" xfId="27870" xr:uid="{00000000-0005-0000-0000-0000F2A40000}"/>
    <cellStyle name="Normal 47 21 5 6 2 2" xfId="49476" xr:uid="{00000000-0005-0000-0000-0000F3A40000}"/>
    <cellStyle name="Normal 47 21 5 6 3" xfId="21903" xr:uid="{00000000-0005-0000-0000-0000F4A40000}"/>
    <cellStyle name="Normal 47 21 5 6 3 2" xfId="43540" xr:uid="{00000000-0005-0000-0000-0000F5A40000}"/>
    <cellStyle name="Normal 47 21 5 6 4" xfId="37553" xr:uid="{00000000-0005-0000-0000-0000F6A40000}"/>
    <cellStyle name="Normal 47 21 5 7" xfId="24885" xr:uid="{00000000-0005-0000-0000-0000F7A40000}"/>
    <cellStyle name="Normal 47 21 5 7 2" xfId="46505" xr:uid="{00000000-0005-0000-0000-0000F8A40000}"/>
    <cellStyle name="Normal 47 21 5 8" xfId="18918" xr:uid="{00000000-0005-0000-0000-0000F9A40000}"/>
    <cellStyle name="Normal 47 21 5 8 2" xfId="40560" xr:uid="{00000000-0005-0000-0000-0000FAA40000}"/>
    <cellStyle name="Normal 47 21 5 9" xfId="31888"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19" xr:uid="{00000000-0005-0000-0000-000000A50000}"/>
    <cellStyle name="Normal 47 21 6 2 2 2 2 2" xfId="50725" xr:uid="{00000000-0005-0000-0000-000001A50000}"/>
    <cellStyle name="Normal 47 21 6 2 2 2 3" xfId="23152" xr:uid="{00000000-0005-0000-0000-000002A50000}"/>
    <cellStyle name="Normal 47 21 6 2 2 2 3 2" xfId="44789" xr:uid="{00000000-0005-0000-0000-000003A50000}"/>
    <cellStyle name="Normal 47 21 6 2 2 2 4" xfId="38805" xr:uid="{00000000-0005-0000-0000-000004A50000}"/>
    <cellStyle name="Normal 47 21 6 2 2 3" xfId="26137" xr:uid="{00000000-0005-0000-0000-000005A50000}"/>
    <cellStyle name="Normal 47 21 6 2 2 3 2" xfId="47751" xr:uid="{00000000-0005-0000-0000-000006A50000}"/>
    <cellStyle name="Normal 47 21 6 2 2 4" xfId="20170" xr:uid="{00000000-0005-0000-0000-000007A50000}"/>
    <cellStyle name="Normal 47 21 6 2 2 4 2" xfId="41812" xr:uid="{00000000-0005-0000-0000-000008A50000}"/>
    <cellStyle name="Normal 47 21 6 2 2 5" xfId="35802" xr:uid="{00000000-0005-0000-0000-000009A50000}"/>
    <cellStyle name="Normal 47 21 6 2 3" xfId="15040" xr:uid="{00000000-0005-0000-0000-00000AA50000}"/>
    <cellStyle name="Normal 47 21 6 2 3 2" xfId="18125" xr:uid="{00000000-0005-0000-0000-00000BA50000}"/>
    <cellStyle name="Normal 47 21 6 2 3 2 2" xfId="30091" xr:uid="{00000000-0005-0000-0000-00000CA50000}"/>
    <cellStyle name="Normal 47 21 6 2 3 2 2 2" xfId="51697" xr:uid="{00000000-0005-0000-0000-00000DA50000}"/>
    <cellStyle name="Normal 47 21 6 2 3 2 3" xfId="24124" xr:uid="{00000000-0005-0000-0000-00000EA50000}"/>
    <cellStyle name="Normal 47 21 6 2 3 2 3 2" xfId="45761" xr:uid="{00000000-0005-0000-0000-00000FA50000}"/>
    <cellStyle name="Normal 47 21 6 2 3 2 4" xfId="39779" xr:uid="{00000000-0005-0000-0000-000010A50000}"/>
    <cellStyle name="Normal 47 21 6 2 3 3" xfId="27109" xr:uid="{00000000-0005-0000-0000-000011A50000}"/>
    <cellStyle name="Normal 47 21 6 2 3 3 2" xfId="48723" xr:uid="{00000000-0005-0000-0000-000012A50000}"/>
    <cellStyle name="Normal 47 21 6 2 3 4" xfId="21142" xr:uid="{00000000-0005-0000-0000-000013A50000}"/>
    <cellStyle name="Normal 47 21 6 2 3 4 2" xfId="42784" xr:uid="{00000000-0005-0000-0000-000014A50000}"/>
    <cellStyle name="Normal 47 21 6 2 3 5" xfId="36776" xr:uid="{00000000-0005-0000-0000-000015A50000}"/>
    <cellStyle name="Normal 47 21 6 2 4" xfId="16174" xr:uid="{00000000-0005-0000-0000-000016A50000}"/>
    <cellStyle name="Normal 47 21 6 2 4 2" xfId="28143" xr:uid="{00000000-0005-0000-0000-000017A50000}"/>
    <cellStyle name="Normal 47 21 6 2 4 2 2" xfId="49749" xr:uid="{00000000-0005-0000-0000-000018A50000}"/>
    <cellStyle name="Normal 47 21 6 2 4 3" xfId="22176" xr:uid="{00000000-0005-0000-0000-000019A50000}"/>
    <cellStyle name="Normal 47 21 6 2 4 3 2" xfId="43813" xr:uid="{00000000-0005-0000-0000-00001AA50000}"/>
    <cellStyle name="Normal 47 21 6 2 4 4" xfId="37828" xr:uid="{00000000-0005-0000-0000-00001BA50000}"/>
    <cellStyle name="Normal 47 21 6 2 5" xfId="25161" xr:uid="{00000000-0005-0000-0000-00001CA50000}"/>
    <cellStyle name="Normal 47 21 6 2 5 2" xfId="46778" xr:uid="{00000000-0005-0000-0000-00001DA50000}"/>
    <cellStyle name="Normal 47 21 6 2 6" xfId="19194" xr:uid="{00000000-0005-0000-0000-00001EA50000}"/>
    <cellStyle name="Normal 47 21 6 2 6 2" xfId="40836" xr:uid="{00000000-0005-0000-0000-00001FA50000}"/>
    <cellStyle name="Normal 47 21 6 2 7" xfId="34822"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39" xr:uid="{00000000-0005-0000-0000-000024A50000}"/>
    <cellStyle name="Normal 47 21 6 3 2 2 2 2" xfId="51045" xr:uid="{00000000-0005-0000-0000-000025A50000}"/>
    <cellStyle name="Normal 47 21 6 3 2 2 3" xfId="23472" xr:uid="{00000000-0005-0000-0000-000026A50000}"/>
    <cellStyle name="Normal 47 21 6 3 2 2 3 2" xfId="45109" xr:uid="{00000000-0005-0000-0000-000027A50000}"/>
    <cellStyle name="Normal 47 21 6 3 2 2 4" xfId="39125" xr:uid="{00000000-0005-0000-0000-000028A50000}"/>
    <cellStyle name="Normal 47 21 6 3 2 3" xfId="26457" xr:uid="{00000000-0005-0000-0000-000029A50000}"/>
    <cellStyle name="Normal 47 21 6 3 2 3 2" xfId="48071" xr:uid="{00000000-0005-0000-0000-00002AA50000}"/>
    <cellStyle name="Normal 47 21 6 3 2 4" xfId="20490" xr:uid="{00000000-0005-0000-0000-00002BA50000}"/>
    <cellStyle name="Normal 47 21 6 3 2 4 2" xfId="42132" xr:uid="{00000000-0005-0000-0000-00002CA50000}"/>
    <cellStyle name="Normal 47 21 6 3 2 5" xfId="36122" xr:uid="{00000000-0005-0000-0000-00002DA50000}"/>
    <cellStyle name="Normal 47 21 6 3 3" xfId="15360" xr:uid="{00000000-0005-0000-0000-00002EA50000}"/>
    <cellStyle name="Normal 47 21 6 3 3 2" xfId="18445" xr:uid="{00000000-0005-0000-0000-00002FA50000}"/>
    <cellStyle name="Normal 47 21 6 3 3 2 2" xfId="30411" xr:uid="{00000000-0005-0000-0000-000030A50000}"/>
    <cellStyle name="Normal 47 21 6 3 3 2 2 2" xfId="52017" xr:uid="{00000000-0005-0000-0000-000031A50000}"/>
    <cellStyle name="Normal 47 21 6 3 3 2 3" xfId="24444" xr:uid="{00000000-0005-0000-0000-000032A50000}"/>
    <cellStyle name="Normal 47 21 6 3 3 2 3 2" xfId="46081" xr:uid="{00000000-0005-0000-0000-000033A50000}"/>
    <cellStyle name="Normal 47 21 6 3 3 2 4" xfId="40099" xr:uid="{00000000-0005-0000-0000-000034A50000}"/>
    <cellStyle name="Normal 47 21 6 3 3 3" xfId="27429" xr:uid="{00000000-0005-0000-0000-000035A50000}"/>
    <cellStyle name="Normal 47 21 6 3 3 3 2" xfId="49043" xr:uid="{00000000-0005-0000-0000-000036A50000}"/>
    <cellStyle name="Normal 47 21 6 3 3 4" xfId="21462" xr:uid="{00000000-0005-0000-0000-000037A50000}"/>
    <cellStyle name="Normal 47 21 6 3 3 4 2" xfId="43104" xr:uid="{00000000-0005-0000-0000-000038A50000}"/>
    <cellStyle name="Normal 47 21 6 3 3 5" xfId="37096" xr:uid="{00000000-0005-0000-0000-000039A50000}"/>
    <cellStyle name="Normal 47 21 6 3 4" xfId="16494" xr:uid="{00000000-0005-0000-0000-00003AA50000}"/>
    <cellStyle name="Normal 47 21 6 3 4 2" xfId="28463" xr:uid="{00000000-0005-0000-0000-00003BA50000}"/>
    <cellStyle name="Normal 47 21 6 3 4 2 2" xfId="50069" xr:uid="{00000000-0005-0000-0000-00003CA50000}"/>
    <cellStyle name="Normal 47 21 6 3 4 3" xfId="22496" xr:uid="{00000000-0005-0000-0000-00003DA50000}"/>
    <cellStyle name="Normal 47 21 6 3 4 3 2" xfId="44133" xr:uid="{00000000-0005-0000-0000-00003EA50000}"/>
    <cellStyle name="Normal 47 21 6 3 4 4" xfId="38148" xr:uid="{00000000-0005-0000-0000-00003FA50000}"/>
    <cellStyle name="Normal 47 21 6 3 5" xfId="25481" xr:uid="{00000000-0005-0000-0000-000040A50000}"/>
    <cellStyle name="Normal 47 21 6 3 5 2" xfId="47098" xr:uid="{00000000-0005-0000-0000-000041A50000}"/>
    <cellStyle name="Normal 47 21 6 3 6" xfId="19514" xr:uid="{00000000-0005-0000-0000-000042A50000}"/>
    <cellStyle name="Normal 47 21 6 3 6 2" xfId="41156" xr:uid="{00000000-0005-0000-0000-000043A50000}"/>
    <cellStyle name="Normal 47 21 6 3 7" xfId="35142" xr:uid="{00000000-0005-0000-0000-000044A50000}"/>
    <cellStyle name="Normal 47 21 6 4" xfId="13745" xr:uid="{00000000-0005-0000-0000-000045A50000}"/>
    <cellStyle name="Normal 47 21 6 4 2" xfId="16831" xr:uid="{00000000-0005-0000-0000-000046A50000}"/>
    <cellStyle name="Normal 47 21 6 4 2 2" xfId="28799" xr:uid="{00000000-0005-0000-0000-000047A50000}"/>
    <cellStyle name="Normal 47 21 6 4 2 2 2" xfId="50405" xr:uid="{00000000-0005-0000-0000-000048A50000}"/>
    <cellStyle name="Normal 47 21 6 4 2 3" xfId="22832" xr:uid="{00000000-0005-0000-0000-000049A50000}"/>
    <cellStyle name="Normal 47 21 6 4 2 3 2" xfId="44469" xr:uid="{00000000-0005-0000-0000-00004AA50000}"/>
    <cellStyle name="Normal 47 21 6 4 2 4" xfId="38485" xr:uid="{00000000-0005-0000-0000-00004BA50000}"/>
    <cellStyle name="Normal 47 21 6 4 3" xfId="25817" xr:uid="{00000000-0005-0000-0000-00004CA50000}"/>
    <cellStyle name="Normal 47 21 6 4 3 2" xfId="47431" xr:uid="{00000000-0005-0000-0000-00004DA50000}"/>
    <cellStyle name="Normal 47 21 6 4 4" xfId="19850" xr:uid="{00000000-0005-0000-0000-00004EA50000}"/>
    <cellStyle name="Normal 47 21 6 4 4 2" xfId="41492" xr:uid="{00000000-0005-0000-0000-00004FA50000}"/>
    <cellStyle name="Normal 47 21 6 4 5" xfId="35481" xr:uid="{00000000-0005-0000-0000-000050A50000}"/>
    <cellStyle name="Normal 47 21 6 5" xfId="14719" xr:uid="{00000000-0005-0000-0000-000051A50000}"/>
    <cellStyle name="Normal 47 21 6 5 2" xfId="17804" xr:uid="{00000000-0005-0000-0000-000052A50000}"/>
    <cellStyle name="Normal 47 21 6 5 2 2" xfId="29771" xr:uid="{00000000-0005-0000-0000-000053A50000}"/>
    <cellStyle name="Normal 47 21 6 5 2 2 2" xfId="51377" xr:uid="{00000000-0005-0000-0000-000054A50000}"/>
    <cellStyle name="Normal 47 21 6 5 2 3" xfId="23804" xr:uid="{00000000-0005-0000-0000-000055A50000}"/>
    <cellStyle name="Normal 47 21 6 5 2 3 2" xfId="45441" xr:uid="{00000000-0005-0000-0000-000056A50000}"/>
    <cellStyle name="Normal 47 21 6 5 2 4" xfId="39458" xr:uid="{00000000-0005-0000-0000-000057A50000}"/>
    <cellStyle name="Normal 47 21 6 5 3" xfId="26789" xr:uid="{00000000-0005-0000-0000-000058A50000}"/>
    <cellStyle name="Normal 47 21 6 5 3 2" xfId="48403" xr:uid="{00000000-0005-0000-0000-000059A50000}"/>
    <cellStyle name="Normal 47 21 6 5 4" xfId="20822" xr:uid="{00000000-0005-0000-0000-00005AA50000}"/>
    <cellStyle name="Normal 47 21 6 5 4 2" xfId="42464" xr:uid="{00000000-0005-0000-0000-00005BA50000}"/>
    <cellStyle name="Normal 47 21 6 5 5" xfId="36455" xr:uid="{00000000-0005-0000-0000-00005CA50000}"/>
    <cellStyle name="Normal 47 21 6 6" xfId="15832" xr:uid="{00000000-0005-0000-0000-00005DA50000}"/>
    <cellStyle name="Normal 47 21 6 6 2" xfId="27803" xr:uid="{00000000-0005-0000-0000-00005EA50000}"/>
    <cellStyle name="Normal 47 21 6 6 2 2" xfId="49409" xr:uid="{00000000-0005-0000-0000-00005FA50000}"/>
    <cellStyle name="Normal 47 21 6 6 3" xfId="21836" xr:uid="{00000000-0005-0000-0000-000060A50000}"/>
    <cellStyle name="Normal 47 21 6 6 3 2" xfId="43473" xr:uid="{00000000-0005-0000-0000-000061A50000}"/>
    <cellStyle name="Normal 47 21 6 6 4" xfId="37486" xr:uid="{00000000-0005-0000-0000-000062A50000}"/>
    <cellStyle name="Normal 47 21 6 7" xfId="24818" xr:uid="{00000000-0005-0000-0000-000063A50000}"/>
    <cellStyle name="Normal 47 21 6 7 2" xfId="46438" xr:uid="{00000000-0005-0000-0000-000064A50000}"/>
    <cellStyle name="Normal 47 21 6 8" xfId="18851" xr:uid="{00000000-0005-0000-0000-000065A50000}"/>
    <cellStyle name="Normal 47 21 6 8 2" xfId="40493" xr:uid="{00000000-0005-0000-0000-000066A50000}"/>
    <cellStyle name="Normal 47 21 6 9" xfId="31778"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29" xr:uid="{00000000-0005-0000-0000-00006CA50000}"/>
    <cellStyle name="Normal 47 21 7 2 2 2 2 2" xfId="50835" xr:uid="{00000000-0005-0000-0000-00006DA50000}"/>
    <cellStyle name="Normal 47 21 7 2 2 2 3" xfId="23262" xr:uid="{00000000-0005-0000-0000-00006EA50000}"/>
    <cellStyle name="Normal 47 21 7 2 2 2 3 2" xfId="44899" xr:uid="{00000000-0005-0000-0000-00006FA50000}"/>
    <cellStyle name="Normal 47 21 7 2 2 2 4" xfId="38915" xr:uid="{00000000-0005-0000-0000-000070A50000}"/>
    <cellStyle name="Normal 47 21 7 2 2 3" xfId="26247" xr:uid="{00000000-0005-0000-0000-000071A50000}"/>
    <cellStyle name="Normal 47 21 7 2 2 3 2" xfId="47861" xr:uid="{00000000-0005-0000-0000-000072A50000}"/>
    <cellStyle name="Normal 47 21 7 2 2 4" xfId="20280" xr:uid="{00000000-0005-0000-0000-000073A50000}"/>
    <cellStyle name="Normal 47 21 7 2 2 4 2" xfId="41922" xr:uid="{00000000-0005-0000-0000-000074A50000}"/>
    <cellStyle name="Normal 47 21 7 2 2 5" xfId="35912" xr:uid="{00000000-0005-0000-0000-000075A50000}"/>
    <cellStyle name="Normal 47 21 7 2 3" xfId="15150" xr:uid="{00000000-0005-0000-0000-000076A50000}"/>
    <cellStyle name="Normal 47 21 7 2 3 2" xfId="18235" xr:uid="{00000000-0005-0000-0000-000077A50000}"/>
    <cellStyle name="Normal 47 21 7 2 3 2 2" xfId="30201" xr:uid="{00000000-0005-0000-0000-000078A50000}"/>
    <cellStyle name="Normal 47 21 7 2 3 2 2 2" xfId="51807" xr:uid="{00000000-0005-0000-0000-000079A50000}"/>
    <cellStyle name="Normal 47 21 7 2 3 2 3" xfId="24234" xr:uid="{00000000-0005-0000-0000-00007AA50000}"/>
    <cellStyle name="Normal 47 21 7 2 3 2 3 2" xfId="45871" xr:uid="{00000000-0005-0000-0000-00007BA50000}"/>
    <cellStyle name="Normal 47 21 7 2 3 2 4" xfId="39889" xr:uid="{00000000-0005-0000-0000-00007CA50000}"/>
    <cellStyle name="Normal 47 21 7 2 3 3" xfId="27219" xr:uid="{00000000-0005-0000-0000-00007DA50000}"/>
    <cellStyle name="Normal 47 21 7 2 3 3 2" xfId="48833" xr:uid="{00000000-0005-0000-0000-00007EA50000}"/>
    <cellStyle name="Normal 47 21 7 2 3 4" xfId="21252" xr:uid="{00000000-0005-0000-0000-00007FA50000}"/>
    <cellStyle name="Normal 47 21 7 2 3 4 2" xfId="42894" xr:uid="{00000000-0005-0000-0000-000080A50000}"/>
    <cellStyle name="Normal 47 21 7 2 3 5" xfId="36886" xr:uid="{00000000-0005-0000-0000-000081A50000}"/>
    <cellStyle name="Normal 47 21 7 2 4" xfId="16284" xr:uid="{00000000-0005-0000-0000-000082A50000}"/>
    <cellStyle name="Normal 47 21 7 2 4 2" xfId="28253" xr:uid="{00000000-0005-0000-0000-000083A50000}"/>
    <cellStyle name="Normal 47 21 7 2 4 2 2" xfId="49859" xr:uid="{00000000-0005-0000-0000-000084A50000}"/>
    <cellStyle name="Normal 47 21 7 2 4 3" xfId="22286" xr:uid="{00000000-0005-0000-0000-000085A50000}"/>
    <cellStyle name="Normal 47 21 7 2 4 3 2" xfId="43923" xr:uid="{00000000-0005-0000-0000-000086A50000}"/>
    <cellStyle name="Normal 47 21 7 2 4 4" xfId="37938" xr:uid="{00000000-0005-0000-0000-000087A50000}"/>
    <cellStyle name="Normal 47 21 7 2 5" xfId="25271" xr:uid="{00000000-0005-0000-0000-000088A50000}"/>
    <cellStyle name="Normal 47 21 7 2 5 2" xfId="46888" xr:uid="{00000000-0005-0000-0000-000089A50000}"/>
    <cellStyle name="Normal 47 21 7 2 6" xfId="19304" xr:uid="{00000000-0005-0000-0000-00008AA50000}"/>
    <cellStyle name="Normal 47 21 7 2 6 2" xfId="40946" xr:uid="{00000000-0005-0000-0000-00008BA50000}"/>
    <cellStyle name="Normal 47 21 7 2 7" xfId="34932"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49" xr:uid="{00000000-0005-0000-0000-000090A50000}"/>
    <cellStyle name="Normal 47 21 7 3 2 2 2 2" xfId="51155" xr:uid="{00000000-0005-0000-0000-000091A50000}"/>
    <cellStyle name="Normal 47 21 7 3 2 2 3" xfId="23582" xr:uid="{00000000-0005-0000-0000-000092A50000}"/>
    <cellStyle name="Normal 47 21 7 3 2 2 3 2" xfId="45219" xr:uid="{00000000-0005-0000-0000-000093A50000}"/>
    <cellStyle name="Normal 47 21 7 3 2 2 4" xfId="39235" xr:uid="{00000000-0005-0000-0000-000094A50000}"/>
    <cellStyle name="Normal 47 21 7 3 2 3" xfId="26567" xr:uid="{00000000-0005-0000-0000-000095A50000}"/>
    <cellStyle name="Normal 47 21 7 3 2 3 2" xfId="48181" xr:uid="{00000000-0005-0000-0000-000096A50000}"/>
    <cellStyle name="Normal 47 21 7 3 2 4" xfId="20600" xr:uid="{00000000-0005-0000-0000-000097A50000}"/>
    <cellStyle name="Normal 47 21 7 3 2 4 2" xfId="42242" xr:uid="{00000000-0005-0000-0000-000098A50000}"/>
    <cellStyle name="Normal 47 21 7 3 2 5" xfId="36232" xr:uid="{00000000-0005-0000-0000-000099A50000}"/>
    <cellStyle name="Normal 47 21 7 3 3" xfId="15470" xr:uid="{00000000-0005-0000-0000-00009AA50000}"/>
    <cellStyle name="Normal 47 21 7 3 3 2" xfId="18555" xr:uid="{00000000-0005-0000-0000-00009BA50000}"/>
    <cellStyle name="Normal 47 21 7 3 3 2 2" xfId="30521" xr:uid="{00000000-0005-0000-0000-00009CA50000}"/>
    <cellStyle name="Normal 47 21 7 3 3 2 2 2" xfId="52127" xr:uid="{00000000-0005-0000-0000-00009DA50000}"/>
    <cellStyle name="Normal 47 21 7 3 3 2 3" xfId="24554" xr:uid="{00000000-0005-0000-0000-00009EA50000}"/>
    <cellStyle name="Normal 47 21 7 3 3 2 3 2" xfId="46191" xr:uid="{00000000-0005-0000-0000-00009FA50000}"/>
    <cellStyle name="Normal 47 21 7 3 3 2 4" xfId="40209" xr:uid="{00000000-0005-0000-0000-0000A0A50000}"/>
    <cellStyle name="Normal 47 21 7 3 3 3" xfId="27539" xr:uid="{00000000-0005-0000-0000-0000A1A50000}"/>
    <cellStyle name="Normal 47 21 7 3 3 3 2" xfId="49153" xr:uid="{00000000-0005-0000-0000-0000A2A50000}"/>
    <cellStyle name="Normal 47 21 7 3 3 4" xfId="21572" xr:uid="{00000000-0005-0000-0000-0000A3A50000}"/>
    <cellStyle name="Normal 47 21 7 3 3 4 2" xfId="43214" xr:uid="{00000000-0005-0000-0000-0000A4A50000}"/>
    <cellStyle name="Normal 47 21 7 3 3 5" xfId="37206" xr:uid="{00000000-0005-0000-0000-0000A5A50000}"/>
    <cellStyle name="Normal 47 21 7 3 4" xfId="16604" xr:uid="{00000000-0005-0000-0000-0000A6A50000}"/>
    <cellStyle name="Normal 47 21 7 3 4 2" xfId="28573" xr:uid="{00000000-0005-0000-0000-0000A7A50000}"/>
    <cellStyle name="Normal 47 21 7 3 4 2 2" xfId="50179" xr:uid="{00000000-0005-0000-0000-0000A8A50000}"/>
    <cellStyle name="Normal 47 21 7 3 4 3" xfId="22606" xr:uid="{00000000-0005-0000-0000-0000A9A50000}"/>
    <cellStyle name="Normal 47 21 7 3 4 3 2" xfId="44243" xr:uid="{00000000-0005-0000-0000-0000AAA50000}"/>
    <cellStyle name="Normal 47 21 7 3 4 4" xfId="38258" xr:uid="{00000000-0005-0000-0000-0000ABA50000}"/>
    <cellStyle name="Normal 47 21 7 3 5" xfId="25591" xr:uid="{00000000-0005-0000-0000-0000ACA50000}"/>
    <cellStyle name="Normal 47 21 7 3 5 2" xfId="47208" xr:uid="{00000000-0005-0000-0000-0000ADA50000}"/>
    <cellStyle name="Normal 47 21 7 3 6" xfId="19624" xr:uid="{00000000-0005-0000-0000-0000AEA50000}"/>
    <cellStyle name="Normal 47 21 7 3 6 2" xfId="41266" xr:uid="{00000000-0005-0000-0000-0000AFA50000}"/>
    <cellStyle name="Normal 47 21 7 3 7" xfId="35252" xr:uid="{00000000-0005-0000-0000-0000B0A50000}"/>
    <cellStyle name="Normal 47 21 7 4" xfId="13855" xr:uid="{00000000-0005-0000-0000-0000B1A50000}"/>
    <cellStyle name="Normal 47 21 7 4 2" xfId="16941" xr:uid="{00000000-0005-0000-0000-0000B2A50000}"/>
    <cellStyle name="Normal 47 21 7 4 2 2" xfId="28909" xr:uid="{00000000-0005-0000-0000-0000B3A50000}"/>
    <cellStyle name="Normal 47 21 7 4 2 2 2" xfId="50515" xr:uid="{00000000-0005-0000-0000-0000B4A50000}"/>
    <cellStyle name="Normal 47 21 7 4 2 3" xfId="22942" xr:uid="{00000000-0005-0000-0000-0000B5A50000}"/>
    <cellStyle name="Normal 47 21 7 4 2 3 2" xfId="44579" xr:uid="{00000000-0005-0000-0000-0000B6A50000}"/>
    <cellStyle name="Normal 47 21 7 4 2 4" xfId="38595" xr:uid="{00000000-0005-0000-0000-0000B7A50000}"/>
    <cellStyle name="Normal 47 21 7 4 3" xfId="25927" xr:uid="{00000000-0005-0000-0000-0000B8A50000}"/>
    <cellStyle name="Normal 47 21 7 4 3 2" xfId="47541" xr:uid="{00000000-0005-0000-0000-0000B9A50000}"/>
    <cellStyle name="Normal 47 21 7 4 4" xfId="19960" xr:uid="{00000000-0005-0000-0000-0000BAA50000}"/>
    <cellStyle name="Normal 47 21 7 4 4 2" xfId="41602" xr:uid="{00000000-0005-0000-0000-0000BBA50000}"/>
    <cellStyle name="Normal 47 21 7 4 5" xfId="35591" xr:uid="{00000000-0005-0000-0000-0000BCA50000}"/>
    <cellStyle name="Normal 47 21 7 5" xfId="14829" xr:uid="{00000000-0005-0000-0000-0000BDA50000}"/>
    <cellStyle name="Normal 47 21 7 5 2" xfId="17914" xr:uid="{00000000-0005-0000-0000-0000BEA50000}"/>
    <cellStyle name="Normal 47 21 7 5 2 2" xfId="29881" xr:uid="{00000000-0005-0000-0000-0000BFA50000}"/>
    <cellStyle name="Normal 47 21 7 5 2 2 2" xfId="51487" xr:uid="{00000000-0005-0000-0000-0000C0A50000}"/>
    <cellStyle name="Normal 47 21 7 5 2 3" xfId="23914" xr:uid="{00000000-0005-0000-0000-0000C1A50000}"/>
    <cellStyle name="Normal 47 21 7 5 2 3 2" xfId="45551" xr:uid="{00000000-0005-0000-0000-0000C2A50000}"/>
    <cellStyle name="Normal 47 21 7 5 2 4" xfId="39568" xr:uid="{00000000-0005-0000-0000-0000C3A50000}"/>
    <cellStyle name="Normal 47 21 7 5 3" xfId="26899" xr:uid="{00000000-0005-0000-0000-0000C4A50000}"/>
    <cellStyle name="Normal 47 21 7 5 3 2" xfId="48513" xr:uid="{00000000-0005-0000-0000-0000C5A50000}"/>
    <cellStyle name="Normal 47 21 7 5 4" xfId="20932" xr:uid="{00000000-0005-0000-0000-0000C6A50000}"/>
    <cellStyle name="Normal 47 21 7 5 4 2" xfId="42574" xr:uid="{00000000-0005-0000-0000-0000C7A50000}"/>
    <cellStyle name="Normal 47 21 7 5 5" xfId="36565" xr:uid="{00000000-0005-0000-0000-0000C8A50000}"/>
    <cellStyle name="Normal 47 21 7 6" xfId="15942" xr:uid="{00000000-0005-0000-0000-0000C9A50000}"/>
    <cellStyle name="Normal 47 21 7 6 2" xfId="27913" xr:uid="{00000000-0005-0000-0000-0000CAA50000}"/>
    <cellStyle name="Normal 47 21 7 6 2 2" xfId="49519" xr:uid="{00000000-0005-0000-0000-0000CBA50000}"/>
    <cellStyle name="Normal 47 21 7 6 3" xfId="21946" xr:uid="{00000000-0005-0000-0000-0000CCA50000}"/>
    <cellStyle name="Normal 47 21 7 6 3 2" xfId="43583" xr:uid="{00000000-0005-0000-0000-0000CDA50000}"/>
    <cellStyle name="Normal 47 21 7 6 4" xfId="37596" xr:uid="{00000000-0005-0000-0000-0000CEA50000}"/>
    <cellStyle name="Normal 47 21 7 7" xfId="24928" xr:uid="{00000000-0005-0000-0000-0000CFA50000}"/>
    <cellStyle name="Normal 47 21 7 7 2" xfId="46548" xr:uid="{00000000-0005-0000-0000-0000D0A50000}"/>
    <cellStyle name="Normal 47 21 7 8" xfId="18961" xr:uid="{00000000-0005-0000-0000-0000D1A50000}"/>
    <cellStyle name="Normal 47 21 7 8 2" xfId="40603" xr:uid="{00000000-0005-0000-0000-0000D2A50000}"/>
    <cellStyle name="Normal 47 21 7 9" xfId="32002"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1" xr:uid="{00000000-0005-0000-0000-0000D7A50000}"/>
    <cellStyle name="Normal 47 21 8 2 2 2 2" xfId="50577" xr:uid="{00000000-0005-0000-0000-0000D8A50000}"/>
    <cellStyle name="Normal 47 21 8 2 2 3" xfId="23004" xr:uid="{00000000-0005-0000-0000-0000D9A50000}"/>
    <cellStyle name="Normal 47 21 8 2 2 3 2" xfId="44641" xr:uid="{00000000-0005-0000-0000-0000DAA50000}"/>
    <cellStyle name="Normal 47 21 8 2 2 4" xfId="38657" xr:uid="{00000000-0005-0000-0000-0000DBA50000}"/>
    <cellStyle name="Normal 47 21 8 2 3" xfId="25989" xr:uid="{00000000-0005-0000-0000-0000DCA50000}"/>
    <cellStyle name="Normal 47 21 8 2 3 2" xfId="47603" xr:uid="{00000000-0005-0000-0000-0000DDA50000}"/>
    <cellStyle name="Normal 47 21 8 2 4" xfId="20022" xr:uid="{00000000-0005-0000-0000-0000DEA50000}"/>
    <cellStyle name="Normal 47 21 8 2 4 2" xfId="41664" xr:uid="{00000000-0005-0000-0000-0000DFA50000}"/>
    <cellStyle name="Normal 47 21 8 2 5" xfId="35654" xr:uid="{00000000-0005-0000-0000-0000E0A50000}"/>
    <cellStyle name="Normal 47 21 8 3" xfId="14892" xr:uid="{00000000-0005-0000-0000-0000E1A50000}"/>
    <cellStyle name="Normal 47 21 8 3 2" xfId="17977" xr:uid="{00000000-0005-0000-0000-0000E2A50000}"/>
    <cellStyle name="Normal 47 21 8 3 2 2" xfId="29943" xr:uid="{00000000-0005-0000-0000-0000E3A50000}"/>
    <cellStyle name="Normal 47 21 8 3 2 2 2" xfId="51549" xr:uid="{00000000-0005-0000-0000-0000E4A50000}"/>
    <cellStyle name="Normal 47 21 8 3 2 3" xfId="23976" xr:uid="{00000000-0005-0000-0000-0000E5A50000}"/>
    <cellStyle name="Normal 47 21 8 3 2 3 2" xfId="45613" xr:uid="{00000000-0005-0000-0000-0000E6A50000}"/>
    <cellStyle name="Normal 47 21 8 3 2 4" xfId="39631" xr:uid="{00000000-0005-0000-0000-0000E7A50000}"/>
    <cellStyle name="Normal 47 21 8 3 3" xfId="26961" xr:uid="{00000000-0005-0000-0000-0000E8A50000}"/>
    <cellStyle name="Normal 47 21 8 3 3 2" xfId="48575" xr:uid="{00000000-0005-0000-0000-0000E9A50000}"/>
    <cellStyle name="Normal 47 21 8 3 4" xfId="20994" xr:uid="{00000000-0005-0000-0000-0000EAA50000}"/>
    <cellStyle name="Normal 47 21 8 3 4 2" xfId="42636" xr:uid="{00000000-0005-0000-0000-0000EBA50000}"/>
    <cellStyle name="Normal 47 21 8 3 5" xfId="36628" xr:uid="{00000000-0005-0000-0000-0000ECA50000}"/>
    <cellStyle name="Normal 47 21 8 4" xfId="16026" xr:uid="{00000000-0005-0000-0000-0000EDA50000}"/>
    <cellStyle name="Normal 47 21 8 4 2" xfId="27995" xr:uid="{00000000-0005-0000-0000-0000EEA50000}"/>
    <cellStyle name="Normal 47 21 8 4 2 2" xfId="49601" xr:uid="{00000000-0005-0000-0000-0000EFA50000}"/>
    <cellStyle name="Normal 47 21 8 4 3" xfId="22028" xr:uid="{00000000-0005-0000-0000-0000F0A50000}"/>
    <cellStyle name="Normal 47 21 8 4 3 2" xfId="43665" xr:uid="{00000000-0005-0000-0000-0000F1A50000}"/>
    <cellStyle name="Normal 47 21 8 4 4" xfId="37680" xr:uid="{00000000-0005-0000-0000-0000F2A50000}"/>
    <cellStyle name="Normal 47 21 8 5" xfId="25013" xr:uid="{00000000-0005-0000-0000-0000F3A50000}"/>
    <cellStyle name="Normal 47 21 8 5 2" xfId="46630" xr:uid="{00000000-0005-0000-0000-0000F4A50000}"/>
    <cellStyle name="Normal 47 21 8 6" xfId="19046" xr:uid="{00000000-0005-0000-0000-0000F5A50000}"/>
    <cellStyle name="Normal 47 21 8 6 2" xfId="40688" xr:uid="{00000000-0005-0000-0000-0000F6A50000}"/>
    <cellStyle name="Normal 47 21 8 7" xfId="34674"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1" xr:uid="{00000000-0005-0000-0000-0000FBA50000}"/>
    <cellStyle name="Normal 47 21 9 2 2 2 2" xfId="50897" xr:uid="{00000000-0005-0000-0000-0000FCA50000}"/>
    <cellStyle name="Normal 47 21 9 2 2 3" xfId="23324" xr:uid="{00000000-0005-0000-0000-0000FDA50000}"/>
    <cellStyle name="Normal 47 21 9 2 2 3 2" xfId="44961" xr:uid="{00000000-0005-0000-0000-0000FEA50000}"/>
    <cellStyle name="Normal 47 21 9 2 2 4" xfId="38977" xr:uid="{00000000-0005-0000-0000-0000FFA50000}"/>
    <cellStyle name="Normal 47 21 9 2 3" xfId="26309" xr:uid="{00000000-0005-0000-0000-000000A60000}"/>
    <cellStyle name="Normal 47 21 9 2 3 2" xfId="47923" xr:uid="{00000000-0005-0000-0000-000001A60000}"/>
    <cellStyle name="Normal 47 21 9 2 4" xfId="20342" xr:uid="{00000000-0005-0000-0000-000002A60000}"/>
    <cellStyle name="Normal 47 21 9 2 4 2" xfId="41984" xr:uid="{00000000-0005-0000-0000-000003A60000}"/>
    <cellStyle name="Normal 47 21 9 2 5" xfId="35974" xr:uid="{00000000-0005-0000-0000-000004A60000}"/>
    <cellStyle name="Normal 47 21 9 3" xfId="15212" xr:uid="{00000000-0005-0000-0000-000005A60000}"/>
    <cellStyle name="Normal 47 21 9 3 2" xfId="18297" xr:uid="{00000000-0005-0000-0000-000006A60000}"/>
    <cellStyle name="Normal 47 21 9 3 2 2" xfId="30263" xr:uid="{00000000-0005-0000-0000-000007A60000}"/>
    <cellStyle name="Normal 47 21 9 3 2 2 2" xfId="51869" xr:uid="{00000000-0005-0000-0000-000008A60000}"/>
    <cellStyle name="Normal 47 21 9 3 2 3" xfId="24296" xr:uid="{00000000-0005-0000-0000-000009A60000}"/>
    <cellStyle name="Normal 47 21 9 3 2 3 2" xfId="45933" xr:uid="{00000000-0005-0000-0000-00000AA60000}"/>
    <cellStyle name="Normal 47 21 9 3 2 4" xfId="39951" xr:uid="{00000000-0005-0000-0000-00000BA60000}"/>
    <cellStyle name="Normal 47 21 9 3 3" xfId="27281" xr:uid="{00000000-0005-0000-0000-00000CA60000}"/>
    <cellStyle name="Normal 47 21 9 3 3 2" xfId="48895" xr:uid="{00000000-0005-0000-0000-00000DA60000}"/>
    <cellStyle name="Normal 47 21 9 3 4" xfId="21314" xr:uid="{00000000-0005-0000-0000-00000EA60000}"/>
    <cellStyle name="Normal 47 21 9 3 4 2" xfId="42956" xr:uid="{00000000-0005-0000-0000-00000FA60000}"/>
    <cellStyle name="Normal 47 21 9 3 5" xfId="36948" xr:uid="{00000000-0005-0000-0000-000010A60000}"/>
    <cellStyle name="Normal 47 21 9 4" xfId="16346" xr:uid="{00000000-0005-0000-0000-000011A60000}"/>
    <cellStyle name="Normal 47 21 9 4 2" xfId="28315" xr:uid="{00000000-0005-0000-0000-000012A60000}"/>
    <cellStyle name="Normal 47 21 9 4 2 2" xfId="49921" xr:uid="{00000000-0005-0000-0000-000013A60000}"/>
    <cellStyle name="Normal 47 21 9 4 3" xfId="22348" xr:uid="{00000000-0005-0000-0000-000014A60000}"/>
    <cellStyle name="Normal 47 21 9 4 3 2" xfId="43985" xr:uid="{00000000-0005-0000-0000-000015A60000}"/>
    <cellStyle name="Normal 47 21 9 4 4" xfId="38000" xr:uid="{00000000-0005-0000-0000-000016A60000}"/>
    <cellStyle name="Normal 47 21 9 5" xfId="25333" xr:uid="{00000000-0005-0000-0000-000017A60000}"/>
    <cellStyle name="Normal 47 21 9 5 2" xfId="46950" xr:uid="{00000000-0005-0000-0000-000018A60000}"/>
    <cellStyle name="Normal 47 21 9 6" xfId="19366" xr:uid="{00000000-0005-0000-0000-000019A60000}"/>
    <cellStyle name="Normal 47 21 9 6 2" xfId="41008" xr:uid="{00000000-0005-0000-0000-00001AA60000}"/>
    <cellStyle name="Normal 47 21 9 7" xfId="34994"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2" xr:uid="{00000000-0005-0000-0000-00001FA60000}"/>
    <cellStyle name="Normal 47 22 10 2 2 2" xfId="50258" xr:uid="{00000000-0005-0000-0000-000020A60000}"/>
    <cellStyle name="Normal 47 22 10 2 3" xfId="22685" xr:uid="{00000000-0005-0000-0000-000021A60000}"/>
    <cellStyle name="Normal 47 22 10 2 3 2" xfId="44322" xr:uid="{00000000-0005-0000-0000-000022A60000}"/>
    <cellStyle name="Normal 47 22 10 2 4" xfId="38337" xr:uid="{00000000-0005-0000-0000-000023A60000}"/>
    <cellStyle name="Normal 47 22 10 3" xfId="25670" xr:uid="{00000000-0005-0000-0000-000024A60000}"/>
    <cellStyle name="Normal 47 22 10 3 2" xfId="47284" xr:uid="{00000000-0005-0000-0000-000025A60000}"/>
    <cellStyle name="Normal 47 22 10 4" xfId="19703" xr:uid="{00000000-0005-0000-0000-000026A60000}"/>
    <cellStyle name="Normal 47 22 10 4 2" xfId="41345" xr:uid="{00000000-0005-0000-0000-000027A60000}"/>
    <cellStyle name="Normal 47 22 10 5" xfId="35333" xr:uid="{00000000-0005-0000-0000-000028A60000}"/>
    <cellStyle name="Normal 47 22 11" xfId="14572" xr:uid="{00000000-0005-0000-0000-000029A60000}"/>
    <cellStyle name="Normal 47 22 11 2" xfId="17657" xr:uid="{00000000-0005-0000-0000-00002AA60000}"/>
    <cellStyle name="Normal 47 22 11 2 2" xfId="29624" xr:uid="{00000000-0005-0000-0000-00002BA60000}"/>
    <cellStyle name="Normal 47 22 11 2 2 2" xfId="51230" xr:uid="{00000000-0005-0000-0000-00002CA60000}"/>
    <cellStyle name="Normal 47 22 11 2 3" xfId="23657" xr:uid="{00000000-0005-0000-0000-00002DA60000}"/>
    <cellStyle name="Normal 47 22 11 2 3 2" xfId="45294" xr:uid="{00000000-0005-0000-0000-00002EA60000}"/>
    <cellStyle name="Normal 47 22 11 2 4" xfId="39311" xr:uid="{00000000-0005-0000-0000-00002FA60000}"/>
    <cellStyle name="Normal 47 22 11 3" xfId="26642" xr:uid="{00000000-0005-0000-0000-000030A60000}"/>
    <cellStyle name="Normal 47 22 11 3 2" xfId="48256" xr:uid="{00000000-0005-0000-0000-000031A60000}"/>
    <cellStyle name="Normal 47 22 11 4" xfId="20675" xr:uid="{00000000-0005-0000-0000-000032A60000}"/>
    <cellStyle name="Normal 47 22 11 4 2" xfId="42317" xr:uid="{00000000-0005-0000-0000-000033A60000}"/>
    <cellStyle name="Normal 47 22 11 5" xfId="36308" xr:uid="{00000000-0005-0000-0000-000034A60000}"/>
    <cellStyle name="Normal 47 22 12" xfId="15685" xr:uid="{00000000-0005-0000-0000-000035A60000}"/>
    <cellStyle name="Normal 47 22 12 2" xfId="27656" xr:uid="{00000000-0005-0000-0000-000036A60000}"/>
    <cellStyle name="Normal 47 22 12 2 2" xfId="49262" xr:uid="{00000000-0005-0000-0000-000037A60000}"/>
    <cellStyle name="Normal 47 22 12 3" xfId="21689" xr:uid="{00000000-0005-0000-0000-000038A60000}"/>
    <cellStyle name="Normal 47 22 12 3 2" xfId="43326" xr:uid="{00000000-0005-0000-0000-000039A60000}"/>
    <cellStyle name="Normal 47 22 12 4" xfId="37339" xr:uid="{00000000-0005-0000-0000-00003AA60000}"/>
    <cellStyle name="Normal 47 22 13" xfId="24671" xr:uid="{00000000-0005-0000-0000-00003BA60000}"/>
    <cellStyle name="Normal 47 22 13 2" xfId="46291" xr:uid="{00000000-0005-0000-0000-00003CA60000}"/>
    <cellStyle name="Normal 47 22 14" xfId="18704" xr:uid="{00000000-0005-0000-0000-00003DA60000}"/>
    <cellStyle name="Normal 47 22 14 2" xfId="40346" xr:uid="{00000000-0005-0000-0000-00003EA60000}"/>
    <cellStyle name="Normal 47 22 15" xfId="31269"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1" xr:uid="{00000000-0005-0000-0000-000044A60000}"/>
    <cellStyle name="Normal 47 22 2 2 2 2 2 2" xfId="50667" xr:uid="{00000000-0005-0000-0000-000045A60000}"/>
    <cellStyle name="Normal 47 22 2 2 2 2 3" xfId="23094" xr:uid="{00000000-0005-0000-0000-000046A60000}"/>
    <cellStyle name="Normal 47 22 2 2 2 2 3 2" xfId="44731" xr:uid="{00000000-0005-0000-0000-000047A60000}"/>
    <cellStyle name="Normal 47 22 2 2 2 2 4" xfId="38747" xr:uid="{00000000-0005-0000-0000-000048A60000}"/>
    <cellStyle name="Normal 47 22 2 2 2 3" xfId="26079" xr:uid="{00000000-0005-0000-0000-000049A60000}"/>
    <cellStyle name="Normal 47 22 2 2 2 3 2" xfId="47693" xr:uid="{00000000-0005-0000-0000-00004AA60000}"/>
    <cellStyle name="Normal 47 22 2 2 2 4" xfId="20112" xr:uid="{00000000-0005-0000-0000-00004BA60000}"/>
    <cellStyle name="Normal 47 22 2 2 2 4 2" xfId="41754" xr:uid="{00000000-0005-0000-0000-00004CA60000}"/>
    <cellStyle name="Normal 47 22 2 2 2 5" xfId="35744" xr:uid="{00000000-0005-0000-0000-00004DA60000}"/>
    <cellStyle name="Normal 47 22 2 2 3" xfId="14982" xr:uid="{00000000-0005-0000-0000-00004EA60000}"/>
    <cellStyle name="Normal 47 22 2 2 3 2" xfId="18067" xr:uid="{00000000-0005-0000-0000-00004FA60000}"/>
    <cellStyle name="Normal 47 22 2 2 3 2 2" xfId="30033" xr:uid="{00000000-0005-0000-0000-000050A60000}"/>
    <cellStyle name="Normal 47 22 2 2 3 2 2 2" xfId="51639" xr:uid="{00000000-0005-0000-0000-000051A60000}"/>
    <cellStyle name="Normal 47 22 2 2 3 2 3" xfId="24066" xr:uid="{00000000-0005-0000-0000-000052A60000}"/>
    <cellStyle name="Normal 47 22 2 2 3 2 3 2" xfId="45703" xr:uid="{00000000-0005-0000-0000-000053A60000}"/>
    <cellStyle name="Normal 47 22 2 2 3 2 4" xfId="39721" xr:uid="{00000000-0005-0000-0000-000054A60000}"/>
    <cellStyle name="Normal 47 22 2 2 3 3" xfId="27051" xr:uid="{00000000-0005-0000-0000-000055A60000}"/>
    <cellStyle name="Normal 47 22 2 2 3 3 2" xfId="48665" xr:uid="{00000000-0005-0000-0000-000056A60000}"/>
    <cellStyle name="Normal 47 22 2 2 3 4" xfId="21084" xr:uid="{00000000-0005-0000-0000-000057A60000}"/>
    <cellStyle name="Normal 47 22 2 2 3 4 2" xfId="42726" xr:uid="{00000000-0005-0000-0000-000058A60000}"/>
    <cellStyle name="Normal 47 22 2 2 3 5" xfId="36718" xr:uid="{00000000-0005-0000-0000-000059A60000}"/>
    <cellStyle name="Normal 47 22 2 2 4" xfId="16116" xr:uid="{00000000-0005-0000-0000-00005AA60000}"/>
    <cellStyle name="Normal 47 22 2 2 4 2" xfId="28085" xr:uid="{00000000-0005-0000-0000-00005BA60000}"/>
    <cellStyle name="Normal 47 22 2 2 4 2 2" xfId="49691" xr:uid="{00000000-0005-0000-0000-00005CA60000}"/>
    <cellStyle name="Normal 47 22 2 2 4 3" xfId="22118" xr:uid="{00000000-0005-0000-0000-00005DA60000}"/>
    <cellStyle name="Normal 47 22 2 2 4 3 2" xfId="43755" xr:uid="{00000000-0005-0000-0000-00005EA60000}"/>
    <cellStyle name="Normal 47 22 2 2 4 4" xfId="37770" xr:uid="{00000000-0005-0000-0000-00005FA60000}"/>
    <cellStyle name="Normal 47 22 2 2 5" xfId="25103" xr:uid="{00000000-0005-0000-0000-000060A60000}"/>
    <cellStyle name="Normal 47 22 2 2 5 2" xfId="46720" xr:uid="{00000000-0005-0000-0000-000061A60000}"/>
    <cellStyle name="Normal 47 22 2 2 6" xfId="19136" xr:uid="{00000000-0005-0000-0000-000062A60000}"/>
    <cellStyle name="Normal 47 22 2 2 6 2" xfId="40778" xr:uid="{00000000-0005-0000-0000-000063A60000}"/>
    <cellStyle name="Normal 47 22 2 2 7" xfId="34764"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1" xr:uid="{00000000-0005-0000-0000-000068A60000}"/>
    <cellStyle name="Normal 47 22 2 3 2 2 2 2" xfId="50987" xr:uid="{00000000-0005-0000-0000-000069A60000}"/>
    <cellStyle name="Normal 47 22 2 3 2 2 3" xfId="23414" xr:uid="{00000000-0005-0000-0000-00006AA60000}"/>
    <cellStyle name="Normal 47 22 2 3 2 2 3 2" xfId="45051" xr:uid="{00000000-0005-0000-0000-00006BA60000}"/>
    <cellStyle name="Normal 47 22 2 3 2 2 4" xfId="39067" xr:uid="{00000000-0005-0000-0000-00006CA60000}"/>
    <cellStyle name="Normal 47 22 2 3 2 3" xfId="26399" xr:uid="{00000000-0005-0000-0000-00006DA60000}"/>
    <cellStyle name="Normal 47 22 2 3 2 3 2" xfId="48013" xr:uid="{00000000-0005-0000-0000-00006EA60000}"/>
    <cellStyle name="Normal 47 22 2 3 2 4" xfId="20432" xr:uid="{00000000-0005-0000-0000-00006FA60000}"/>
    <cellStyle name="Normal 47 22 2 3 2 4 2" xfId="42074" xr:uid="{00000000-0005-0000-0000-000070A60000}"/>
    <cellStyle name="Normal 47 22 2 3 2 5" xfId="36064" xr:uid="{00000000-0005-0000-0000-000071A60000}"/>
    <cellStyle name="Normal 47 22 2 3 3" xfId="15302" xr:uid="{00000000-0005-0000-0000-000072A60000}"/>
    <cellStyle name="Normal 47 22 2 3 3 2" xfId="18387" xr:uid="{00000000-0005-0000-0000-000073A60000}"/>
    <cellStyle name="Normal 47 22 2 3 3 2 2" xfId="30353" xr:uid="{00000000-0005-0000-0000-000074A60000}"/>
    <cellStyle name="Normal 47 22 2 3 3 2 2 2" xfId="51959" xr:uid="{00000000-0005-0000-0000-000075A60000}"/>
    <cellStyle name="Normal 47 22 2 3 3 2 3" xfId="24386" xr:uid="{00000000-0005-0000-0000-000076A60000}"/>
    <cellStyle name="Normal 47 22 2 3 3 2 3 2" xfId="46023" xr:uid="{00000000-0005-0000-0000-000077A60000}"/>
    <cellStyle name="Normal 47 22 2 3 3 2 4" xfId="40041" xr:uid="{00000000-0005-0000-0000-000078A60000}"/>
    <cellStyle name="Normal 47 22 2 3 3 3" xfId="27371" xr:uid="{00000000-0005-0000-0000-000079A60000}"/>
    <cellStyle name="Normal 47 22 2 3 3 3 2" xfId="48985" xr:uid="{00000000-0005-0000-0000-00007AA60000}"/>
    <cellStyle name="Normal 47 22 2 3 3 4" xfId="21404" xr:uid="{00000000-0005-0000-0000-00007BA60000}"/>
    <cellStyle name="Normal 47 22 2 3 3 4 2" xfId="43046" xr:uid="{00000000-0005-0000-0000-00007CA60000}"/>
    <cellStyle name="Normal 47 22 2 3 3 5" xfId="37038" xr:uid="{00000000-0005-0000-0000-00007DA60000}"/>
    <cellStyle name="Normal 47 22 2 3 4" xfId="16436" xr:uid="{00000000-0005-0000-0000-00007EA60000}"/>
    <cellStyle name="Normal 47 22 2 3 4 2" xfId="28405" xr:uid="{00000000-0005-0000-0000-00007FA60000}"/>
    <cellStyle name="Normal 47 22 2 3 4 2 2" xfId="50011" xr:uid="{00000000-0005-0000-0000-000080A60000}"/>
    <cellStyle name="Normal 47 22 2 3 4 3" xfId="22438" xr:uid="{00000000-0005-0000-0000-000081A60000}"/>
    <cellStyle name="Normal 47 22 2 3 4 3 2" xfId="44075" xr:uid="{00000000-0005-0000-0000-000082A60000}"/>
    <cellStyle name="Normal 47 22 2 3 4 4" xfId="38090" xr:uid="{00000000-0005-0000-0000-000083A60000}"/>
    <cellStyle name="Normal 47 22 2 3 5" xfId="25423" xr:uid="{00000000-0005-0000-0000-000084A60000}"/>
    <cellStyle name="Normal 47 22 2 3 5 2" xfId="47040" xr:uid="{00000000-0005-0000-0000-000085A60000}"/>
    <cellStyle name="Normal 47 22 2 3 6" xfId="19456" xr:uid="{00000000-0005-0000-0000-000086A60000}"/>
    <cellStyle name="Normal 47 22 2 3 6 2" xfId="41098" xr:uid="{00000000-0005-0000-0000-000087A60000}"/>
    <cellStyle name="Normal 47 22 2 3 7" xfId="35084" xr:uid="{00000000-0005-0000-0000-000088A60000}"/>
    <cellStyle name="Normal 47 22 2 4" xfId="13687" xr:uid="{00000000-0005-0000-0000-000089A60000}"/>
    <cellStyle name="Normal 47 22 2 4 2" xfId="16773" xr:uid="{00000000-0005-0000-0000-00008AA60000}"/>
    <cellStyle name="Normal 47 22 2 4 2 2" xfId="28741" xr:uid="{00000000-0005-0000-0000-00008BA60000}"/>
    <cellStyle name="Normal 47 22 2 4 2 2 2" xfId="50347" xr:uid="{00000000-0005-0000-0000-00008CA60000}"/>
    <cellStyle name="Normal 47 22 2 4 2 3" xfId="22774" xr:uid="{00000000-0005-0000-0000-00008DA60000}"/>
    <cellStyle name="Normal 47 22 2 4 2 3 2" xfId="44411" xr:uid="{00000000-0005-0000-0000-00008EA60000}"/>
    <cellStyle name="Normal 47 22 2 4 2 4" xfId="38427" xr:uid="{00000000-0005-0000-0000-00008FA60000}"/>
    <cellStyle name="Normal 47 22 2 4 3" xfId="25759" xr:uid="{00000000-0005-0000-0000-000090A60000}"/>
    <cellStyle name="Normal 47 22 2 4 3 2" xfId="47373" xr:uid="{00000000-0005-0000-0000-000091A60000}"/>
    <cellStyle name="Normal 47 22 2 4 4" xfId="19792" xr:uid="{00000000-0005-0000-0000-000092A60000}"/>
    <cellStyle name="Normal 47 22 2 4 4 2" xfId="41434" xr:uid="{00000000-0005-0000-0000-000093A60000}"/>
    <cellStyle name="Normal 47 22 2 4 5" xfId="35423" xr:uid="{00000000-0005-0000-0000-000094A60000}"/>
    <cellStyle name="Normal 47 22 2 5" xfId="14661" xr:uid="{00000000-0005-0000-0000-000095A60000}"/>
    <cellStyle name="Normal 47 22 2 5 2" xfId="17746" xr:uid="{00000000-0005-0000-0000-000096A60000}"/>
    <cellStyle name="Normal 47 22 2 5 2 2" xfId="29713" xr:uid="{00000000-0005-0000-0000-000097A60000}"/>
    <cellStyle name="Normal 47 22 2 5 2 2 2" xfId="51319" xr:uid="{00000000-0005-0000-0000-000098A60000}"/>
    <cellStyle name="Normal 47 22 2 5 2 3" xfId="23746" xr:uid="{00000000-0005-0000-0000-000099A60000}"/>
    <cellStyle name="Normal 47 22 2 5 2 3 2" xfId="45383" xr:uid="{00000000-0005-0000-0000-00009AA60000}"/>
    <cellStyle name="Normal 47 22 2 5 2 4" xfId="39400" xr:uid="{00000000-0005-0000-0000-00009BA60000}"/>
    <cellStyle name="Normal 47 22 2 5 3" xfId="26731" xr:uid="{00000000-0005-0000-0000-00009CA60000}"/>
    <cellStyle name="Normal 47 22 2 5 3 2" xfId="48345" xr:uid="{00000000-0005-0000-0000-00009DA60000}"/>
    <cellStyle name="Normal 47 22 2 5 4" xfId="20764" xr:uid="{00000000-0005-0000-0000-00009EA60000}"/>
    <cellStyle name="Normal 47 22 2 5 4 2" xfId="42406" xr:uid="{00000000-0005-0000-0000-00009FA60000}"/>
    <cellStyle name="Normal 47 22 2 5 5" xfId="36397" xr:uid="{00000000-0005-0000-0000-0000A0A60000}"/>
    <cellStyle name="Normal 47 22 2 6" xfId="15774" xr:uid="{00000000-0005-0000-0000-0000A1A60000}"/>
    <cellStyle name="Normal 47 22 2 6 2" xfId="27745" xr:uid="{00000000-0005-0000-0000-0000A2A60000}"/>
    <cellStyle name="Normal 47 22 2 6 2 2" xfId="49351" xr:uid="{00000000-0005-0000-0000-0000A3A60000}"/>
    <cellStyle name="Normal 47 22 2 6 3" xfId="21778" xr:uid="{00000000-0005-0000-0000-0000A4A60000}"/>
    <cellStyle name="Normal 47 22 2 6 3 2" xfId="43415" xr:uid="{00000000-0005-0000-0000-0000A5A60000}"/>
    <cellStyle name="Normal 47 22 2 6 4" xfId="37428" xr:uid="{00000000-0005-0000-0000-0000A6A60000}"/>
    <cellStyle name="Normal 47 22 2 7" xfId="24760" xr:uid="{00000000-0005-0000-0000-0000A7A60000}"/>
    <cellStyle name="Normal 47 22 2 7 2" xfId="46380" xr:uid="{00000000-0005-0000-0000-0000A8A60000}"/>
    <cellStyle name="Normal 47 22 2 8" xfId="18793" xr:uid="{00000000-0005-0000-0000-0000A9A60000}"/>
    <cellStyle name="Normal 47 22 2 8 2" xfId="40435" xr:uid="{00000000-0005-0000-0000-0000AAA60000}"/>
    <cellStyle name="Normal 47 22 2 9" xfId="31606"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7" xr:uid="{00000000-0005-0000-0000-0000B0A60000}"/>
    <cellStyle name="Normal 47 22 3 2 2 2 2 2" xfId="50623" xr:uid="{00000000-0005-0000-0000-0000B1A60000}"/>
    <cellStyle name="Normal 47 22 3 2 2 2 3" xfId="23050" xr:uid="{00000000-0005-0000-0000-0000B2A60000}"/>
    <cellStyle name="Normal 47 22 3 2 2 2 3 2" xfId="44687" xr:uid="{00000000-0005-0000-0000-0000B3A60000}"/>
    <cellStyle name="Normal 47 22 3 2 2 2 4" xfId="38703" xr:uid="{00000000-0005-0000-0000-0000B4A60000}"/>
    <cellStyle name="Normal 47 22 3 2 2 3" xfId="26035" xr:uid="{00000000-0005-0000-0000-0000B5A60000}"/>
    <cellStyle name="Normal 47 22 3 2 2 3 2" xfId="47649" xr:uid="{00000000-0005-0000-0000-0000B6A60000}"/>
    <cellStyle name="Normal 47 22 3 2 2 4" xfId="20068" xr:uid="{00000000-0005-0000-0000-0000B7A60000}"/>
    <cellStyle name="Normal 47 22 3 2 2 4 2" xfId="41710" xr:uid="{00000000-0005-0000-0000-0000B8A60000}"/>
    <cellStyle name="Normal 47 22 3 2 2 5" xfId="35700" xr:uid="{00000000-0005-0000-0000-0000B9A60000}"/>
    <cellStyle name="Normal 47 22 3 2 3" xfId="14938" xr:uid="{00000000-0005-0000-0000-0000BAA60000}"/>
    <cellStyle name="Normal 47 22 3 2 3 2" xfId="18023" xr:uid="{00000000-0005-0000-0000-0000BBA60000}"/>
    <cellStyle name="Normal 47 22 3 2 3 2 2" xfId="29989" xr:uid="{00000000-0005-0000-0000-0000BCA60000}"/>
    <cellStyle name="Normal 47 22 3 2 3 2 2 2" xfId="51595" xr:uid="{00000000-0005-0000-0000-0000BDA60000}"/>
    <cellStyle name="Normal 47 22 3 2 3 2 3" xfId="24022" xr:uid="{00000000-0005-0000-0000-0000BEA60000}"/>
    <cellStyle name="Normal 47 22 3 2 3 2 3 2" xfId="45659" xr:uid="{00000000-0005-0000-0000-0000BFA60000}"/>
    <cellStyle name="Normal 47 22 3 2 3 2 4" xfId="39677" xr:uid="{00000000-0005-0000-0000-0000C0A60000}"/>
    <cellStyle name="Normal 47 22 3 2 3 3" xfId="27007" xr:uid="{00000000-0005-0000-0000-0000C1A60000}"/>
    <cellStyle name="Normal 47 22 3 2 3 3 2" xfId="48621" xr:uid="{00000000-0005-0000-0000-0000C2A60000}"/>
    <cellStyle name="Normal 47 22 3 2 3 4" xfId="21040" xr:uid="{00000000-0005-0000-0000-0000C3A60000}"/>
    <cellStyle name="Normal 47 22 3 2 3 4 2" xfId="42682" xr:uid="{00000000-0005-0000-0000-0000C4A60000}"/>
    <cellStyle name="Normal 47 22 3 2 3 5" xfId="36674" xr:uid="{00000000-0005-0000-0000-0000C5A60000}"/>
    <cellStyle name="Normal 47 22 3 2 4" xfId="16072" xr:uid="{00000000-0005-0000-0000-0000C6A60000}"/>
    <cellStyle name="Normal 47 22 3 2 4 2" xfId="28041" xr:uid="{00000000-0005-0000-0000-0000C7A60000}"/>
    <cellStyle name="Normal 47 22 3 2 4 2 2" xfId="49647" xr:uid="{00000000-0005-0000-0000-0000C8A60000}"/>
    <cellStyle name="Normal 47 22 3 2 4 3" xfId="22074" xr:uid="{00000000-0005-0000-0000-0000C9A60000}"/>
    <cellStyle name="Normal 47 22 3 2 4 3 2" xfId="43711" xr:uid="{00000000-0005-0000-0000-0000CAA60000}"/>
    <cellStyle name="Normal 47 22 3 2 4 4" xfId="37726" xr:uid="{00000000-0005-0000-0000-0000CBA60000}"/>
    <cellStyle name="Normal 47 22 3 2 5" xfId="25059" xr:uid="{00000000-0005-0000-0000-0000CCA60000}"/>
    <cellStyle name="Normal 47 22 3 2 5 2" xfId="46676" xr:uid="{00000000-0005-0000-0000-0000CDA60000}"/>
    <cellStyle name="Normal 47 22 3 2 6" xfId="19092" xr:uid="{00000000-0005-0000-0000-0000CEA60000}"/>
    <cellStyle name="Normal 47 22 3 2 6 2" xfId="40734" xr:uid="{00000000-0005-0000-0000-0000CFA60000}"/>
    <cellStyle name="Normal 47 22 3 2 7" xfId="34720"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7" xr:uid="{00000000-0005-0000-0000-0000D4A60000}"/>
    <cellStyle name="Normal 47 22 3 3 2 2 2 2" xfId="50943" xr:uid="{00000000-0005-0000-0000-0000D5A60000}"/>
    <cellStyle name="Normal 47 22 3 3 2 2 3" xfId="23370" xr:uid="{00000000-0005-0000-0000-0000D6A60000}"/>
    <cellStyle name="Normal 47 22 3 3 2 2 3 2" xfId="45007" xr:uid="{00000000-0005-0000-0000-0000D7A60000}"/>
    <cellStyle name="Normal 47 22 3 3 2 2 4" xfId="39023" xr:uid="{00000000-0005-0000-0000-0000D8A60000}"/>
    <cellStyle name="Normal 47 22 3 3 2 3" xfId="26355" xr:uid="{00000000-0005-0000-0000-0000D9A60000}"/>
    <cellStyle name="Normal 47 22 3 3 2 3 2" xfId="47969" xr:uid="{00000000-0005-0000-0000-0000DAA60000}"/>
    <cellStyle name="Normal 47 22 3 3 2 4" xfId="20388" xr:uid="{00000000-0005-0000-0000-0000DBA60000}"/>
    <cellStyle name="Normal 47 22 3 3 2 4 2" xfId="42030" xr:uid="{00000000-0005-0000-0000-0000DCA60000}"/>
    <cellStyle name="Normal 47 22 3 3 2 5" xfId="36020" xr:uid="{00000000-0005-0000-0000-0000DDA60000}"/>
    <cellStyle name="Normal 47 22 3 3 3" xfId="15258" xr:uid="{00000000-0005-0000-0000-0000DEA60000}"/>
    <cellStyle name="Normal 47 22 3 3 3 2" xfId="18343" xr:uid="{00000000-0005-0000-0000-0000DFA60000}"/>
    <cellStyle name="Normal 47 22 3 3 3 2 2" xfId="30309" xr:uid="{00000000-0005-0000-0000-0000E0A60000}"/>
    <cellStyle name="Normal 47 22 3 3 3 2 2 2" xfId="51915" xr:uid="{00000000-0005-0000-0000-0000E1A60000}"/>
    <cellStyle name="Normal 47 22 3 3 3 2 3" xfId="24342" xr:uid="{00000000-0005-0000-0000-0000E2A60000}"/>
    <cellStyle name="Normal 47 22 3 3 3 2 3 2" xfId="45979" xr:uid="{00000000-0005-0000-0000-0000E3A60000}"/>
    <cellStyle name="Normal 47 22 3 3 3 2 4" xfId="39997" xr:uid="{00000000-0005-0000-0000-0000E4A60000}"/>
    <cellStyle name="Normal 47 22 3 3 3 3" xfId="27327" xr:uid="{00000000-0005-0000-0000-0000E5A60000}"/>
    <cellStyle name="Normal 47 22 3 3 3 3 2" xfId="48941" xr:uid="{00000000-0005-0000-0000-0000E6A60000}"/>
    <cellStyle name="Normal 47 22 3 3 3 4" xfId="21360" xr:uid="{00000000-0005-0000-0000-0000E7A60000}"/>
    <cellStyle name="Normal 47 22 3 3 3 4 2" xfId="43002" xr:uid="{00000000-0005-0000-0000-0000E8A60000}"/>
    <cellStyle name="Normal 47 22 3 3 3 5" xfId="36994" xr:uid="{00000000-0005-0000-0000-0000E9A60000}"/>
    <cellStyle name="Normal 47 22 3 3 4" xfId="16392" xr:uid="{00000000-0005-0000-0000-0000EAA60000}"/>
    <cellStyle name="Normal 47 22 3 3 4 2" xfId="28361" xr:uid="{00000000-0005-0000-0000-0000EBA60000}"/>
    <cellStyle name="Normal 47 22 3 3 4 2 2" xfId="49967" xr:uid="{00000000-0005-0000-0000-0000ECA60000}"/>
    <cellStyle name="Normal 47 22 3 3 4 3" xfId="22394" xr:uid="{00000000-0005-0000-0000-0000EDA60000}"/>
    <cellStyle name="Normal 47 22 3 3 4 3 2" xfId="44031" xr:uid="{00000000-0005-0000-0000-0000EEA60000}"/>
    <cellStyle name="Normal 47 22 3 3 4 4" xfId="38046" xr:uid="{00000000-0005-0000-0000-0000EFA60000}"/>
    <cellStyle name="Normal 47 22 3 3 5" xfId="25379" xr:uid="{00000000-0005-0000-0000-0000F0A60000}"/>
    <cellStyle name="Normal 47 22 3 3 5 2" xfId="46996" xr:uid="{00000000-0005-0000-0000-0000F1A60000}"/>
    <cellStyle name="Normal 47 22 3 3 6" xfId="19412" xr:uid="{00000000-0005-0000-0000-0000F2A60000}"/>
    <cellStyle name="Normal 47 22 3 3 6 2" xfId="41054" xr:uid="{00000000-0005-0000-0000-0000F3A60000}"/>
    <cellStyle name="Normal 47 22 3 3 7" xfId="35040" xr:uid="{00000000-0005-0000-0000-0000F4A60000}"/>
    <cellStyle name="Normal 47 22 3 4" xfId="13643" xr:uid="{00000000-0005-0000-0000-0000F5A60000}"/>
    <cellStyle name="Normal 47 22 3 4 2" xfId="16729" xr:uid="{00000000-0005-0000-0000-0000F6A60000}"/>
    <cellStyle name="Normal 47 22 3 4 2 2" xfId="28697" xr:uid="{00000000-0005-0000-0000-0000F7A60000}"/>
    <cellStyle name="Normal 47 22 3 4 2 2 2" xfId="50303" xr:uid="{00000000-0005-0000-0000-0000F8A60000}"/>
    <cellStyle name="Normal 47 22 3 4 2 3" xfId="22730" xr:uid="{00000000-0005-0000-0000-0000F9A60000}"/>
    <cellStyle name="Normal 47 22 3 4 2 3 2" xfId="44367" xr:uid="{00000000-0005-0000-0000-0000FAA60000}"/>
    <cellStyle name="Normal 47 22 3 4 2 4" xfId="38383" xr:uid="{00000000-0005-0000-0000-0000FBA60000}"/>
    <cellStyle name="Normal 47 22 3 4 3" xfId="25715" xr:uid="{00000000-0005-0000-0000-0000FCA60000}"/>
    <cellStyle name="Normal 47 22 3 4 3 2" xfId="47329" xr:uid="{00000000-0005-0000-0000-0000FDA60000}"/>
    <cellStyle name="Normal 47 22 3 4 4" xfId="19748" xr:uid="{00000000-0005-0000-0000-0000FEA60000}"/>
    <cellStyle name="Normal 47 22 3 4 4 2" xfId="41390" xr:uid="{00000000-0005-0000-0000-0000FFA60000}"/>
    <cellStyle name="Normal 47 22 3 4 5" xfId="35379" xr:uid="{00000000-0005-0000-0000-000000A70000}"/>
    <cellStyle name="Normal 47 22 3 5" xfId="14617" xr:uid="{00000000-0005-0000-0000-000001A70000}"/>
    <cellStyle name="Normal 47 22 3 5 2" xfId="17702" xr:uid="{00000000-0005-0000-0000-000002A70000}"/>
    <cellStyle name="Normal 47 22 3 5 2 2" xfId="29669" xr:uid="{00000000-0005-0000-0000-000003A70000}"/>
    <cellStyle name="Normal 47 22 3 5 2 2 2" xfId="51275" xr:uid="{00000000-0005-0000-0000-000004A70000}"/>
    <cellStyle name="Normal 47 22 3 5 2 3" xfId="23702" xr:uid="{00000000-0005-0000-0000-000005A70000}"/>
    <cellStyle name="Normal 47 22 3 5 2 3 2" xfId="45339" xr:uid="{00000000-0005-0000-0000-000006A70000}"/>
    <cellStyle name="Normal 47 22 3 5 2 4" xfId="39356" xr:uid="{00000000-0005-0000-0000-000007A70000}"/>
    <cellStyle name="Normal 47 22 3 5 3" xfId="26687" xr:uid="{00000000-0005-0000-0000-000008A70000}"/>
    <cellStyle name="Normal 47 22 3 5 3 2" xfId="48301" xr:uid="{00000000-0005-0000-0000-000009A70000}"/>
    <cellStyle name="Normal 47 22 3 5 4" xfId="20720" xr:uid="{00000000-0005-0000-0000-00000AA70000}"/>
    <cellStyle name="Normal 47 22 3 5 4 2" xfId="42362" xr:uid="{00000000-0005-0000-0000-00000BA70000}"/>
    <cellStyle name="Normal 47 22 3 5 5" xfId="36353" xr:uid="{00000000-0005-0000-0000-00000CA70000}"/>
    <cellStyle name="Normal 47 22 3 6" xfId="15730" xr:uid="{00000000-0005-0000-0000-00000DA70000}"/>
    <cellStyle name="Normal 47 22 3 6 2" xfId="27701" xr:uid="{00000000-0005-0000-0000-00000EA70000}"/>
    <cellStyle name="Normal 47 22 3 6 2 2" xfId="49307" xr:uid="{00000000-0005-0000-0000-00000FA70000}"/>
    <cellStyle name="Normal 47 22 3 6 3" xfId="21734" xr:uid="{00000000-0005-0000-0000-000010A70000}"/>
    <cellStyle name="Normal 47 22 3 6 3 2" xfId="43371" xr:uid="{00000000-0005-0000-0000-000011A70000}"/>
    <cellStyle name="Normal 47 22 3 6 4" xfId="37384" xr:uid="{00000000-0005-0000-0000-000012A70000}"/>
    <cellStyle name="Normal 47 22 3 7" xfId="24716" xr:uid="{00000000-0005-0000-0000-000013A70000}"/>
    <cellStyle name="Normal 47 22 3 7 2" xfId="46336" xr:uid="{00000000-0005-0000-0000-000014A70000}"/>
    <cellStyle name="Normal 47 22 3 8" xfId="18749" xr:uid="{00000000-0005-0000-0000-000015A70000}"/>
    <cellStyle name="Normal 47 22 3 8 2" xfId="40391" xr:uid="{00000000-0005-0000-0000-000016A70000}"/>
    <cellStyle name="Normal 47 22 3 9" xfId="31449"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3" xr:uid="{00000000-0005-0000-0000-00001CA70000}"/>
    <cellStyle name="Normal 47 22 4 2 2 2 2 2" xfId="50709" xr:uid="{00000000-0005-0000-0000-00001DA70000}"/>
    <cellStyle name="Normal 47 22 4 2 2 2 3" xfId="23136" xr:uid="{00000000-0005-0000-0000-00001EA70000}"/>
    <cellStyle name="Normal 47 22 4 2 2 2 3 2" xfId="44773" xr:uid="{00000000-0005-0000-0000-00001FA70000}"/>
    <cellStyle name="Normal 47 22 4 2 2 2 4" xfId="38789" xr:uid="{00000000-0005-0000-0000-000020A70000}"/>
    <cellStyle name="Normal 47 22 4 2 2 3" xfId="26121" xr:uid="{00000000-0005-0000-0000-000021A70000}"/>
    <cellStyle name="Normal 47 22 4 2 2 3 2" xfId="47735" xr:uid="{00000000-0005-0000-0000-000022A70000}"/>
    <cellStyle name="Normal 47 22 4 2 2 4" xfId="20154" xr:uid="{00000000-0005-0000-0000-000023A70000}"/>
    <cellStyle name="Normal 47 22 4 2 2 4 2" xfId="41796" xr:uid="{00000000-0005-0000-0000-000024A70000}"/>
    <cellStyle name="Normal 47 22 4 2 2 5" xfId="35786" xr:uid="{00000000-0005-0000-0000-000025A70000}"/>
    <cellStyle name="Normal 47 22 4 2 3" xfId="15024" xr:uid="{00000000-0005-0000-0000-000026A70000}"/>
    <cellStyle name="Normal 47 22 4 2 3 2" xfId="18109" xr:uid="{00000000-0005-0000-0000-000027A70000}"/>
    <cellStyle name="Normal 47 22 4 2 3 2 2" xfId="30075" xr:uid="{00000000-0005-0000-0000-000028A70000}"/>
    <cellStyle name="Normal 47 22 4 2 3 2 2 2" xfId="51681" xr:uid="{00000000-0005-0000-0000-000029A70000}"/>
    <cellStyle name="Normal 47 22 4 2 3 2 3" xfId="24108" xr:uid="{00000000-0005-0000-0000-00002AA70000}"/>
    <cellStyle name="Normal 47 22 4 2 3 2 3 2" xfId="45745" xr:uid="{00000000-0005-0000-0000-00002BA70000}"/>
    <cellStyle name="Normal 47 22 4 2 3 2 4" xfId="39763" xr:uid="{00000000-0005-0000-0000-00002CA70000}"/>
    <cellStyle name="Normal 47 22 4 2 3 3" xfId="27093" xr:uid="{00000000-0005-0000-0000-00002DA70000}"/>
    <cellStyle name="Normal 47 22 4 2 3 3 2" xfId="48707" xr:uid="{00000000-0005-0000-0000-00002EA70000}"/>
    <cellStyle name="Normal 47 22 4 2 3 4" xfId="21126" xr:uid="{00000000-0005-0000-0000-00002FA70000}"/>
    <cellStyle name="Normal 47 22 4 2 3 4 2" xfId="42768" xr:uid="{00000000-0005-0000-0000-000030A70000}"/>
    <cellStyle name="Normal 47 22 4 2 3 5" xfId="36760" xr:uid="{00000000-0005-0000-0000-000031A70000}"/>
    <cellStyle name="Normal 47 22 4 2 4" xfId="16158" xr:uid="{00000000-0005-0000-0000-000032A70000}"/>
    <cellStyle name="Normal 47 22 4 2 4 2" xfId="28127" xr:uid="{00000000-0005-0000-0000-000033A70000}"/>
    <cellStyle name="Normal 47 22 4 2 4 2 2" xfId="49733" xr:uid="{00000000-0005-0000-0000-000034A70000}"/>
    <cellStyle name="Normal 47 22 4 2 4 3" xfId="22160" xr:uid="{00000000-0005-0000-0000-000035A70000}"/>
    <cellStyle name="Normal 47 22 4 2 4 3 2" xfId="43797" xr:uid="{00000000-0005-0000-0000-000036A70000}"/>
    <cellStyle name="Normal 47 22 4 2 4 4" xfId="37812" xr:uid="{00000000-0005-0000-0000-000037A70000}"/>
    <cellStyle name="Normal 47 22 4 2 5" xfId="25145" xr:uid="{00000000-0005-0000-0000-000038A70000}"/>
    <cellStyle name="Normal 47 22 4 2 5 2" xfId="46762" xr:uid="{00000000-0005-0000-0000-000039A70000}"/>
    <cellStyle name="Normal 47 22 4 2 6" xfId="19178" xr:uid="{00000000-0005-0000-0000-00003AA70000}"/>
    <cellStyle name="Normal 47 22 4 2 6 2" xfId="40820" xr:uid="{00000000-0005-0000-0000-00003BA70000}"/>
    <cellStyle name="Normal 47 22 4 2 7" xfId="34806"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3" xr:uid="{00000000-0005-0000-0000-000040A70000}"/>
    <cellStyle name="Normal 47 22 4 3 2 2 2 2" xfId="51029" xr:uid="{00000000-0005-0000-0000-000041A70000}"/>
    <cellStyle name="Normal 47 22 4 3 2 2 3" xfId="23456" xr:uid="{00000000-0005-0000-0000-000042A70000}"/>
    <cellStyle name="Normal 47 22 4 3 2 2 3 2" xfId="45093" xr:uid="{00000000-0005-0000-0000-000043A70000}"/>
    <cellStyle name="Normal 47 22 4 3 2 2 4" xfId="39109" xr:uid="{00000000-0005-0000-0000-000044A70000}"/>
    <cellStyle name="Normal 47 22 4 3 2 3" xfId="26441" xr:uid="{00000000-0005-0000-0000-000045A70000}"/>
    <cellStyle name="Normal 47 22 4 3 2 3 2" xfId="48055" xr:uid="{00000000-0005-0000-0000-000046A70000}"/>
    <cellStyle name="Normal 47 22 4 3 2 4" xfId="20474" xr:uid="{00000000-0005-0000-0000-000047A70000}"/>
    <cellStyle name="Normal 47 22 4 3 2 4 2" xfId="42116" xr:uid="{00000000-0005-0000-0000-000048A70000}"/>
    <cellStyle name="Normal 47 22 4 3 2 5" xfId="36106" xr:uid="{00000000-0005-0000-0000-000049A70000}"/>
    <cellStyle name="Normal 47 22 4 3 3" xfId="15344" xr:uid="{00000000-0005-0000-0000-00004AA70000}"/>
    <cellStyle name="Normal 47 22 4 3 3 2" xfId="18429" xr:uid="{00000000-0005-0000-0000-00004BA70000}"/>
    <cellStyle name="Normal 47 22 4 3 3 2 2" xfId="30395" xr:uid="{00000000-0005-0000-0000-00004CA70000}"/>
    <cellStyle name="Normal 47 22 4 3 3 2 2 2" xfId="52001" xr:uid="{00000000-0005-0000-0000-00004DA70000}"/>
    <cellStyle name="Normal 47 22 4 3 3 2 3" xfId="24428" xr:uid="{00000000-0005-0000-0000-00004EA70000}"/>
    <cellStyle name="Normal 47 22 4 3 3 2 3 2" xfId="46065" xr:uid="{00000000-0005-0000-0000-00004FA70000}"/>
    <cellStyle name="Normal 47 22 4 3 3 2 4" xfId="40083" xr:uid="{00000000-0005-0000-0000-000050A70000}"/>
    <cellStyle name="Normal 47 22 4 3 3 3" xfId="27413" xr:uid="{00000000-0005-0000-0000-000051A70000}"/>
    <cellStyle name="Normal 47 22 4 3 3 3 2" xfId="49027" xr:uid="{00000000-0005-0000-0000-000052A70000}"/>
    <cellStyle name="Normal 47 22 4 3 3 4" xfId="21446" xr:uid="{00000000-0005-0000-0000-000053A70000}"/>
    <cellStyle name="Normal 47 22 4 3 3 4 2" xfId="43088" xr:uid="{00000000-0005-0000-0000-000054A70000}"/>
    <cellStyle name="Normal 47 22 4 3 3 5" xfId="37080" xr:uid="{00000000-0005-0000-0000-000055A70000}"/>
    <cellStyle name="Normal 47 22 4 3 4" xfId="16478" xr:uid="{00000000-0005-0000-0000-000056A70000}"/>
    <cellStyle name="Normal 47 22 4 3 4 2" xfId="28447" xr:uid="{00000000-0005-0000-0000-000057A70000}"/>
    <cellStyle name="Normal 47 22 4 3 4 2 2" xfId="50053" xr:uid="{00000000-0005-0000-0000-000058A70000}"/>
    <cellStyle name="Normal 47 22 4 3 4 3" xfId="22480" xr:uid="{00000000-0005-0000-0000-000059A70000}"/>
    <cellStyle name="Normal 47 22 4 3 4 3 2" xfId="44117" xr:uid="{00000000-0005-0000-0000-00005AA70000}"/>
    <cellStyle name="Normal 47 22 4 3 4 4" xfId="38132" xr:uid="{00000000-0005-0000-0000-00005BA70000}"/>
    <cellStyle name="Normal 47 22 4 3 5" xfId="25465" xr:uid="{00000000-0005-0000-0000-00005CA70000}"/>
    <cellStyle name="Normal 47 22 4 3 5 2" xfId="47082" xr:uid="{00000000-0005-0000-0000-00005DA70000}"/>
    <cellStyle name="Normal 47 22 4 3 6" xfId="19498" xr:uid="{00000000-0005-0000-0000-00005EA70000}"/>
    <cellStyle name="Normal 47 22 4 3 6 2" xfId="41140" xr:uid="{00000000-0005-0000-0000-00005FA70000}"/>
    <cellStyle name="Normal 47 22 4 3 7" xfId="35126" xr:uid="{00000000-0005-0000-0000-000060A70000}"/>
    <cellStyle name="Normal 47 22 4 4" xfId="13729" xr:uid="{00000000-0005-0000-0000-000061A70000}"/>
    <cellStyle name="Normal 47 22 4 4 2" xfId="16815" xr:uid="{00000000-0005-0000-0000-000062A70000}"/>
    <cellStyle name="Normal 47 22 4 4 2 2" xfId="28783" xr:uid="{00000000-0005-0000-0000-000063A70000}"/>
    <cellStyle name="Normal 47 22 4 4 2 2 2" xfId="50389" xr:uid="{00000000-0005-0000-0000-000064A70000}"/>
    <cellStyle name="Normal 47 22 4 4 2 3" xfId="22816" xr:uid="{00000000-0005-0000-0000-000065A70000}"/>
    <cellStyle name="Normal 47 22 4 4 2 3 2" xfId="44453" xr:uid="{00000000-0005-0000-0000-000066A70000}"/>
    <cellStyle name="Normal 47 22 4 4 2 4" xfId="38469" xr:uid="{00000000-0005-0000-0000-000067A70000}"/>
    <cellStyle name="Normal 47 22 4 4 3" xfId="25801" xr:uid="{00000000-0005-0000-0000-000068A70000}"/>
    <cellStyle name="Normal 47 22 4 4 3 2" xfId="47415" xr:uid="{00000000-0005-0000-0000-000069A70000}"/>
    <cellStyle name="Normal 47 22 4 4 4" xfId="19834" xr:uid="{00000000-0005-0000-0000-00006AA70000}"/>
    <cellStyle name="Normal 47 22 4 4 4 2" xfId="41476" xr:uid="{00000000-0005-0000-0000-00006BA70000}"/>
    <cellStyle name="Normal 47 22 4 4 5" xfId="35465" xr:uid="{00000000-0005-0000-0000-00006CA70000}"/>
    <cellStyle name="Normal 47 22 4 5" xfId="14703" xr:uid="{00000000-0005-0000-0000-00006DA70000}"/>
    <cellStyle name="Normal 47 22 4 5 2" xfId="17788" xr:uid="{00000000-0005-0000-0000-00006EA70000}"/>
    <cellStyle name="Normal 47 22 4 5 2 2" xfId="29755" xr:uid="{00000000-0005-0000-0000-00006FA70000}"/>
    <cellStyle name="Normal 47 22 4 5 2 2 2" xfId="51361" xr:uid="{00000000-0005-0000-0000-000070A70000}"/>
    <cellStyle name="Normal 47 22 4 5 2 3" xfId="23788" xr:uid="{00000000-0005-0000-0000-000071A70000}"/>
    <cellStyle name="Normal 47 22 4 5 2 3 2" xfId="45425" xr:uid="{00000000-0005-0000-0000-000072A70000}"/>
    <cellStyle name="Normal 47 22 4 5 2 4" xfId="39442" xr:uid="{00000000-0005-0000-0000-000073A70000}"/>
    <cellStyle name="Normal 47 22 4 5 3" xfId="26773" xr:uid="{00000000-0005-0000-0000-000074A70000}"/>
    <cellStyle name="Normal 47 22 4 5 3 2" xfId="48387" xr:uid="{00000000-0005-0000-0000-000075A70000}"/>
    <cellStyle name="Normal 47 22 4 5 4" xfId="20806" xr:uid="{00000000-0005-0000-0000-000076A70000}"/>
    <cellStyle name="Normal 47 22 4 5 4 2" xfId="42448" xr:uid="{00000000-0005-0000-0000-000077A70000}"/>
    <cellStyle name="Normal 47 22 4 5 5" xfId="36439" xr:uid="{00000000-0005-0000-0000-000078A70000}"/>
    <cellStyle name="Normal 47 22 4 6" xfId="15816" xr:uid="{00000000-0005-0000-0000-000079A70000}"/>
    <cellStyle name="Normal 47 22 4 6 2" xfId="27787" xr:uid="{00000000-0005-0000-0000-00007AA70000}"/>
    <cellStyle name="Normal 47 22 4 6 2 2" xfId="49393" xr:uid="{00000000-0005-0000-0000-00007BA70000}"/>
    <cellStyle name="Normal 47 22 4 6 3" xfId="21820" xr:uid="{00000000-0005-0000-0000-00007CA70000}"/>
    <cellStyle name="Normal 47 22 4 6 3 2" xfId="43457" xr:uid="{00000000-0005-0000-0000-00007DA70000}"/>
    <cellStyle name="Normal 47 22 4 6 4" xfId="37470" xr:uid="{00000000-0005-0000-0000-00007EA70000}"/>
    <cellStyle name="Normal 47 22 4 7" xfId="24802" xr:uid="{00000000-0005-0000-0000-00007FA70000}"/>
    <cellStyle name="Normal 47 22 4 7 2" xfId="46422" xr:uid="{00000000-0005-0000-0000-000080A70000}"/>
    <cellStyle name="Normal 47 22 4 8" xfId="18835" xr:uid="{00000000-0005-0000-0000-000081A70000}"/>
    <cellStyle name="Normal 47 22 4 8 2" xfId="40477" xr:uid="{00000000-0005-0000-0000-000082A70000}"/>
    <cellStyle name="Normal 47 22 4 9" xfId="31717"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7" xr:uid="{00000000-0005-0000-0000-000088A70000}"/>
    <cellStyle name="Normal 47 22 5 2 2 2 2 2" xfId="50793" xr:uid="{00000000-0005-0000-0000-000089A70000}"/>
    <cellStyle name="Normal 47 22 5 2 2 2 3" xfId="23220" xr:uid="{00000000-0005-0000-0000-00008AA70000}"/>
    <cellStyle name="Normal 47 22 5 2 2 2 3 2" xfId="44857" xr:uid="{00000000-0005-0000-0000-00008BA70000}"/>
    <cellStyle name="Normal 47 22 5 2 2 2 4" xfId="38873" xr:uid="{00000000-0005-0000-0000-00008CA70000}"/>
    <cellStyle name="Normal 47 22 5 2 2 3" xfId="26205" xr:uid="{00000000-0005-0000-0000-00008DA70000}"/>
    <cellStyle name="Normal 47 22 5 2 2 3 2" xfId="47819" xr:uid="{00000000-0005-0000-0000-00008EA70000}"/>
    <cellStyle name="Normal 47 22 5 2 2 4" xfId="20238" xr:uid="{00000000-0005-0000-0000-00008FA70000}"/>
    <cellStyle name="Normal 47 22 5 2 2 4 2" xfId="41880" xr:uid="{00000000-0005-0000-0000-000090A70000}"/>
    <cellStyle name="Normal 47 22 5 2 2 5" xfId="35870" xr:uid="{00000000-0005-0000-0000-000091A70000}"/>
    <cellStyle name="Normal 47 22 5 2 3" xfId="15108" xr:uid="{00000000-0005-0000-0000-000092A70000}"/>
    <cellStyle name="Normal 47 22 5 2 3 2" xfId="18193" xr:uid="{00000000-0005-0000-0000-000093A70000}"/>
    <cellStyle name="Normal 47 22 5 2 3 2 2" xfId="30159" xr:uid="{00000000-0005-0000-0000-000094A70000}"/>
    <cellStyle name="Normal 47 22 5 2 3 2 2 2" xfId="51765" xr:uid="{00000000-0005-0000-0000-000095A70000}"/>
    <cellStyle name="Normal 47 22 5 2 3 2 3" xfId="24192" xr:uid="{00000000-0005-0000-0000-000096A70000}"/>
    <cellStyle name="Normal 47 22 5 2 3 2 3 2" xfId="45829" xr:uid="{00000000-0005-0000-0000-000097A70000}"/>
    <cellStyle name="Normal 47 22 5 2 3 2 4" xfId="39847" xr:uid="{00000000-0005-0000-0000-000098A70000}"/>
    <cellStyle name="Normal 47 22 5 2 3 3" xfId="27177" xr:uid="{00000000-0005-0000-0000-000099A70000}"/>
    <cellStyle name="Normal 47 22 5 2 3 3 2" xfId="48791" xr:uid="{00000000-0005-0000-0000-00009AA70000}"/>
    <cellStyle name="Normal 47 22 5 2 3 4" xfId="21210" xr:uid="{00000000-0005-0000-0000-00009BA70000}"/>
    <cellStyle name="Normal 47 22 5 2 3 4 2" xfId="42852" xr:uid="{00000000-0005-0000-0000-00009CA70000}"/>
    <cellStyle name="Normal 47 22 5 2 3 5" xfId="36844" xr:uid="{00000000-0005-0000-0000-00009DA70000}"/>
    <cellStyle name="Normal 47 22 5 2 4" xfId="16242" xr:uid="{00000000-0005-0000-0000-00009EA70000}"/>
    <cellStyle name="Normal 47 22 5 2 4 2" xfId="28211" xr:uid="{00000000-0005-0000-0000-00009FA70000}"/>
    <cellStyle name="Normal 47 22 5 2 4 2 2" xfId="49817" xr:uid="{00000000-0005-0000-0000-0000A0A70000}"/>
    <cellStyle name="Normal 47 22 5 2 4 3" xfId="22244" xr:uid="{00000000-0005-0000-0000-0000A1A70000}"/>
    <cellStyle name="Normal 47 22 5 2 4 3 2" xfId="43881" xr:uid="{00000000-0005-0000-0000-0000A2A70000}"/>
    <cellStyle name="Normal 47 22 5 2 4 4" xfId="37896" xr:uid="{00000000-0005-0000-0000-0000A3A70000}"/>
    <cellStyle name="Normal 47 22 5 2 5" xfId="25229" xr:uid="{00000000-0005-0000-0000-0000A4A70000}"/>
    <cellStyle name="Normal 47 22 5 2 5 2" xfId="46846" xr:uid="{00000000-0005-0000-0000-0000A5A70000}"/>
    <cellStyle name="Normal 47 22 5 2 6" xfId="19262" xr:uid="{00000000-0005-0000-0000-0000A6A70000}"/>
    <cellStyle name="Normal 47 22 5 2 6 2" xfId="40904" xr:uid="{00000000-0005-0000-0000-0000A7A70000}"/>
    <cellStyle name="Normal 47 22 5 2 7" xfId="34890"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7" xr:uid="{00000000-0005-0000-0000-0000ACA70000}"/>
    <cellStyle name="Normal 47 22 5 3 2 2 2 2" xfId="51113" xr:uid="{00000000-0005-0000-0000-0000ADA70000}"/>
    <cellStyle name="Normal 47 22 5 3 2 2 3" xfId="23540" xr:uid="{00000000-0005-0000-0000-0000AEA70000}"/>
    <cellStyle name="Normal 47 22 5 3 2 2 3 2" xfId="45177" xr:uid="{00000000-0005-0000-0000-0000AFA70000}"/>
    <cellStyle name="Normal 47 22 5 3 2 2 4" xfId="39193" xr:uid="{00000000-0005-0000-0000-0000B0A70000}"/>
    <cellStyle name="Normal 47 22 5 3 2 3" xfId="26525" xr:uid="{00000000-0005-0000-0000-0000B1A70000}"/>
    <cellStyle name="Normal 47 22 5 3 2 3 2" xfId="48139" xr:uid="{00000000-0005-0000-0000-0000B2A70000}"/>
    <cellStyle name="Normal 47 22 5 3 2 4" xfId="20558" xr:uid="{00000000-0005-0000-0000-0000B3A70000}"/>
    <cellStyle name="Normal 47 22 5 3 2 4 2" xfId="42200" xr:uid="{00000000-0005-0000-0000-0000B4A70000}"/>
    <cellStyle name="Normal 47 22 5 3 2 5" xfId="36190" xr:uid="{00000000-0005-0000-0000-0000B5A70000}"/>
    <cellStyle name="Normal 47 22 5 3 3" xfId="15428" xr:uid="{00000000-0005-0000-0000-0000B6A70000}"/>
    <cellStyle name="Normal 47 22 5 3 3 2" xfId="18513" xr:uid="{00000000-0005-0000-0000-0000B7A70000}"/>
    <cellStyle name="Normal 47 22 5 3 3 2 2" xfId="30479" xr:uid="{00000000-0005-0000-0000-0000B8A70000}"/>
    <cellStyle name="Normal 47 22 5 3 3 2 2 2" xfId="52085" xr:uid="{00000000-0005-0000-0000-0000B9A70000}"/>
    <cellStyle name="Normal 47 22 5 3 3 2 3" xfId="24512" xr:uid="{00000000-0005-0000-0000-0000BAA70000}"/>
    <cellStyle name="Normal 47 22 5 3 3 2 3 2" xfId="46149" xr:uid="{00000000-0005-0000-0000-0000BBA70000}"/>
    <cellStyle name="Normal 47 22 5 3 3 2 4" xfId="40167" xr:uid="{00000000-0005-0000-0000-0000BCA70000}"/>
    <cellStyle name="Normal 47 22 5 3 3 3" xfId="27497" xr:uid="{00000000-0005-0000-0000-0000BDA70000}"/>
    <cellStyle name="Normal 47 22 5 3 3 3 2" xfId="49111" xr:uid="{00000000-0005-0000-0000-0000BEA70000}"/>
    <cellStyle name="Normal 47 22 5 3 3 4" xfId="21530" xr:uid="{00000000-0005-0000-0000-0000BFA70000}"/>
    <cellStyle name="Normal 47 22 5 3 3 4 2" xfId="43172" xr:uid="{00000000-0005-0000-0000-0000C0A70000}"/>
    <cellStyle name="Normal 47 22 5 3 3 5" xfId="37164" xr:uid="{00000000-0005-0000-0000-0000C1A70000}"/>
    <cellStyle name="Normal 47 22 5 3 4" xfId="16562" xr:uid="{00000000-0005-0000-0000-0000C2A70000}"/>
    <cellStyle name="Normal 47 22 5 3 4 2" xfId="28531" xr:uid="{00000000-0005-0000-0000-0000C3A70000}"/>
    <cellStyle name="Normal 47 22 5 3 4 2 2" xfId="50137" xr:uid="{00000000-0005-0000-0000-0000C4A70000}"/>
    <cellStyle name="Normal 47 22 5 3 4 3" xfId="22564" xr:uid="{00000000-0005-0000-0000-0000C5A70000}"/>
    <cellStyle name="Normal 47 22 5 3 4 3 2" xfId="44201" xr:uid="{00000000-0005-0000-0000-0000C6A70000}"/>
    <cellStyle name="Normal 47 22 5 3 4 4" xfId="38216" xr:uid="{00000000-0005-0000-0000-0000C7A70000}"/>
    <cellStyle name="Normal 47 22 5 3 5" xfId="25549" xr:uid="{00000000-0005-0000-0000-0000C8A70000}"/>
    <cellStyle name="Normal 47 22 5 3 5 2" xfId="47166" xr:uid="{00000000-0005-0000-0000-0000C9A70000}"/>
    <cellStyle name="Normal 47 22 5 3 6" xfId="19582" xr:uid="{00000000-0005-0000-0000-0000CAA70000}"/>
    <cellStyle name="Normal 47 22 5 3 6 2" xfId="41224" xr:uid="{00000000-0005-0000-0000-0000CBA70000}"/>
    <cellStyle name="Normal 47 22 5 3 7" xfId="35210" xr:uid="{00000000-0005-0000-0000-0000CCA70000}"/>
    <cellStyle name="Normal 47 22 5 4" xfId="13813" xr:uid="{00000000-0005-0000-0000-0000CDA70000}"/>
    <cellStyle name="Normal 47 22 5 4 2" xfId="16899" xr:uid="{00000000-0005-0000-0000-0000CEA70000}"/>
    <cellStyle name="Normal 47 22 5 4 2 2" xfId="28867" xr:uid="{00000000-0005-0000-0000-0000CFA70000}"/>
    <cellStyle name="Normal 47 22 5 4 2 2 2" xfId="50473" xr:uid="{00000000-0005-0000-0000-0000D0A70000}"/>
    <cellStyle name="Normal 47 22 5 4 2 3" xfId="22900" xr:uid="{00000000-0005-0000-0000-0000D1A70000}"/>
    <cellStyle name="Normal 47 22 5 4 2 3 2" xfId="44537" xr:uid="{00000000-0005-0000-0000-0000D2A70000}"/>
    <cellStyle name="Normal 47 22 5 4 2 4" xfId="38553" xr:uid="{00000000-0005-0000-0000-0000D3A70000}"/>
    <cellStyle name="Normal 47 22 5 4 3" xfId="25885" xr:uid="{00000000-0005-0000-0000-0000D4A70000}"/>
    <cellStyle name="Normal 47 22 5 4 3 2" xfId="47499" xr:uid="{00000000-0005-0000-0000-0000D5A70000}"/>
    <cellStyle name="Normal 47 22 5 4 4" xfId="19918" xr:uid="{00000000-0005-0000-0000-0000D6A70000}"/>
    <cellStyle name="Normal 47 22 5 4 4 2" xfId="41560" xr:uid="{00000000-0005-0000-0000-0000D7A70000}"/>
    <cellStyle name="Normal 47 22 5 4 5" xfId="35549" xr:uid="{00000000-0005-0000-0000-0000D8A70000}"/>
    <cellStyle name="Normal 47 22 5 5" xfId="14787" xr:uid="{00000000-0005-0000-0000-0000D9A70000}"/>
    <cellStyle name="Normal 47 22 5 5 2" xfId="17872" xr:uid="{00000000-0005-0000-0000-0000DAA70000}"/>
    <cellStyle name="Normal 47 22 5 5 2 2" xfId="29839" xr:uid="{00000000-0005-0000-0000-0000DBA70000}"/>
    <cellStyle name="Normal 47 22 5 5 2 2 2" xfId="51445" xr:uid="{00000000-0005-0000-0000-0000DCA70000}"/>
    <cellStyle name="Normal 47 22 5 5 2 3" xfId="23872" xr:uid="{00000000-0005-0000-0000-0000DDA70000}"/>
    <cellStyle name="Normal 47 22 5 5 2 3 2" xfId="45509" xr:uid="{00000000-0005-0000-0000-0000DEA70000}"/>
    <cellStyle name="Normal 47 22 5 5 2 4" xfId="39526" xr:uid="{00000000-0005-0000-0000-0000DFA70000}"/>
    <cellStyle name="Normal 47 22 5 5 3" xfId="26857" xr:uid="{00000000-0005-0000-0000-0000E0A70000}"/>
    <cellStyle name="Normal 47 22 5 5 3 2" xfId="48471" xr:uid="{00000000-0005-0000-0000-0000E1A70000}"/>
    <cellStyle name="Normal 47 22 5 5 4" xfId="20890" xr:uid="{00000000-0005-0000-0000-0000E2A70000}"/>
    <cellStyle name="Normal 47 22 5 5 4 2" xfId="42532" xr:uid="{00000000-0005-0000-0000-0000E3A70000}"/>
    <cellStyle name="Normal 47 22 5 5 5" xfId="36523" xr:uid="{00000000-0005-0000-0000-0000E4A70000}"/>
    <cellStyle name="Normal 47 22 5 6" xfId="15900" xr:uid="{00000000-0005-0000-0000-0000E5A70000}"/>
    <cellStyle name="Normal 47 22 5 6 2" xfId="27871" xr:uid="{00000000-0005-0000-0000-0000E6A70000}"/>
    <cellStyle name="Normal 47 22 5 6 2 2" xfId="49477" xr:uid="{00000000-0005-0000-0000-0000E7A70000}"/>
    <cellStyle name="Normal 47 22 5 6 3" xfId="21904" xr:uid="{00000000-0005-0000-0000-0000E8A70000}"/>
    <cellStyle name="Normal 47 22 5 6 3 2" xfId="43541" xr:uid="{00000000-0005-0000-0000-0000E9A70000}"/>
    <cellStyle name="Normal 47 22 5 6 4" xfId="37554" xr:uid="{00000000-0005-0000-0000-0000EAA70000}"/>
    <cellStyle name="Normal 47 22 5 7" xfId="24886" xr:uid="{00000000-0005-0000-0000-0000EBA70000}"/>
    <cellStyle name="Normal 47 22 5 7 2" xfId="46506" xr:uid="{00000000-0005-0000-0000-0000ECA70000}"/>
    <cellStyle name="Normal 47 22 5 8" xfId="18919" xr:uid="{00000000-0005-0000-0000-0000EDA70000}"/>
    <cellStyle name="Normal 47 22 5 8 2" xfId="40561" xr:uid="{00000000-0005-0000-0000-0000EEA70000}"/>
    <cellStyle name="Normal 47 22 5 9" xfId="31889"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8" xr:uid="{00000000-0005-0000-0000-0000F4A70000}"/>
    <cellStyle name="Normal 47 22 6 2 2 2 2 2" xfId="50724" xr:uid="{00000000-0005-0000-0000-0000F5A70000}"/>
    <cellStyle name="Normal 47 22 6 2 2 2 3" xfId="23151" xr:uid="{00000000-0005-0000-0000-0000F6A70000}"/>
    <cellStyle name="Normal 47 22 6 2 2 2 3 2" xfId="44788" xr:uid="{00000000-0005-0000-0000-0000F7A70000}"/>
    <cellStyle name="Normal 47 22 6 2 2 2 4" xfId="38804" xr:uid="{00000000-0005-0000-0000-0000F8A70000}"/>
    <cellStyle name="Normal 47 22 6 2 2 3" xfId="26136" xr:uid="{00000000-0005-0000-0000-0000F9A70000}"/>
    <cellStyle name="Normal 47 22 6 2 2 3 2" xfId="47750" xr:uid="{00000000-0005-0000-0000-0000FAA70000}"/>
    <cellStyle name="Normal 47 22 6 2 2 4" xfId="20169" xr:uid="{00000000-0005-0000-0000-0000FBA70000}"/>
    <cellStyle name="Normal 47 22 6 2 2 4 2" xfId="41811" xr:uid="{00000000-0005-0000-0000-0000FCA70000}"/>
    <cellStyle name="Normal 47 22 6 2 2 5" xfId="35801" xr:uid="{00000000-0005-0000-0000-0000FDA70000}"/>
    <cellStyle name="Normal 47 22 6 2 3" xfId="15039" xr:uid="{00000000-0005-0000-0000-0000FEA70000}"/>
    <cellStyle name="Normal 47 22 6 2 3 2" xfId="18124" xr:uid="{00000000-0005-0000-0000-0000FFA70000}"/>
    <cellStyle name="Normal 47 22 6 2 3 2 2" xfId="30090" xr:uid="{00000000-0005-0000-0000-000000A80000}"/>
    <cellStyle name="Normal 47 22 6 2 3 2 2 2" xfId="51696" xr:uid="{00000000-0005-0000-0000-000001A80000}"/>
    <cellStyle name="Normal 47 22 6 2 3 2 3" xfId="24123" xr:uid="{00000000-0005-0000-0000-000002A80000}"/>
    <cellStyle name="Normal 47 22 6 2 3 2 3 2" xfId="45760" xr:uid="{00000000-0005-0000-0000-000003A80000}"/>
    <cellStyle name="Normal 47 22 6 2 3 2 4" xfId="39778" xr:uid="{00000000-0005-0000-0000-000004A80000}"/>
    <cellStyle name="Normal 47 22 6 2 3 3" xfId="27108" xr:uid="{00000000-0005-0000-0000-000005A80000}"/>
    <cellStyle name="Normal 47 22 6 2 3 3 2" xfId="48722" xr:uid="{00000000-0005-0000-0000-000006A80000}"/>
    <cellStyle name="Normal 47 22 6 2 3 4" xfId="21141" xr:uid="{00000000-0005-0000-0000-000007A80000}"/>
    <cellStyle name="Normal 47 22 6 2 3 4 2" xfId="42783" xr:uid="{00000000-0005-0000-0000-000008A80000}"/>
    <cellStyle name="Normal 47 22 6 2 3 5" xfId="36775" xr:uid="{00000000-0005-0000-0000-000009A80000}"/>
    <cellStyle name="Normal 47 22 6 2 4" xfId="16173" xr:uid="{00000000-0005-0000-0000-00000AA80000}"/>
    <cellStyle name="Normal 47 22 6 2 4 2" xfId="28142" xr:uid="{00000000-0005-0000-0000-00000BA80000}"/>
    <cellStyle name="Normal 47 22 6 2 4 2 2" xfId="49748" xr:uid="{00000000-0005-0000-0000-00000CA80000}"/>
    <cellStyle name="Normal 47 22 6 2 4 3" xfId="22175" xr:uid="{00000000-0005-0000-0000-00000DA80000}"/>
    <cellStyle name="Normal 47 22 6 2 4 3 2" xfId="43812" xr:uid="{00000000-0005-0000-0000-00000EA80000}"/>
    <cellStyle name="Normal 47 22 6 2 4 4" xfId="37827" xr:uid="{00000000-0005-0000-0000-00000FA80000}"/>
    <cellStyle name="Normal 47 22 6 2 5" xfId="25160" xr:uid="{00000000-0005-0000-0000-000010A80000}"/>
    <cellStyle name="Normal 47 22 6 2 5 2" xfId="46777" xr:uid="{00000000-0005-0000-0000-000011A80000}"/>
    <cellStyle name="Normal 47 22 6 2 6" xfId="19193" xr:uid="{00000000-0005-0000-0000-000012A80000}"/>
    <cellStyle name="Normal 47 22 6 2 6 2" xfId="40835" xr:uid="{00000000-0005-0000-0000-000013A80000}"/>
    <cellStyle name="Normal 47 22 6 2 7" xfId="34821"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8" xr:uid="{00000000-0005-0000-0000-000018A80000}"/>
    <cellStyle name="Normal 47 22 6 3 2 2 2 2" xfId="51044" xr:uid="{00000000-0005-0000-0000-000019A80000}"/>
    <cellStyle name="Normal 47 22 6 3 2 2 3" xfId="23471" xr:uid="{00000000-0005-0000-0000-00001AA80000}"/>
    <cellStyle name="Normal 47 22 6 3 2 2 3 2" xfId="45108" xr:uid="{00000000-0005-0000-0000-00001BA80000}"/>
    <cellStyle name="Normal 47 22 6 3 2 2 4" xfId="39124" xr:uid="{00000000-0005-0000-0000-00001CA80000}"/>
    <cellStyle name="Normal 47 22 6 3 2 3" xfId="26456" xr:uid="{00000000-0005-0000-0000-00001DA80000}"/>
    <cellStyle name="Normal 47 22 6 3 2 3 2" xfId="48070" xr:uid="{00000000-0005-0000-0000-00001EA80000}"/>
    <cellStyle name="Normal 47 22 6 3 2 4" xfId="20489" xr:uid="{00000000-0005-0000-0000-00001FA80000}"/>
    <cellStyle name="Normal 47 22 6 3 2 4 2" xfId="42131" xr:uid="{00000000-0005-0000-0000-000020A80000}"/>
    <cellStyle name="Normal 47 22 6 3 2 5" xfId="36121" xr:uid="{00000000-0005-0000-0000-000021A80000}"/>
    <cellStyle name="Normal 47 22 6 3 3" xfId="15359" xr:uid="{00000000-0005-0000-0000-000022A80000}"/>
    <cellStyle name="Normal 47 22 6 3 3 2" xfId="18444" xr:uid="{00000000-0005-0000-0000-000023A80000}"/>
    <cellStyle name="Normal 47 22 6 3 3 2 2" xfId="30410" xr:uid="{00000000-0005-0000-0000-000024A80000}"/>
    <cellStyle name="Normal 47 22 6 3 3 2 2 2" xfId="52016" xr:uid="{00000000-0005-0000-0000-000025A80000}"/>
    <cellStyle name="Normal 47 22 6 3 3 2 3" xfId="24443" xr:uid="{00000000-0005-0000-0000-000026A80000}"/>
    <cellStyle name="Normal 47 22 6 3 3 2 3 2" xfId="46080" xr:uid="{00000000-0005-0000-0000-000027A80000}"/>
    <cellStyle name="Normal 47 22 6 3 3 2 4" xfId="40098" xr:uid="{00000000-0005-0000-0000-000028A80000}"/>
    <cellStyle name="Normal 47 22 6 3 3 3" xfId="27428" xr:uid="{00000000-0005-0000-0000-000029A80000}"/>
    <cellStyle name="Normal 47 22 6 3 3 3 2" xfId="49042" xr:uid="{00000000-0005-0000-0000-00002AA80000}"/>
    <cellStyle name="Normal 47 22 6 3 3 4" xfId="21461" xr:uid="{00000000-0005-0000-0000-00002BA80000}"/>
    <cellStyle name="Normal 47 22 6 3 3 4 2" xfId="43103" xr:uid="{00000000-0005-0000-0000-00002CA80000}"/>
    <cellStyle name="Normal 47 22 6 3 3 5" xfId="37095" xr:uid="{00000000-0005-0000-0000-00002DA80000}"/>
    <cellStyle name="Normal 47 22 6 3 4" xfId="16493" xr:uid="{00000000-0005-0000-0000-00002EA80000}"/>
    <cellStyle name="Normal 47 22 6 3 4 2" xfId="28462" xr:uid="{00000000-0005-0000-0000-00002FA80000}"/>
    <cellStyle name="Normal 47 22 6 3 4 2 2" xfId="50068" xr:uid="{00000000-0005-0000-0000-000030A80000}"/>
    <cellStyle name="Normal 47 22 6 3 4 3" xfId="22495" xr:uid="{00000000-0005-0000-0000-000031A80000}"/>
    <cellStyle name="Normal 47 22 6 3 4 3 2" xfId="44132" xr:uid="{00000000-0005-0000-0000-000032A80000}"/>
    <cellStyle name="Normal 47 22 6 3 4 4" xfId="38147" xr:uid="{00000000-0005-0000-0000-000033A80000}"/>
    <cellStyle name="Normal 47 22 6 3 5" xfId="25480" xr:uid="{00000000-0005-0000-0000-000034A80000}"/>
    <cellStyle name="Normal 47 22 6 3 5 2" xfId="47097" xr:uid="{00000000-0005-0000-0000-000035A80000}"/>
    <cellStyle name="Normal 47 22 6 3 6" xfId="19513" xr:uid="{00000000-0005-0000-0000-000036A80000}"/>
    <cellStyle name="Normal 47 22 6 3 6 2" xfId="41155" xr:uid="{00000000-0005-0000-0000-000037A80000}"/>
    <cellStyle name="Normal 47 22 6 3 7" xfId="35141" xr:uid="{00000000-0005-0000-0000-000038A80000}"/>
    <cellStyle name="Normal 47 22 6 4" xfId="13744" xr:uid="{00000000-0005-0000-0000-000039A80000}"/>
    <cellStyle name="Normal 47 22 6 4 2" xfId="16830" xr:uid="{00000000-0005-0000-0000-00003AA80000}"/>
    <cellStyle name="Normal 47 22 6 4 2 2" xfId="28798" xr:uid="{00000000-0005-0000-0000-00003BA80000}"/>
    <cellStyle name="Normal 47 22 6 4 2 2 2" xfId="50404" xr:uid="{00000000-0005-0000-0000-00003CA80000}"/>
    <cellStyle name="Normal 47 22 6 4 2 3" xfId="22831" xr:uid="{00000000-0005-0000-0000-00003DA80000}"/>
    <cellStyle name="Normal 47 22 6 4 2 3 2" xfId="44468" xr:uid="{00000000-0005-0000-0000-00003EA80000}"/>
    <cellStyle name="Normal 47 22 6 4 2 4" xfId="38484" xr:uid="{00000000-0005-0000-0000-00003FA80000}"/>
    <cellStyle name="Normal 47 22 6 4 3" xfId="25816" xr:uid="{00000000-0005-0000-0000-000040A80000}"/>
    <cellStyle name="Normal 47 22 6 4 3 2" xfId="47430" xr:uid="{00000000-0005-0000-0000-000041A80000}"/>
    <cellStyle name="Normal 47 22 6 4 4" xfId="19849" xr:uid="{00000000-0005-0000-0000-000042A80000}"/>
    <cellStyle name="Normal 47 22 6 4 4 2" xfId="41491" xr:uid="{00000000-0005-0000-0000-000043A80000}"/>
    <cellStyle name="Normal 47 22 6 4 5" xfId="35480" xr:uid="{00000000-0005-0000-0000-000044A80000}"/>
    <cellStyle name="Normal 47 22 6 5" xfId="14718" xr:uid="{00000000-0005-0000-0000-000045A80000}"/>
    <cellStyle name="Normal 47 22 6 5 2" xfId="17803" xr:uid="{00000000-0005-0000-0000-000046A80000}"/>
    <cellStyle name="Normal 47 22 6 5 2 2" xfId="29770" xr:uid="{00000000-0005-0000-0000-000047A80000}"/>
    <cellStyle name="Normal 47 22 6 5 2 2 2" xfId="51376" xr:uid="{00000000-0005-0000-0000-000048A80000}"/>
    <cellStyle name="Normal 47 22 6 5 2 3" xfId="23803" xr:uid="{00000000-0005-0000-0000-000049A80000}"/>
    <cellStyle name="Normal 47 22 6 5 2 3 2" xfId="45440" xr:uid="{00000000-0005-0000-0000-00004AA80000}"/>
    <cellStyle name="Normal 47 22 6 5 2 4" xfId="39457" xr:uid="{00000000-0005-0000-0000-00004BA80000}"/>
    <cellStyle name="Normal 47 22 6 5 3" xfId="26788" xr:uid="{00000000-0005-0000-0000-00004CA80000}"/>
    <cellStyle name="Normal 47 22 6 5 3 2" xfId="48402" xr:uid="{00000000-0005-0000-0000-00004DA80000}"/>
    <cellStyle name="Normal 47 22 6 5 4" xfId="20821" xr:uid="{00000000-0005-0000-0000-00004EA80000}"/>
    <cellStyle name="Normal 47 22 6 5 4 2" xfId="42463" xr:uid="{00000000-0005-0000-0000-00004FA80000}"/>
    <cellStyle name="Normal 47 22 6 5 5" xfId="36454" xr:uid="{00000000-0005-0000-0000-000050A80000}"/>
    <cellStyle name="Normal 47 22 6 6" xfId="15831" xr:uid="{00000000-0005-0000-0000-000051A80000}"/>
    <cellStyle name="Normal 47 22 6 6 2" xfId="27802" xr:uid="{00000000-0005-0000-0000-000052A80000}"/>
    <cellStyle name="Normal 47 22 6 6 2 2" xfId="49408" xr:uid="{00000000-0005-0000-0000-000053A80000}"/>
    <cellStyle name="Normal 47 22 6 6 3" xfId="21835" xr:uid="{00000000-0005-0000-0000-000054A80000}"/>
    <cellStyle name="Normal 47 22 6 6 3 2" xfId="43472" xr:uid="{00000000-0005-0000-0000-000055A80000}"/>
    <cellStyle name="Normal 47 22 6 6 4" xfId="37485" xr:uid="{00000000-0005-0000-0000-000056A80000}"/>
    <cellStyle name="Normal 47 22 6 7" xfId="24817" xr:uid="{00000000-0005-0000-0000-000057A80000}"/>
    <cellStyle name="Normal 47 22 6 7 2" xfId="46437" xr:uid="{00000000-0005-0000-0000-000058A80000}"/>
    <cellStyle name="Normal 47 22 6 8" xfId="18850" xr:uid="{00000000-0005-0000-0000-000059A80000}"/>
    <cellStyle name="Normal 47 22 6 8 2" xfId="40492" xr:uid="{00000000-0005-0000-0000-00005AA80000}"/>
    <cellStyle name="Normal 47 22 6 9" xfId="31777"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0" xr:uid="{00000000-0005-0000-0000-000060A80000}"/>
    <cellStyle name="Normal 47 22 7 2 2 2 2 2" xfId="50836" xr:uid="{00000000-0005-0000-0000-000061A80000}"/>
    <cellStyle name="Normal 47 22 7 2 2 2 3" xfId="23263" xr:uid="{00000000-0005-0000-0000-000062A80000}"/>
    <cellStyle name="Normal 47 22 7 2 2 2 3 2" xfId="44900" xr:uid="{00000000-0005-0000-0000-000063A80000}"/>
    <cellStyle name="Normal 47 22 7 2 2 2 4" xfId="38916" xr:uid="{00000000-0005-0000-0000-000064A80000}"/>
    <cellStyle name="Normal 47 22 7 2 2 3" xfId="26248" xr:uid="{00000000-0005-0000-0000-000065A80000}"/>
    <cellStyle name="Normal 47 22 7 2 2 3 2" xfId="47862" xr:uid="{00000000-0005-0000-0000-000066A80000}"/>
    <cellStyle name="Normal 47 22 7 2 2 4" xfId="20281" xr:uid="{00000000-0005-0000-0000-000067A80000}"/>
    <cellStyle name="Normal 47 22 7 2 2 4 2" xfId="41923" xr:uid="{00000000-0005-0000-0000-000068A80000}"/>
    <cellStyle name="Normal 47 22 7 2 2 5" xfId="35913" xr:uid="{00000000-0005-0000-0000-000069A80000}"/>
    <cellStyle name="Normal 47 22 7 2 3" xfId="15151" xr:uid="{00000000-0005-0000-0000-00006AA80000}"/>
    <cellStyle name="Normal 47 22 7 2 3 2" xfId="18236" xr:uid="{00000000-0005-0000-0000-00006BA80000}"/>
    <cellStyle name="Normal 47 22 7 2 3 2 2" xfId="30202" xr:uid="{00000000-0005-0000-0000-00006CA80000}"/>
    <cellStyle name="Normal 47 22 7 2 3 2 2 2" xfId="51808" xr:uid="{00000000-0005-0000-0000-00006DA80000}"/>
    <cellStyle name="Normal 47 22 7 2 3 2 3" xfId="24235" xr:uid="{00000000-0005-0000-0000-00006EA80000}"/>
    <cellStyle name="Normal 47 22 7 2 3 2 3 2" xfId="45872" xr:uid="{00000000-0005-0000-0000-00006FA80000}"/>
    <cellStyle name="Normal 47 22 7 2 3 2 4" xfId="39890" xr:uid="{00000000-0005-0000-0000-000070A80000}"/>
    <cellStyle name="Normal 47 22 7 2 3 3" xfId="27220" xr:uid="{00000000-0005-0000-0000-000071A80000}"/>
    <cellStyle name="Normal 47 22 7 2 3 3 2" xfId="48834" xr:uid="{00000000-0005-0000-0000-000072A80000}"/>
    <cellStyle name="Normal 47 22 7 2 3 4" xfId="21253" xr:uid="{00000000-0005-0000-0000-000073A80000}"/>
    <cellStyle name="Normal 47 22 7 2 3 4 2" xfId="42895" xr:uid="{00000000-0005-0000-0000-000074A80000}"/>
    <cellStyle name="Normal 47 22 7 2 3 5" xfId="36887" xr:uid="{00000000-0005-0000-0000-000075A80000}"/>
    <cellStyle name="Normal 47 22 7 2 4" xfId="16285" xr:uid="{00000000-0005-0000-0000-000076A80000}"/>
    <cellStyle name="Normal 47 22 7 2 4 2" xfId="28254" xr:uid="{00000000-0005-0000-0000-000077A80000}"/>
    <cellStyle name="Normal 47 22 7 2 4 2 2" xfId="49860" xr:uid="{00000000-0005-0000-0000-000078A80000}"/>
    <cellStyle name="Normal 47 22 7 2 4 3" xfId="22287" xr:uid="{00000000-0005-0000-0000-000079A80000}"/>
    <cellStyle name="Normal 47 22 7 2 4 3 2" xfId="43924" xr:uid="{00000000-0005-0000-0000-00007AA80000}"/>
    <cellStyle name="Normal 47 22 7 2 4 4" xfId="37939" xr:uid="{00000000-0005-0000-0000-00007BA80000}"/>
    <cellStyle name="Normal 47 22 7 2 5" xfId="25272" xr:uid="{00000000-0005-0000-0000-00007CA80000}"/>
    <cellStyle name="Normal 47 22 7 2 5 2" xfId="46889" xr:uid="{00000000-0005-0000-0000-00007DA80000}"/>
    <cellStyle name="Normal 47 22 7 2 6" xfId="19305" xr:uid="{00000000-0005-0000-0000-00007EA80000}"/>
    <cellStyle name="Normal 47 22 7 2 6 2" xfId="40947" xr:uid="{00000000-0005-0000-0000-00007FA80000}"/>
    <cellStyle name="Normal 47 22 7 2 7" xfId="34933"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0" xr:uid="{00000000-0005-0000-0000-000084A80000}"/>
    <cellStyle name="Normal 47 22 7 3 2 2 2 2" xfId="51156" xr:uid="{00000000-0005-0000-0000-000085A80000}"/>
    <cellStyle name="Normal 47 22 7 3 2 2 3" xfId="23583" xr:uid="{00000000-0005-0000-0000-000086A80000}"/>
    <cellStyle name="Normal 47 22 7 3 2 2 3 2" xfId="45220" xr:uid="{00000000-0005-0000-0000-000087A80000}"/>
    <cellStyle name="Normal 47 22 7 3 2 2 4" xfId="39236" xr:uid="{00000000-0005-0000-0000-000088A80000}"/>
    <cellStyle name="Normal 47 22 7 3 2 3" xfId="26568" xr:uid="{00000000-0005-0000-0000-000089A80000}"/>
    <cellStyle name="Normal 47 22 7 3 2 3 2" xfId="48182" xr:uid="{00000000-0005-0000-0000-00008AA80000}"/>
    <cellStyle name="Normal 47 22 7 3 2 4" xfId="20601" xr:uid="{00000000-0005-0000-0000-00008BA80000}"/>
    <cellStyle name="Normal 47 22 7 3 2 4 2" xfId="42243" xr:uid="{00000000-0005-0000-0000-00008CA80000}"/>
    <cellStyle name="Normal 47 22 7 3 2 5" xfId="36233" xr:uid="{00000000-0005-0000-0000-00008DA80000}"/>
    <cellStyle name="Normal 47 22 7 3 3" xfId="15471" xr:uid="{00000000-0005-0000-0000-00008EA80000}"/>
    <cellStyle name="Normal 47 22 7 3 3 2" xfId="18556" xr:uid="{00000000-0005-0000-0000-00008FA80000}"/>
    <cellStyle name="Normal 47 22 7 3 3 2 2" xfId="30522" xr:uid="{00000000-0005-0000-0000-000090A80000}"/>
    <cellStyle name="Normal 47 22 7 3 3 2 2 2" xfId="52128" xr:uid="{00000000-0005-0000-0000-000091A80000}"/>
    <cellStyle name="Normal 47 22 7 3 3 2 3" xfId="24555" xr:uid="{00000000-0005-0000-0000-000092A80000}"/>
    <cellStyle name="Normal 47 22 7 3 3 2 3 2" xfId="46192" xr:uid="{00000000-0005-0000-0000-000093A80000}"/>
    <cellStyle name="Normal 47 22 7 3 3 2 4" xfId="40210" xr:uid="{00000000-0005-0000-0000-000094A80000}"/>
    <cellStyle name="Normal 47 22 7 3 3 3" xfId="27540" xr:uid="{00000000-0005-0000-0000-000095A80000}"/>
    <cellStyle name="Normal 47 22 7 3 3 3 2" xfId="49154" xr:uid="{00000000-0005-0000-0000-000096A80000}"/>
    <cellStyle name="Normal 47 22 7 3 3 4" xfId="21573" xr:uid="{00000000-0005-0000-0000-000097A80000}"/>
    <cellStyle name="Normal 47 22 7 3 3 4 2" xfId="43215" xr:uid="{00000000-0005-0000-0000-000098A80000}"/>
    <cellStyle name="Normal 47 22 7 3 3 5" xfId="37207" xr:uid="{00000000-0005-0000-0000-000099A80000}"/>
    <cellStyle name="Normal 47 22 7 3 4" xfId="16605" xr:uid="{00000000-0005-0000-0000-00009AA80000}"/>
    <cellStyle name="Normal 47 22 7 3 4 2" xfId="28574" xr:uid="{00000000-0005-0000-0000-00009BA80000}"/>
    <cellStyle name="Normal 47 22 7 3 4 2 2" xfId="50180" xr:uid="{00000000-0005-0000-0000-00009CA80000}"/>
    <cellStyle name="Normal 47 22 7 3 4 3" xfId="22607" xr:uid="{00000000-0005-0000-0000-00009DA80000}"/>
    <cellStyle name="Normal 47 22 7 3 4 3 2" xfId="44244" xr:uid="{00000000-0005-0000-0000-00009EA80000}"/>
    <cellStyle name="Normal 47 22 7 3 4 4" xfId="38259" xr:uid="{00000000-0005-0000-0000-00009FA80000}"/>
    <cellStyle name="Normal 47 22 7 3 5" xfId="25592" xr:uid="{00000000-0005-0000-0000-0000A0A80000}"/>
    <cellStyle name="Normal 47 22 7 3 5 2" xfId="47209" xr:uid="{00000000-0005-0000-0000-0000A1A80000}"/>
    <cellStyle name="Normal 47 22 7 3 6" xfId="19625" xr:uid="{00000000-0005-0000-0000-0000A2A80000}"/>
    <cellStyle name="Normal 47 22 7 3 6 2" xfId="41267" xr:uid="{00000000-0005-0000-0000-0000A3A80000}"/>
    <cellStyle name="Normal 47 22 7 3 7" xfId="35253" xr:uid="{00000000-0005-0000-0000-0000A4A80000}"/>
    <cellStyle name="Normal 47 22 7 4" xfId="13856" xr:uid="{00000000-0005-0000-0000-0000A5A80000}"/>
    <cellStyle name="Normal 47 22 7 4 2" xfId="16942" xr:uid="{00000000-0005-0000-0000-0000A6A80000}"/>
    <cellStyle name="Normal 47 22 7 4 2 2" xfId="28910" xr:uid="{00000000-0005-0000-0000-0000A7A80000}"/>
    <cellStyle name="Normal 47 22 7 4 2 2 2" xfId="50516" xr:uid="{00000000-0005-0000-0000-0000A8A80000}"/>
    <cellStyle name="Normal 47 22 7 4 2 3" xfId="22943" xr:uid="{00000000-0005-0000-0000-0000A9A80000}"/>
    <cellStyle name="Normal 47 22 7 4 2 3 2" xfId="44580" xr:uid="{00000000-0005-0000-0000-0000AAA80000}"/>
    <cellStyle name="Normal 47 22 7 4 2 4" xfId="38596" xr:uid="{00000000-0005-0000-0000-0000ABA80000}"/>
    <cellStyle name="Normal 47 22 7 4 3" xfId="25928" xr:uid="{00000000-0005-0000-0000-0000ACA80000}"/>
    <cellStyle name="Normal 47 22 7 4 3 2" xfId="47542" xr:uid="{00000000-0005-0000-0000-0000ADA80000}"/>
    <cellStyle name="Normal 47 22 7 4 4" xfId="19961" xr:uid="{00000000-0005-0000-0000-0000AEA80000}"/>
    <cellStyle name="Normal 47 22 7 4 4 2" xfId="41603" xr:uid="{00000000-0005-0000-0000-0000AFA80000}"/>
    <cellStyle name="Normal 47 22 7 4 5" xfId="35592" xr:uid="{00000000-0005-0000-0000-0000B0A80000}"/>
    <cellStyle name="Normal 47 22 7 5" xfId="14830" xr:uid="{00000000-0005-0000-0000-0000B1A80000}"/>
    <cellStyle name="Normal 47 22 7 5 2" xfId="17915" xr:uid="{00000000-0005-0000-0000-0000B2A80000}"/>
    <cellStyle name="Normal 47 22 7 5 2 2" xfId="29882" xr:uid="{00000000-0005-0000-0000-0000B3A80000}"/>
    <cellStyle name="Normal 47 22 7 5 2 2 2" xfId="51488" xr:uid="{00000000-0005-0000-0000-0000B4A80000}"/>
    <cellStyle name="Normal 47 22 7 5 2 3" xfId="23915" xr:uid="{00000000-0005-0000-0000-0000B5A80000}"/>
    <cellStyle name="Normal 47 22 7 5 2 3 2" xfId="45552" xr:uid="{00000000-0005-0000-0000-0000B6A80000}"/>
    <cellStyle name="Normal 47 22 7 5 2 4" xfId="39569" xr:uid="{00000000-0005-0000-0000-0000B7A80000}"/>
    <cellStyle name="Normal 47 22 7 5 3" xfId="26900" xr:uid="{00000000-0005-0000-0000-0000B8A80000}"/>
    <cellStyle name="Normal 47 22 7 5 3 2" xfId="48514" xr:uid="{00000000-0005-0000-0000-0000B9A80000}"/>
    <cellStyle name="Normal 47 22 7 5 4" xfId="20933" xr:uid="{00000000-0005-0000-0000-0000BAA80000}"/>
    <cellStyle name="Normal 47 22 7 5 4 2" xfId="42575" xr:uid="{00000000-0005-0000-0000-0000BBA80000}"/>
    <cellStyle name="Normal 47 22 7 5 5" xfId="36566" xr:uid="{00000000-0005-0000-0000-0000BCA80000}"/>
    <cellStyle name="Normal 47 22 7 6" xfId="15943" xr:uid="{00000000-0005-0000-0000-0000BDA80000}"/>
    <cellStyle name="Normal 47 22 7 6 2" xfId="27914" xr:uid="{00000000-0005-0000-0000-0000BEA80000}"/>
    <cellStyle name="Normal 47 22 7 6 2 2" xfId="49520" xr:uid="{00000000-0005-0000-0000-0000BFA80000}"/>
    <cellStyle name="Normal 47 22 7 6 3" xfId="21947" xr:uid="{00000000-0005-0000-0000-0000C0A80000}"/>
    <cellStyle name="Normal 47 22 7 6 3 2" xfId="43584" xr:uid="{00000000-0005-0000-0000-0000C1A80000}"/>
    <cellStyle name="Normal 47 22 7 6 4" xfId="37597" xr:uid="{00000000-0005-0000-0000-0000C2A80000}"/>
    <cellStyle name="Normal 47 22 7 7" xfId="24929" xr:uid="{00000000-0005-0000-0000-0000C3A80000}"/>
    <cellStyle name="Normal 47 22 7 7 2" xfId="46549" xr:uid="{00000000-0005-0000-0000-0000C4A80000}"/>
    <cellStyle name="Normal 47 22 7 8" xfId="18962" xr:uid="{00000000-0005-0000-0000-0000C5A80000}"/>
    <cellStyle name="Normal 47 22 7 8 2" xfId="40604" xr:uid="{00000000-0005-0000-0000-0000C6A80000}"/>
    <cellStyle name="Normal 47 22 7 9" xfId="32003"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2" xr:uid="{00000000-0005-0000-0000-0000CBA80000}"/>
    <cellStyle name="Normal 47 22 8 2 2 2 2" xfId="50578" xr:uid="{00000000-0005-0000-0000-0000CCA80000}"/>
    <cellStyle name="Normal 47 22 8 2 2 3" xfId="23005" xr:uid="{00000000-0005-0000-0000-0000CDA80000}"/>
    <cellStyle name="Normal 47 22 8 2 2 3 2" xfId="44642" xr:uid="{00000000-0005-0000-0000-0000CEA80000}"/>
    <cellStyle name="Normal 47 22 8 2 2 4" xfId="38658" xr:uid="{00000000-0005-0000-0000-0000CFA80000}"/>
    <cellStyle name="Normal 47 22 8 2 3" xfId="25990" xr:uid="{00000000-0005-0000-0000-0000D0A80000}"/>
    <cellStyle name="Normal 47 22 8 2 3 2" xfId="47604" xr:uid="{00000000-0005-0000-0000-0000D1A80000}"/>
    <cellStyle name="Normal 47 22 8 2 4" xfId="20023" xr:uid="{00000000-0005-0000-0000-0000D2A80000}"/>
    <cellStyle name="Normal 47 22 8 2 4 2" xfId="41665" xr:uid="{00000000-0005-0000-0000-0000D3A80000}"/>
    <cellStyle name="Normal 47 22 8 2 5" xfId="35655" xr:uid="{00000000-0005-0000-0000-0000D4A80000}"/>
    <cellStyle name="Normal 47 22 8 3" xfId="14893" xr:uid="{00000000-0005-0000-0000-0000D5A80000}"/>
    <cellStyle name="Normal 47 22 8 3 2" xfId="17978" xr:uid="{00000000-0005-0000-0000-0000D6A80000}"/>
    <cellStyle name="Normal 47 22 8 3 2 2" xfId="29944" xr:uid="{00000000-0005-0000-0000-0000D7A80000}"/>
    <cellStyle name="Normal 47 22 8 3 2 2 2" xfId="51550" xr:uid="{00000000-0005-0000-0000-0000D8A80000}"/>
    <cellStyle name="Normal 47 22 8 3 2 3" xfId="23977" xr:uid="{00000000-0005-0000-0000-0000D9A80000}"/>
    <cellStyle name="Normal 47 22 8 3 2 3 2" xfId="45614" xr:uid="{00000000-0005-0000-0000-0000DAA80000}"/>
    <cellStyle name="Normal 47 22 8 3 2 4" xfId="39632" xr:uid="{00000000-0005-0000-0000-0000DBA80000}"/>
    <cellStyle name="Normal 47 22 8 3 3" xfId="26962" xr:uid="{00000000-0005-0000-0000-0000DCA80000}"/>
    <cellStyle name="Normal 47 22 8 3 3 2" xfId="48576" xr:uid="{00000000-0005-0000-0000-0000DDA80000}"/>
    <cellStyle name="Normal 47 22 8 3 4" xfId="20995" xr:uid="{00000000-0005-0000-0000-0000DEA80000}"/>
    <cellStyle name="Normal 47 22 8 3 4 2" xfId="42637" xr:uid="{00000000-0005-0000-0000-0000DFA80000}"/>
    <cellStyle name="Normal 47 22 8 3 5" xfId="36629" xr:uid="{00000000-0005-0000-0000-0000E0A80000}"/>
    <cellStyle name="Normal 47 22 8 4" xfId="16027" xr:uid="{00000000-0005-0000-0000-0000E1A80000}"/>
    <cellStyle name="Normal 47 22 8 4 2" xfId="27996" xr:uid="{00000000-0005-0000-0000-0000E2A80000}"/>
    <cellStyle name="Normal 47 22 8 4 2 2" xfId="49602" xr:uid="{00000000-0005-0000-0000-0000E3A80000}"/>
    <cellStyle name="Normal 47 22 8 4 3" xfId="22029" xr:uid="{00000000-0005-0000-0000-0000E4A80000}"/>
    <cellStyle name="Normal 47 22 8 4 3 2" xfId="43666" xr:uid="{00000000-0005-0000-0000-0000E5A80000}"/>
    <cellStyle name="Normal 47 22 8 4 4" xfId="37681" xr:uid="{00000000-0005-0000-0000-0000E6A80000}"/>
    <cellStyle name="Normal 47 22 8 5" xfId="25014" xr:uid="{00000000-0005-0000-0000-0000E7A80000}"/>
    <cellStyle name="Normal 47 22 8 5 2" xfId="46631" xr:uid="{00000000-0005-0000-0000-0000E8A80000}"/>
    <cellStyle name="Normal 47 22 8 6" xfId="19047" xr:uid="{00000000-0005-0000-0000-0000E9A80000}"/>
    <cellStyle name="Normal 47 22 8 6 2" xfId="40689" xr:uid="{00000000-0005-0000-0000-0000EAA80000}"/>
    <cellStyle name="Normal 47 22 8 7" xfId="34675"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2" xr:uid="{00000000-0005-0000-0000-0000EFA80000}"/>
    <cellStyle name="Normal 47 22 9 2 2 2 2" xfId="50898" xr:uid="{00000000-0005-0000-0000-0000F0A80000}"/>
    <cellStyle name="Normal 47 22 9 2 2 3" xfId="23325" xr:uid="{00000000-0005-0000-0000-0000F1A80000}"/>
    <cellStyle name="Normal 47 22 9 2 2 3 2" xfId="44962" xr:uid="{00000000-0005-0000-0000-0000F2A80000}"/>
    <cellStyle name="Normal 47 22 9 2 2 4" xfId="38978" xr:uid="{00000000-0005-0000-0000-0000F3A80000}"/>
    <cellStyle name="Normal 47 22 9 2 3" xfId="26310" xr:uid="{00000000-0005-0000-0000-0000F4A80000}"/>
    <cellStyle name="Normal 47 22 9 2 3 2" xfId="47924" xr:uid="{00000000-0005-0000-0000-0000F5A80000}"/>
    <cellStyle name="Normal 47 22 9 2 4" xfId="20343" xr:uid="{00000000-0005-0000-0000-0000F6A80000}"/>
    <cellStyle name="Normal 47 22 9 2 4 2" xfId="41985" xr:uid="{00000000-0005-0000-0000-0000F7A80000}"/>
    <cellStyle name="Normal 47 22 9 2 5" xfId="35975" xr:uid="{00000000-0005-0000-0000-0000F8A80000}"/>
    <cellStyle name="Normal 47 22 9 3" xfId="15213" xr:uid="{00000000-0005-0000-0000-0000F9A80000}"/>
    <cellStyle name="Normal 47 22 9 3 2" xfId="18298" xr:uid="{00000000-0005-0000-0000-0000FAA80000}"/>
    <cellStyle name="Normal 47 22 9 3 2 2" xfId="30264" xr:uid="{00000000-0005-0000-0000-0000FBA80000}"/>
    <cellStyle name="Normal 47 22 9 3 2 2 2" xfId="51870" xr:uid="{00000000-0005-0000-0000-0000FCA80000}"/>
    <cellStyle name="Normal 47 22 9 3 2 3" xfId="24297" xr:uid="{00000000-0005-0000-0000-0000FDA80000}"/>
    <cellStyle name="Normal 47 22 9 3 2 3 2" xfId="45934" xr:uid="{00000000-0005-0000-0000-0000FEA80000}"/>
    <cellStyle name="Normal 47 22 9 3 2 4" xfId="39952" xr:uid="{00000000-0005-0000-0000-0000FFA80000}"/>
    <cellStyle name="Normal 47 22 9 3 3" xfId="27282" xr:uid="{00000000-0005-0000-0000-000000A90000}"/>
    <cellStyle name="Normal 47 22 9 3 3 2" xfId="48896" xr:uid="{00000000-0005-0000-0000-000001A90000}"/>
    <cellStyle name="Normal 47 22 9 3 4" xfId="21315" xr:uid="{00000000-0005-0000-0000-000002A90000}"/>
    <cellStyle name="Normal 47 22 9 3 4 2" xfId="42957" xr:uid="{00000000-0005-0000-0000-000003A90000}"/>
    <cellStyle name="Normal 47 22 9 3 5" xfId="36949" xr:uid="{00000000-0005-0000-0000-000004A90000}"/>
    <cellStyle name="Normal 47 22 9 4" xfId="16347" xr:uid="{00000000-0005-0000-0000-000005A90000}"/>
    <cellStyle name="Normal 47 22 9 4 2" xfId="28316" xr:uid="{00000000-0005-0000-0000-000006A90000}"/>
    <cellStyle name="Normal 47 22 9 4 2 2" xfId="49922" xr:uid="{00000000-0005-0000-0000-000007A90000}"/>
    <cellStyle name="Normal 47 22 9 4 3" xfId="22349" xr:uid="{00000000-0005-0000-0000-000008A90000}"/>
    <cellStyle name="Normal 47 22 9 4 3 2" xfId="43986" xr:uid="{00000000-0005-0000-0000-000009A90000}"/>
    <cellStyle name="Normal 47 22 9 4 4" xfId="38001" xr:uid="{00000000-0005-0000-0000-00000AA90000}"/>
    <cellStyle name="Normal 47 22 9 5" xfId="25334" xr:uid="{00000000-0005-0000-0000-00000BA90000}"/>
    <cellStyle name="Normal 47 22 9 5 2" xfId="46951" xr:uid="{00000000-0005-0000-0000-00000CA90000}"/>
    <cellStyle name="Normal 47 22 9 6" xfId="19367" xr:uid="{00000000-0005-0000-0000-00000DA90000}"/>
    <cellStyle name="Normal 47 22 9 6 2" xfId="41009" xr:uid="{00000000-0005-0000-0000-00000EA90000}"/>
    <cellStyle name="Normal 47 22 9 7" xfId="34995"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3" xr:uid="{00000000-0005-0000-0000-000018A90000}"/>
    <cellStyle name="Normal 47 3 10 2 2 2" xfId="50259" xr:uid="{00000000-0005-0000-0000-000019A90000}"/>
    <cellStyle name="Normal 47 3 10 2 3" xfId="22686" xr:uid="{00000000-0005-0000-0000-00001AA90000}"/>
    <cellStyle name="Normal 47 3 10 2 3 2" xfId="44323" xr:uid="{00000000-0005-0000-0000-00001BA90000}"/>
    <cellStyle name="Normal 47 3 10 2 4" xfId="38338" xr:uid="{00000000-0005-0000-0000-00001CA90000}"/>
    <cellStyle name="Normal 47 3 10 3" xfId="25671" xr:uid="{00000000-0005-0000-0000-00001DA90000}"/>
    <cellStyle name="Normal 47 3 10 3 2" xfId="47285" xr:uid="{00000000-0005-0000-0000-00001EA90000}"/>
    <cellStyle name="Normal 47 3 10 4" xfId="19704" xr:uid="{00000000-0005-0000-0000-00001FA90000}"/>
    <cellStyle name="Normal 47 3 10 4 2" xfId="41346" xr:uid="{00000000-0005-0000-0000-000020A90000}"/>
    <cellStyle name="Normal 47 3 10 5" xfId="35334" xr:uid="{00000000-0005-0000-0000-000021A90000}"/>
    <cellStyle name="Normal 47 3 11" xfId="14573" xr:uid="{00000000-0005-0000-0000-000022A90000}"/>
    <cellStyle name="Normal 47 3 11 2" xfId="17658" xr:uid="{00000000-0005-0000-0000-000023A90000}"/>
    <cellStyle name="Normal 47 3 11 2 2" xfId="29625" xr:uid="{00000000-0005-0000-0000-000024A90000}"/>
    <cellStyle name="Normal 47 3 11 2 2 2" xfId="51231" xr:uid="{00000000-0005-0000-0000-000025A90000}"/>
    <cellStyle name="Normal 47 3 11 2 3" xfId="23658" xr:uid="{00000000-0005-0000-0000-000026A90000}"/>
    <cellStyle name="Normal 47 3 11 2 3 2" xfId="45295" xr:uid="{00000000-0005-0000-0000-000027A90000}"/>
    <cellStyle name="Normal 47 3 11 2 4" xfId="39312" xr:uid="{00000000-0005-0000-0000-000028A90000}"/>
    <cellStyle name="Normal 47 3 11 3" xfId="26643" xr:uid="{00000000-0005-0000-0000-000029A90000}"/>
    <cellStyle name="Normal 47 3 11 3 2" xfId="48257" xr:uid="{00000000-0005-0000-0000-00002AA90000}"/>
    <cellStyle name="Normal 47 3 11 4" xfId="20676" xr:uid="{00000000-0005-0000-0000-00002BA90000}"/>
    <cellStyle name="Normal 47 3 11 4 2" xfId="42318" xr:uid="{00000000-0005-0000-0000-00002CA90000}"/>
    <cellStyle name="Normal 47 3 11 5" xfId="36309" xr:uid="{00000000-0005-0000-0000-00002DA90000}"/>
    <cellStyle name="Normal 47 3 12" xfId="15686" xr:uid="{00000000-0005-0000-0000-00002EA90000}"/>
    <cellStyle name="Normal 47 3 12 2" xfId="27657" xr:uid="{00000000-0005-0000-0000-00002FA90000}"/>
    <cellStyle name="Normal 47 3 12 2 2" xfId="49263" xr:uid="{00000000-0005-0000-0000-000030A90000}"/>
    <cellStyle name="Normal 47 3 12 3" xfId="21690" xr:uid="{00000000-0005-0000-0000-000031A90000}"/>
    <cellStyle name="Normal 47 3 12 3 2" xfId="43327" xr:uid="{00000000-0005-0000-0000-000032A90000}"/>
    <cellStyle name="Normal 47 3 12 4" xfId="37340" xr:uid="{00000000-0005-0000-0000-000033A90000}"/>
    <cellStyle name="Normal 47 3 13" xfId="24672" xr:uid="{00000000-0005-0000-0000-000034A90000}"/>
    <cellStyle name="Normal 47 3 13 2" xfId="46292" xr:uid="{00000000-0005-0000-0000-000035A90000}"/>
    <cellStyle name="Normal 47 3 14" xfId="18705" xr:uid="{00000000-0005-0000-0000-000036A90000}"/>
    <cellStyle name="Normal 47 3 14 2" xfId="40347" xr:uid="{00000000-0005-0000-0000-000037A90000}"/>
    <cellStyle name="Normal 47 3 15" xfId="31270"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2" xr:uid="{00000000-0005-0000-0000-00003DA90000}"/>
    <cellStyle name="Normal 47 3 2 2 2 2 2 2" xfId="50668" xr:uid="{00000000-0005-0000-0000-00003EA90000}"/>
    <cellStyle name="Normal 47 3 2 2 2 2 3" xfId="23095" xr:uid="{00000000-0005-0000-0000-00003FA90000}"/>
    <cellStyle name="Normal 47 3 2 2 2 2 3 2" xfId="44732" xr:uid="{00000000-0005-0000-0000-000040A90000}"/>
    <cellStyle name="Normal 47 3 2 2 2 2 4" xfId="38748" xr:uid="{00000000-0005-0000-0000-000041A90000}"/>
    <cellStyle name="Normal 47 3 2 2 2 3" xfId="26080" xr:uid="{00000000-0005-0000-0000-000042A90000}"/>
    <cellStyle name="Normal 47 3 2 2 2 3 2" xfId="47694" xr:uid="{00000000-0005-0000-0000-000043A90000}"/>
    <cellStyle name="Normal 47 3 2 2 2 4" xfId="20113" xr:uid="{00000000-0005-0000-0000-000044A90000}"/>
    <cellStyle name="Normal 47 3 2 2 2 4 2" xfId="41755" xr:uid="{00000000-0005-0000-0000-000045A90000}"/>
    <cellStyle name="Normal 47 3 2 2 2 5" xfId="35745" xr:uid="{00000000-0005-0000-0000-000046A90000}"/>
    <cellStyle name="Normal 47 3 2 2 3" xfId="14983" xr:uid="{00000000-0005-0000-0000-000047A90000}"/>
    <cellStyle name="Normal 47 3 2 2 3 2" xfId="18068" xr:uid="{00000000-0005-0000-0000-000048A90000}"/>
    <cellStyle name="Normal 47 3 2 2 3 2 2" xfId="30034" xr:uid="{00000000-0005-0000-0000-000049A90000}"/>
    <cellStyle name="Normal 47 3 2 2 3 2 2 2" xfId="51640" xr:uid="{00000000-0005-0000-0000-00004AA90000}"/>
    <cellStyle name="Normal 47 3 2 2 3 2 3" xfId="24067" xr:uid="{00000000-0005-0000-0000-00004BA90000}"/>
    <cellStyle name="Normal 47 3 2 2 3 2 3 2" xfId="45704" xr:uid="{00000000-0005-0000-0000-00004CA90000}"/>
    <cellStyle name="Normal 47 3 2 2 3 2 4" xfId="39722" xr:uid="{00000000-0005-0000-0000-00004DA90000}"/>
    <cellStyle name="Normal 47 3 2 2 3 3" xfId="27052" xr:uid="{00000000-0005-0000-0000-00004EA90000}"/>
    <cellStyle name="Normal 47 3 2 2 3 3 2" xfId="48666" xr:uid="{00000000-0005-0000-0000-00004FA90000}"/>
    <cellStyle name="Normal 47 3 2 2 3 4" xfId="21085" xr:uid="{00000000-0005-0000-0000-000050A90000}"/>
    <cellStyle name="Normal 47 3 2 2 3 4 2" xfId="42727" xr:uid="{00000000-0005-0000-0000-000051A90000}"/>
    <cellStyle name="Normal 47 3 2 2 3 5" xfId="36719" xr:uid="{00000000-0005-0000-0000-000052A90000}"/>
    <cellStyle name="Normal 47 3 2 2 4" xfId="16117" xr:uid="{00000000-0005-0000-0000-000053A90000}"/>
    <cellStyle name="Normal 47 3 2 2 4 2" xfId="28086" xr:uid="{00000000-0005-0000-0000-000054A90000}"/>
    <cellStyle name="Normal 47 3 2 2 4 2 2" xfId="49692" xr:uid="{00000000-0005-0000-0000-000055A90000}"/>
    <cellStyle name="Normal 47 3 2 2 4 3" xfId="22119" xr:uid="{00000000-0005-0000-0000-000056A90000}"/>
    <cellStyle name="Normal 47 3 2 2 4 3 2" xfId="43756" xr:uid="{00000000-0005-0000-0000-000057A90000}"/>
    <cellStyle name="Normal 47 3 2 2 4 4" xfId="37771" xr:uid="{00000000-0005-0000-0000-000058A90000}"/>
    <cellStyle name="Normal 47 3 2 2 5" xfId="25104" xr:uid="{00000000-0005-0000-0000-000059A90000}"/>
    <cellStyle name="Normal 47 3 2 2 5 2" xfId="46721" xr:uid="{00000000-0005-0000-0000-00005AA90000}"/>
    <cellStyle name="Normal 47 3 2 2 6" xfId="19137" xr:uid="{00000000-0005-0000-0000-00005BA90000}"/>
    <cellStyle name="Normal 47 3 2 2 6 2" xfId="40779" xr:uid="{00000000-0005-0000-0000-00005CA90000}"/>
    <cellStyle name="Normal 47 3 2 2 7" xfId="34765"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2" xr:uid="{00000000-0005-0000-0000-000061A90000}"/>
    <cellStyle name="Normal 47 3 2 3 2 2 2 2" xfId="50988" xr:uid="{00000000-0005-0000-0000-000062A90000}"/>
    <cellStyle name="Normal 47 3 2 3 2 2 3" xfId="23415" xr:uid="{00000000-0005-0000-0000-000063A90000}"/>
    <cellStyle name="Normal 47 3 2 3 2 2 3 2" xfId="45052" xr:uid="{00000000-0005-0000-0000-000064A90000}"/>
    <cellStyle name="Normal 47 3 2 3 2 2 4" xfId="39068" xr:uid="{00000000-0005-0000-0000-000065A90000}"/>
    <cellStyle name="Normal 47 3 2 3 2 3" xfId="26400" xr:uid="{00000000-0005-0000-0000-000066A90000}"/>
    <cellStyle name="Normal 47 3 2 3 2 3 2" xfId="48014" xr:uid="{00000000-0005-0000-0000-000067A90000}"/>
    <cellStyle name="Normal 47 3 2 3 2 4" xfId="20433" xr:uid="{00000000-0005-0000-0000-000068A90000}"/>
    <cellStyle name="Normal 47 3 2 3 2 4 2" xfId="42075" xr:uid="{00000000-0005-0000-0000-000069A90000}"/>
    <cellStyle name="Normal 47 3 2 3 2 5" xfId="36065" xr:uid="{00000000-0005-0000-0000-00006AA90000}"/>
    <cellStyle name="Normal 47 3 2 3 3" xfId="15303" xr:uid="{00000000-0005-0000-0000-00006BA90000}"/>
    <cellStyle name="Normal 47 3 2 3 3 2" xfId="18388" xr:uid="{00000000-0005-0000-0000-00006CA90000}"/>
    <cellStyle name="Normal 47 3 2 3 3 2 2" xfId="30354" xr:uid="{00000000-0005-0000-0000-00006DA90000}"/>
    <cellStyle name="Normal 47 3 2 3 3 2 2 2" xfId="51960" xr:uid="{00000000-0005-0000-0000-00006EA90000}"/>
    <cellStyle name="Normal 47 3 2 3 3 2 3" xfId="24387" xr:uid="{00000000-0005-0000-0000-00006FA90000}"/>
    <cellStyle name="Normal 47 3 2 3 3 2 3 2" xfId="46024" xr:uid="{00000000-0005-0000-0000-000070A90000}"/>
    <cellStyle name="Normal 47 3 2 3 3 2 4" xfId="40042" xr:uid="{00000000-0005-0000-0000-000071A90000}"/>
    <cellStyle name="Normal 47 3 2 3 3 3" xfId="27372" xr:uid="{00000000-0005-0000-0000-000072A90000}"/>
    <cellStyle name="Normal 47 3 2 3 3 3 2" xfId="48986" xr:uid="{00000000-0005-0000-0000-000073A90000}"/>
    <cellStyle name="Normal 47 3 2 3 3 4" xfId="21405" xr:uid="{00000000-0005-0000-0000-000074A90000}"/>
    <cellStyle name="Normal 47 3 2 3 3 4 2" xfId="43047" xr:uid="{00000000-0005-0000-0000-000075A90000}"/>
    <cellStyle name="Normal 47 3 2 3 3 5" xfId="37039" xr:uid="{00000000-0005-0000-0000-000076A90000}"/>
    <cellStyle name="Normal 47 3 2 3 4" xfId="16437" xr:uid="{00000000-0005-0000-0000-000077A90000}"/>
    <cellStyle name="Normal 47 3 2 3 4 2" xfId="28406" xr:uid="{00000000-0005-0000-0000-000078A90000}"/>
    <cellStyle name="Normal 47 3 2 3 4 2 2" xfId="50012" xr:uid="{00000000-0005-0000-0000-000079A90000}"/>
    <cellStyle name="Normal 47 3 2 3 4 3" xfId="22439" xr:uid="{00000000-0005-0000-0000-00007AA90000}"/>
    <cellStyle name="Normal 47 3 2 3 4 3 2" xfId="44076" xr:uid="{00000000-0005-0000-0000-00007BA90000}"/>
    <cellStyle name="Normal 47 3 2 3 4 4" xfId="38091" xr:uid="{00000000-0005-0000-0000-00007CA90000}"/>
    <cellStyle name="Normal 47 3 2 3 5" xfId="25424" xr:uid="{00000000-0005-0000-0000-00007DA90000}"/>
    <cellStyle name="Normal 47 3 2 3 5 2" xfId="47041" xr:uid="{00000000-0005-0000-0000-00007EA90000}"/>
    <cellStyle name="Normal 47 3 2 3 6" xfId="19457" xr:uid="{00000000-0005-0000-0000-00007FA90000}"/>
    <cellStyle name="Normal 47 3 2 3 6 2" xfId="41099" xr:uid="{00000000-0005-0000-0000-000080A90000}"/>
    <cellStyle name="Normal 47 3 2 3 7" xfId="35085" xr:uid="{00000000-0005-0000-0000-000081A90000}"/>
    <cellStyle name="Normal 47 3 2 4" xfId="13688" xr:uid="{00000000-0005-0000-0000-000082A90000}"/>
    <cellStyle name="Normal 47 3 2 4 2" xfId="16774" xr:uid="{00000000-0005-0000-0000-000083A90000}"/>
    <cellStyle name="Normal 47 3 2 4 2 2" xfId="28742" xr:uid="{00000000-0005-0000-0000-000084A90000}"/>
    <cellStyle name="Normal 47 3 2 4 2 2 2" xfId="50348" xr:uid="{00000000-0005-0000-0000-000085A90000}"/>
    <cellStyle name="Normal 47 3 2 4 2 3" xfId="22775" xr:uid="{00000000-0005-0000-0000-000086A90000}"/>
    <cellStyle name="Normal 47 3 2 4 2 3 2" xfId="44412" xr:uid="{00000000-0005-0000-0000-000087A90000}"/>
    <cellStyle name="Normal 47 3 2 4 2 4" xfId="38428" xr:uid="{00000000-0005-0000-0000-000088A90000}"/>
    <cellStyle name="Normal 47 3 2 4 3" xfId="25760" xr:uid="{00000000-0005-0000-0000-000089A90000}"/>
    <cellStyle name="Normal 47 3 2 4 3 2" xfId="47374" xr:uid="{00000000-0005-0000-0000-00008AA90000}"/>
    <cellStyle name="Normal 47 3 2 4 4" xfId="19793" xr:uid="{00000000-0005-0000-0000-00008BA90000}"/>
    <cellStyle name="Normal 47 3 2 4 4 2" xfId="41435" xr:uid="{00000000-0005-0000-0000-00008CA90000}"/>
    <cellStyle name="Normal 47 3 2 4 5" xfId="35424" xr:uid="{00000000-0005-0000-0000-00008DA90000}"/>
    <cellStyle name="Normal 47 3 2 5" xfId="14662" xr:uid="{00000000-0005-0000-0000-00008EA90000}"/>
    <cellStyle name="Normal 47 3 2 5 2" xfId="17747" xr:uid="{00000000-0005-0000-0000-00008FA90000}"/>
    <cellStyle name="Normal 47 3 2 5 2 2" xfId="29714" xr:uid="{00000000-0005-0000-0000-000090A90000}"/>
    <cellStyle name="Normal 47 3 2 5 2 2 2" xfId="51320" xr:uid="{00000000-0005-0000-0000-000091A90000}"/>
    <cellStyle name="Normal 47 3 2 5 2 3" xfId="23747" xr:uid="{00000000-0005-0000-0000-000092A90000}"/>
    <cellStyle name="Normal 47 3 2 5 2 3 2" xfId="45384" xr:uid="{00000000-0005-0000-0000-000093A90000}"/>
    <cellStyle name="Normal 47 3 2 5 2 4" xfId="39401" xr:uid="{00000000-0005-0000-0000-000094A90000}"/>
    <cellStyle name="Normal 47 3 2 5 3" xfId="26732" xr:uid="{00000000-0005-0000-0000-000095A90000}"/>
    <cellStyle name="Normal 47 3 2 5 3 2" xfId="48346" xr:uid="{00000000-0005-0000-0000-000096A90000}"/>
    <cellStyle name="Normal 47 3 2 5 4" xfId="20765" xr:uid="{00000000-0005-0000-0000-000097A90000}"/>
    <cellStyle name="Normal 47 3 2 5 4 2" xfId="42407" xr:uid="{00000000-0005-0000-0000-000098A90000}"/>
    <cellStyle name="Normal 47 3 2 5 5" xfId="36398" xr:uid="{00000000-0005-0000-0000-000099A90000}"/>
    <cellStyle name="Normal 47 3 2 6" xfId="15775" xr:uid="{00000000-0005-0000-0000-00009AA90000}"/>
    <cellStyle name="Normal 47 3 2 6 2" xfId="27746" xr:uid="{00000000-0005-0000-0000-00009BA90000}"/>
    <cellStyle name="Normal 47 3 2 6 2 2" xfId="49352" xr:uid="{00000000-0005-0000-0000-00009CA90000}"/>
    <cellStyle name="Normal 47 3 2 6 3" xfId="21779" xr:uid="{00000000-0005-0000-0000-00009DA90000}"/>
    <cellStyle name="Normal 47 3 2 6 3 2" xfId="43416" xr:uid="{00000000-0005-0000-0000-00009EA90000}"/>
    <cellStyle name="Normal 47 3 2 6 4" xfId="37429" xr:uid="{00000000-0005-0000-0000-00009FA90000}"/>
    <cellStyle name="Normal 47 3 2 7" xfId="24761" xr:uid="{00000000-0005-0000-0000-0000A0A90000}"/>
    <cellStyle name="Normal 47 3 2 7 2" xfId="46381" xr:uid="{00000000-0005-0000-0000-0000A1A90000}"/>
    <cellStyle name="Normal 47 3 2 8" xfId="18794" xr:uid="{00000000-0005-0000-0000-0000A2A90000}"/>
    <cellStyle name="Normal 47 3 2 8 2" xfId="40436" xr:uid="{00000000-0005-0000-0000-0000A3A90000}"/>
    <cellStyle name="Normal 47 3 2 9" xfId="31607"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8" xr:uid="{00000000-0005-0000-0000-0000A9A90000}"/>
    <cellStyle name="Normal 47 3 3 2 2 2 2 2" xfId="50624" xr:uid="{00000000-0005-0000-0000-0000AAA90000}"/>
    <cellStyle name="Normal 47 3 3 2 2 2 3" xfId="23051" xr:uid="{00000000-0005-0000-0000-0000ABA90000}"/>
    <cellStyle name="Normal 47 3 3 2 2 2 3 2" xfId="44688" xr:uid="{00000000-0005-0000-0000-0000ACA90000}"/>
    <cellStyle name="Normal 47 3 3 2 2 2 4" xfId="38704" xr:uid="{00000000-0005-0000-0000-0000ADA90000}"/>
    <cellStyle name="Normal 47 3 3 2 2 3" xfId="26036" xr:uid="{00000000-0005-0000-0000-0000AEA90000}"/>
    <cellStyle name="Normal 47 3 3 2 2 3 2" xfId="47650" xr:uid="{00000000-0005-0000-0000-0000AFA90000}"/>
    <cellStyle name="Normal 47 3 3 2 2 4" xfId="20069" xr:uid="{00000000-0005-0000-0000-0000B0A90000}"/>
    <cellStyle name="Normal 47 3 3 2 2 4 2" xfId="41711" xr:uid="{00000000-0005-0000-0000-0000B1A90000}"/>
    <cellStyle name="Normal 47 3 3 2 2 5" xfId="35701" xr:uid="{00000000-0005-0000-0000-0000B2A90000}"/>
    <cellStyle name="Normal 47 3 3 2 3" xfId="14939" xr:uid="{00000000-0005-0000-0000-0000B3A90000}"/>
    <cellStyle name="Normal 47 3 3 2 3 2" xfId="18024" xr:uid="{00000000-0005-0000-0000-0000B4A90000}"/>
    <cellStyle name="Normal 47 3 3 2 3 2 2" xfId="29990" xr:uid="{00000000-0005-0000-0000-0000B5A90000}"/>
    <cellStyle name="Normal 47 3 3 2 3 2 2 2" xfId="51596" xr:uid="{00000000-0005-0000-0000-0000B6A90000}"/>
    <cellStyle name="Normal 47 3 3 2 3 2 3" xfId="24023" xr:uid="{00000000-0005-0000-0000-0000B7A90000}"/>
    <cellStyle name="Normal 47 3 3 2 3 2 3 2" xfId="45660" xr:uid="{00000000-0005-0000-0000-0000B8A90000}"/>
    <cellStyle name="Normal 47 3 3 2 3 2 4" xfId="39678" xr:uid="{00000000-0005-0000-0000-0000B9A90000}"/>
    <cellStyle name="Normal 47 3 3 2 3 3" xfId="27008" xr:uid="{00000000-0005-0000-0000-0000BAA90000}"/>
    <cellStyle name="Normal 47 3 3 2 3 3 2" xfId="48622" xr:uid="{00000000-0005-0000-0000-0000BBA90000}"/>
    <cellStyle name="Normal 47 3 3 2 3 4" xfId="21041" xr:uid="{00000000-0005-0000-0000-0000BCA90000}"/>
    <cellStyle name="Normal 47 3 3 2 3 4 2" xfId="42683" xr:uid="{00000000-0005-0000-0000-0000BDA90000}"/>
    <cellStyle name="Normal 47 3 3 2 3 5" xfId="36675" xr:uid="{00000000-0005-0000-0000-0000BEA90000}"/>
    <cellStyle name="Normal 47 3 3 2 4" xfId="16073" xr:uid="{00000000-0005-0000-0000-0000BFA90000}"/>
    <cellStyle name="Normal 47 3 3 2 4 2" xfId="28042" xr:uid="{00000000-0005-0000-0000-0000C0A90000}"/>
    <cellStyle name="Normal 47 3 3 2 4 2 2" xfId="49648" xr:uid="{00000000-0005-0000-0000-0000C1A90000}"/>
    <cellStyle name="Normal 47 3 3 2 4 3" xfId="22075" xr:uid="{00000000-0005-0000-0000-0000C2A90000}"/>
    <cellStyle name="Normal 47 3 3 2 4 3 2" xfId="43712" xr:uid="{00000000-0005-0000-0000-0000C3A90000}"/>
    <cellStyle name="Normal 47 3 3 2 4 4" xfId="37727" xr:uid="{00000000-0005-0000-0000-0000C4A90000}"/>
    <cellStyle name="Normal 47 3 3 2 5" xfId="25060" xr:uid="{00000000-0005-0000-0000-0000C5A90000}"/>
    <cellStyle name="Normal 47 3 3 2 5 2" xfId="46677" xr:uid="{00000000-0005-0000-0000-0000C6A90000}"/>
    <cellStyle name="Normal 47 3 3 2 6" xfId="19093" xr:uid="{00000000-0005-0000-0000-0000C7A90000}"/>
    <cellStyle name="Normal 47 3 3 2 6 2" xfId="40735" xr:uid="{00000000-0005-0000-0000-0000C8A90000}"/>
    <cellStyle name="Normal 47 3 3 2 7" xfId="34721"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8" xr:uid="{00000000-0005-0000-0000-0000CDA90000}"/>
    <cellStyle name="Normal 47 3 3 3 2 2 2 2" xfId="50944" xr:uid="{00000000-0005-0000-0000-0000CEA90000}"/>
    <cellStyle name="Normal 47 3 3 3 2 2 3" xfId="23371" xr:uid="{00000000-0005-0000-0000-0000CFA90000}"/>
    <cellStyle name="Normal 47 3 3 3 2 2 3 2" xfId="45008" xr:uid="{00000000-0005-0000-0000-0000D0A90000}"/>
    <cellStyle name="Normal 47 3 3 3 2 2 4" xfId="39024" xr:uid="{00000000-0005-0000-0000-0000D1A90000}"/>
    <cellStyle name="Normal 47 3 3 3 2 3" xfId="26356" xr:uid="{00000000-0005-0000-0000-0000D2A90000}"/>
    <cellStyle name="Normal 47 3 3 3 2 3 2" xfId="47970" xr:uid="{00000000-0005-0000-0000-0000D3A90000}"/>
    <cellStyle name="Normal 47 3 3 3 2 4" xfId="20389" xr:uid="{00000000-0005-0000-0000-0000D4A90000}"/>
    <cellStyle name="Normal 47 3 3 3 2 4 2" xfId="42031" xr:uid="{00000000-0005-0000-0000-0000D5A90000}"/>
    <cellStyle name="Normal 47 3 3 3 2 5" xfId="36021" xr:uid="{00000000-0005-0000-0000-0000D6A90000}"/>
    <cellStyle name="Normal 47 3 3 3 3" xfId="15259" xr:uid="{00000000-0005-0000-0000-0000D7A90000}"/>
    <cellStyle name="Normal 47 3 3 3 3 2" xfId="18344" xr:uid="{00000000-0005-0000-0000-0000D8A90000}"/>
    <cellStyle name="Normal 47 3 3 3 3 2 2" xfId="30310" xr:uid="{00000000-0005-0000-0000-0000D9A90000}"/>
    <cellStyle name="Normal 47 3 3 3 3 2 2 2" xfId="51916" xr:uid="{00000000-0005-0000-0000-0000DAA90000}"/>
    <cellStyle name="Normal 47 3 3 3 3 2 3" xfId="24343" xr:uid="{00000000-0005-0000-0000-0000DBA90000}"/>
    <cellStyle name="Normal 47 3 3 3 3 2 3 2" xfId="45980" xr:uid="{00000000-0005-0000-0000-0000DCA90000}"/>
    <cellStyle name="Normal 47 3 3 3 3 2 4" xfId="39998" xr:uid="{00000000-0005-0000-0000-0000DDA90000}"/>
    <cellStyle name="Normal 47 3 3 3 3 3" xfId="27328" xr:uid="{00000000-0005-0000-0000-0000DEA90000}"/>
    <cellStyle name="Normal 47 3 3 3 3 3 2" xfId="48942" xr:uid="{00000000-0005-0000-0000-0000DFA90000}"/>
    <cellStyle name="Normal 47 3 3 3 3 4" xfId="21361" xr:uid="{00000000-0005-0000-0000-0000E0A90000}"/>
    <cellStyle name="Normal 47 3 3 3 3 4 2" xfId="43003" xr:uid="{00000000-0005-0000-0000-0000E1A90000}"/>
    <cellStyle name="Normal 47 3 3 3 3 5" xfId="36995" xr:uid="{00000000-0005-0000-0000-0000E2A90000}"/>
    <cellStyle name="Normal 47 3 3 3 4" xfId="16393" xr:uid="{00000000-0005-0000-0000-0000E3A90000}"/>
    <cellStyle name="Normal 47 3 3 3 4 2" xfId="28362" xr:uid="{00000000-0005-0000-0000-0000E4A90000}"/>
    <cellStyle name="Normal 47 3 3 3 4 2 2" xfId="49968" xr:uid="{00000000-0005-0000-0000-0000E5A90000}"/>
    <cellStyle name="Normal 47 3 3 3 4 3" xfId="22395" xr:uid="{00000000-0005-0000-0000-0000E6A90000}"/>
    <cellStyle name="Normal 47 3 3 3 4 3 2" xfId="44032" xr:uid="{00000000-0005-0000-0000-0000E7A90000}"/>
    <cellStyle name="Normal 47 3 3 3 4 4" xfId="38047" xr:uid="{00000000-0005-0000-0000-0000E8A90000}"/>
    <cellStyle name="Normal 47 3 3 3 5" xfId="25380" xr:uid="{00000000-0005-0000-0000-0000E9A90000}"/>
    <cellStyle name="Normal 47 3 3 3 5 2" xfId="46997" xr:uid="{00000000-0005-0000-0000-0000EAA90000}"/>
    <cellStyle name="Normal 47 3 3 3 6" xfId="19413" xr:uid="{00000000-0005-0000-0000-0000EBA90000}"/>
    <cellStyle name="Normal 47 3 3 3 6 2" xfId="41055" xr:uid="{00000000-0005-0000-0000-0000ECA90000}"/>
    <cellStyle name="Normal 47 3 3 3 7" xfId="35041" xr:uid="{00000000-0005-0000-0000-0000EDA90000}"/>
    <cellStyle name="Normal 47 3 3 4" xfId="13644" xr:uid="{00000000-0005-0000-0000-0000EEA90000}"/>
    <cellStyle name="Normal 47 3 3 4 2" xfId="16730" xr:uid="{00000000-0005-0000-0000-0000EFA90000}"/>
    <cellStyle name="Normal 47 3 3 4 2 2" xfId="28698" xr:uid="{00000000-0005-0000-0000-0000F0A90000}"/>
    <cellStyle name="Normal 47 3 3 4 2 2 2" xfId="50304" xr:uid="{00000000-0005-0000-0000-0000F1A90000}"/>
    <cellStyle name="Normal 47 3 3 4 2 3" xfId="22731" xr:uid="{00000000-0005-0000-0000-0000F2A90000}"/>
    <cellStyle name="Normal 47 3 3 4 2 3 2" xfId="44368" xr:uid="{00000000-0005-0000-0000-0000F3A90000}"/>
    <cellStyle name="Normal 47 3 3 4 2 4" xfId="38384" xr:uid="{00000000-0005-0000-0000-0000F4A90000}"/>
    <cellStyle name="Normal 47 3 3 4 3" xfId="25716" xr:uid="{00000000-0005-0000-0000-0000F5A90000}"/>
    <cellStyle name="Normal 47 3 3 4 3 2" xfId="47330" xr:uid="{00000000-0005-0000-0000-0000F6A90000}"/>
    <cellStyle name="Normal 47 3 3 4 4" xfId="19749" xr:uid="{00000000-0005-0000-0000-0000F7A90000}"/>
    <cellStyle name="Normal 47 3 3 4 4 2" xfId="41391" xr:uid="{00000000-0005-0000-0000-0000F8A90000}"/>
    <cellStyle name="Normal 47 3 3 4 5" xfId="35380" xr:uid="{00000000-0005-0000-0000-0000F9A90000}"/>
    <cellStyle name="Normal 47 3 3 5" xfId="14618" xr:uid="{00000000-0005-0000-0000-0000FAA90000}"/>
    <cellStyle name="Normal 47 3 3 5 2" xfId="17703" xr:uid="{00000000-0005-0000-0000-0000FBA90000}"/>
    <cellStyle name="Normal 47 3 3 5 2 2" xfId="29670" xr:uid="{00000000-0005-0000-0000-0000FCA90000}"/>
    <cellStyle name="Normal 47 3 3 5 2 2 2" xfId="51276" xr:uid="{00000000-0005-0000-0000-0000FDA90000}"/>
    <cellStyle name="Normal 47 3 3 5 2 3" xfId="23703" xr:uid="{00000000-0005-0000-0000-0000FEA90000}"/>
    <cellStyle name="Normal 47 3 3 5 2 3 2" xfId="45340" xr:uid="{00000000-0005-0000-0000-0000FFA90000}"/>
    <cellStyle name="Normal 47 3 3 5 2 4" xfId="39357" xr:uid="{00000000-0005-0000-0000-000000AA0000}"/>
    <cellStyle name="Normal 47 3 3 5 3" xfId="26688" xr:uid="{00000000-0005-0000-0000-000001AA0000}"/>
    <cellStyle name="Normal 47 3 3 5 3 2" xfId="48302" xr:uid="{00000000-0005-0000-0000-000002AA0000}"/>
    <cellStyle name="Normal 47 3 3 5 4" xfId="20721" xr:uid="{00000000-0005-0000-0000-000003AA0000}"/>
    <cellStyle name="Normal 47 3 3 5 4 2" xfId="42363" xr:uid="{00000000-0005-0000-0000-000004AA0000}"/>
    <cellStyle name="Normal 47 3 3 5 5" xfId="36354" xr:uid="{00000000-0005-0000-0000-000005AA0000}"/>
    <cellStyle name="Normal 47 3 3 6" xfId="15731" xr:uid="{00000000-0005-0000-0000-000006AA0000}"/>
    <cellStyle name="Normal 47 3 3 6 2" xfId="27702" xr:uid="{00000000-0005-0000-0000-000007AA0000}"/>
    <cellStyle name="Normal 47 3 3 6 2 2" xfId="49308" xr:uid="{00000000-0005-0000-0000-000008AA0000}"/>
    <cellStyle name="Normal 47 3 3 6 3" xfId="21735" xr:uid="{00000000-0005-0000-0000-000009AA0000}"/>
    <cellStyle name="Normal 47 3 3 6 3 2" xfId="43372" xr:uid="{00000000-0005-0000-0000-00000AAA0000}"/>
    <cellStyle name="Normal 47 3 3 6 4" xfId="37385" xr:uid="{00000000-0005-0000-0000-00000BAA0000}"/>
    <cellStyle name="Normal 47 3 3 7" xfId="24717" xr:uid="{00000000-0005-0000-0000-00000CAA0000}"/>
    <cellStyle name="Normal 47 3 3 7 2" xfId="46337" xr:uid="{00000000-0005-0000-0000-00000DAA0000}"/>
    <cellStyle name="Normal 47 3 3 8" xfId="18750" xr:uid="{00000000-0005-0000-0000-00000EAA0000}"/>
    <cellStyle name="Normal 47 3 3 8 2" xfId="40392" xr:uid="{00000000-0005-0000-0000-00000FAA0000}"/>
    <cellStyle name="Normal 47 3 3 9" xfId="31450"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4" xr:uid="{00000000-0005-0000-0000-000015AA0000}"/>
    <cellStyle name="Normal 47 3 4 2 2 2 2 2" xfId="50710" xr:uid="{00000000-0005-0000-0000-000016AA0000}"/>
    <cellStyle name="Normal 47 3 4 2 2 2 3" xfId="23137" xr:uid="{00000000-0005-0000-0000-000017AA0000}"/>
    <cellStyle name="Normal 47 3 4 2 2 2 3 2" xfId="44774" xr:uid="{00000000-0005-0000-0000-000018AA0000}"/>
    <cellStyle name="Normal 47 3 4 2 2 2 4" xfId="38790" xr:uid="{00000000-0005-0000-0000-000019AA0000}"/>
    <cellStyle name="Normal 47 3 4 2 2 3" xfId="26122" xr:uid="{00000000-0005-0000-0000-00001AAA0000}"/>
    <cellStyle name="Normal 47 3 4 2 2 3 2" xfId="47736" xr:uid="{00000000-0005-0000-0000-00001BAA0000}"/>
    <cellStyle name="Normal 47 3 4 2 2 4" xfId="20155" xr:uid="{00000000-0005-0000-0000-00001CAA0000}"/>
    <cellStyle name="Normal 47 3 4 2 2 4 2" xfId="41797" xr:uid="{00000000-0005-0000-0000-00001DAA0000}"/>
    <cellStyle name="Normal 47 3 4 2 2 5" xfId="35787" xr:uid="{00000000-0005-0000-0000-00001EAA0000}"/>
    <cellStyle name="Normal 47 3 4 2 3" xfId="15025" xr:uid="{00000000-0005-0000-0000-00001FAA0000}"/>
    <cellStyle name="Normal 47 3 4 2 3 2" xfId="18110" xr:uid="{00000000-0005-0000-0000-000020AA0000}"/>
    <cellStyle name="Normal 47 3 4 2 3 2 2" xfId="30076" xr:uid="{00000000-0005-0000-0000-000021AA0000}"/>
    <cellStyle name="Normal 47 3 4 2 3 2 2 2" xfId="51682" xr:uid="{00000000-0005-0000-0000-000022AA0000}"/>
    <cellStyle name="Normal 47 3 4 2 3 2 3" xfId="24109" xr:uid="{00000000-0005-0000-0000-000023AA0000}"/>
    <cellStyle name="Normal 47 3 4 2 3 2 3 2" xfId="45746" xr:uid="{00000000-0005-0000-0000-000024AA0000}"/>
    <cellStyle name="Normal 47 3 4 2 3 2 4" xfId="39764" xr:uid="{00000000-0005-0000-0000-000025AA0000}"/>
    <cellStyle name="Normal 47 3 4 2 3 3" xfId="27094" xr:uid="{00000000-0005-0000-0000-000026AA0000}"/>
    <cellStyle name="Normal 47 3 4 2 3 3 2" xfId="48708" xr:uid="{00000000-0005-0000-0000-000027AA0000}"/>
    <cellStyle name="Normal 47 3 4 2 3 4" xfId="21127" xr:uid="{00000000-0005-0000-0000-000028AA0000}"/>
    <cellStyle name="Normal 47 3 4 2 3 4 2" xfId="42769" xr:uid="{00000000-0005-0000-0000-000029AA0000}"/>
    <cellStyle name="Normal 47 3 4 2 3 5" xfId="36761" xr:uid="{00000000-0005-0000-0000-00002AAA0000}"/>
    <cellStyle name="Normal 47 3 4 2 4" xfId="16159" xr:uid="{00000000-0005-0000-0000-00002BAA0000}"/>
    <cellStyle name="Normal 47 3 4 2 4 2" xfId="28128" xr:uid="{00000000-0005-0000-0000-00002CAA0000}"/>
    <cellStyle name="Normal 47 3 4 2 4 2 2" xfId="49734" xr:uid="{00000000-0005-0000-0000-00002DAA0000}"/>
    <cellStyle name="Normal 47 3 4 2 4 3" xfId="22161" xr:uid="{00000000-0005-0000-0000-00002EAA0000}"/>
    <cellStyle name="Normal 47 3 4 2 4 3 2" xfId="43798" xr:uid="{00000000-0005-0000-0000-00002FAA0000}"/>
    <cellStyle name="Normal 47 3 4 2 4 4" xfId="37813" xr:uid="{00000000-0005-0000-0000-000030AA0000}"/>
    <cellStyle name="Normal 47 3 4 2 5" xfId="25146" xr:uid="{00000000-0005-0000-0000-000031AA0000}"/>
    <cellStyle name="Normal 47 3 4 2 5 2" xfId="46763" xr:uid="{00000000-0005-0000-0000-000032AA0000}"/>
    <cellStyle name="Normal 47 3 4 2 6" xfId="19179" xr:uid="{00000000-0005-0000-0000-000033AA0000}"/>
    <cellStyle name="Normal 47 3 4 2 6 2" xfId="40821" xr:uid="{00000000-0005-0000-0000-000034AA0000}"/>
    <cellStyle name="Normal 47 3 4 2 7" xfId="34807"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4" xr:uid="{00000000-0005-0000-0000-000039AA0000}"/>
    <cellStyle name="Normal 47 3 4 3 2 2 2 2" xfId="51030" xr:uid="{00000000-0005-0000-0000-00003AAA0000}"/>
    <cellStyle name="Normal 47 3 4 3 2 2 3" xfId="23457" xr:uid="{00000000-0005-0000-0000-00003BAA0000}"/>
    <cellStyle name="Normal 47 3 4 3 2 2 3 2" xfId="45094" xr:uid="{00000000-0005-0000-0000-00003CAA0000}"/>
    <cellStyle name="Normal 47 3 4 3 2 2 4" xfId="39110" xr:uid="{00000000-0005-0000-0000-00003DAA0000}"/>
    <cellStyle name="Normal 47 3 4 3 2 3" xfId="26442" xr:uid="{00000000-0005-0000-0000-00003EAA0000}"/>
    <cellStyle name="Normal 47 3 4 3 2 3 2" xfId="48056" xr:uid="{00000000-0005-0000-0000-00003FAA0000}"/>
    <cellStyle name="Normal 47 3 4 3 2 4" xfId="20475" xr:uid="{00000000-0005-0000-0000-000040AA0000}"/>
    <cellStyle name="Normal 47 3 4 3 2 4 2" xfId="42117" xr:uid="{00000000-0005-0000-0000-000041AA0000}"/>
    <cellStyle name="Normal 47 3 4 3 2 5" xfId="36107" xr:uid="{00000000-0005-0000-0000-000042AA0000}"/>
    <cellStyle name="Normal 47 3 4 3 3" xfId="15345" xr:uid="{00000000-0005-0000-0000-000043AA0000}"/>
    <cellStyle name="Normal 47 3 4 3 3 2" xfId="18430" xr:uid="{00000000-0005-0000-0000-000044AA0000}"/>
    <cellStyle name="Normal 47 3 4 3 3 2 2" xfId="30396" xr:uid="{00000000-0005-0000-0000-000045AA0000}"/>
    <cellStyle name="Normal 47 3 4 3 3 2 2 2" xfId="52002" xr:uid="{00000000-0005-0000-0000-000046AA0000}"/>
    <cellStyle name="Normal 47 3 4 3 3 2 3" xfId="24429" xr:uid="{00000000-0005-0000-0000-000047AA0000}"/>
    <cellStyle name="Normal 47 3 4 3 3 2 3 2" xfId="46066" xr:uid="{00000000-0005-0000-0000-000048AA0000}"/>
    <cellStyle name="Normal 47 3 4 3 3 2 4" xfId="40084" xr:uid="{00000000-0005-0000-0000-000049AA0000}"/>
    <cellStyle name="Normal 47 3 4 3 3 3" xfId="27414" xr:uid="{00000000-0005-0000-0000-00004AAA0000}"/>
    <cellStyle name="Normal 47 3 4 3 3 3 2" xfId="49028" xr:uid="{00000000-0005-0000-0000-00004BAA0000}"/>
    <cellStyle name="Normal 47 3 4 3 3 4" xfId="21447" xr:uid="{00000000-0005-0000-0000-00004CAA0000}"/>
    <cellStyle name="Normal 47 3 4 3 3 4 2" xfId="43089" xr:uid="{00000000-0005-0000-0000-00004DAA0000}"/>
    <cellStyle name="Normal 47 3 4 3 3 5" xfId="37081" xr:uid="{00000000-0005-0000-0000-00004EAA0000}"/>
    <cellStyle name="Normal 47 3 4 3 4" xfId="16479" xr:uid="{00000000-0005-0000-0000-00004FAA0000}"/>
    <cellStyle name="Normal 47 3 4 3 4 2" xfId="28448" xr:uid="{00000000-0005-0000-0000-000050AA0000}"/>
    <cellStyle name="Normal 47 3 4 3 4 2 2" xfId="50054" xr:uid="{00000000-0005-0000-0000-000051AA0000}"/>
    <cellStyle name="Normal 47 3 4 3 4 3" xfId="22481" xr:uid="{00000000-0005-0000-0000-000052AA0000}"/>
    <cellStyle name="Normal 47 3 4 3 4 3 2" xfId="44118" xr:uid="{00000000-0005-0000-0000-000053AA0000}"/>
    <cellStyle name="Normal 47 3 4 3 4 4" xfId="38133" xr:uid="{00000000-0005-0000-0000-000054AA0000}"/>
    <cellStyle name="Normal 47 3 4 3 5" xfId="25466" xr:uid="{00000000-0005-0000-0000-000055AA0000}"/>
    <cellStyle name="Normal 47 3 4 3 5 2" xfId="47083" xr:uid="{00000000-0005-0000-0000-000056AA0000}"/>
    <cellStyle name="Normal 47 3 4 3 6" xfId="19499" xr:uid="{00000000-0005-0000-0000-000057AA0000}"/>
    <cellStyle name="Normal 47 3 4 3 6 2" xfId="41141" xr:uid="{00000000-0005-0000-0000-000058AA0000}"/>
    <cellStyle name="Normal 47 3 4 3 7" xfId="35127" xr:uid="{00000000-0005-0000-0000-000059AA0000}"/>
    <cellStyle name="Normal 47 3 4 4" xfId="13730" xr:uid="{00000000-0005-0000-0000-00005AAA0000}"/>
    <cellStyle name="Normal 47 3 4 4 2" xfId="16816" xr:uid="{00000000-0005-0000-0000-00005BAA0000}"/>
    <cellStyle name="Normal 47 3 4 4 2 2" xfId="28784" xr:uid="{00000000-0005-0000-0000-00005CAA0000}"/>
    <cellStyle name="Normal 47 3 4 4 2 2 2" xfId="50390" xr:uid="{00000000-0005-0000-0000-00005DAA0000}"/>
    <cellStyle name="Normal 47 3 4 4 2 3" xfId="22817" xr:uid="{00000000-0005-0000-0000-00005EAA0000}"/>
    <cellStyle name="Normal 47 3 4 4 2 3 2" xfId="44454" xr:uid="{00000000-0005-0000-0000-00005FAA0000}"/>
    <cellStyle name="Normal 47 3 4 4 2 4" xfId="38470" xr:uid="{00000000-0005-0000-0000-000060AA0000}"/>
    <cellStyle name="Normal 47 3 4 4 3" xfId="25802" xr:uid="{00000000-0005-0000-0000-000061AA0000}"/>
    <cellStyle name="Normal 47 3 4 4 3 2" xfId="47416" xr:uid="{00000000-0005-0000-0000-000062AA0000}"/>
    <cellStyle name="Normal 47 3 4 4 4" xfId="19835" xr:uid="{00000000-0005-0000-0000-000063AA0000}"/>
    <cellStyle name="Normal 47 3 4 4 4 2" xfId="41477" xr:uid="{00000000-0005-0000-0000-000064AA0000}"/>
    <cellStyle name="Normal 47 3 4 4 5" xfId="35466" xr:uid="{00000000-0005-0000-0000-000065AA0000}"/>
    <cellStyle name="Normal 47 3 4 5" xfId="14704" xr:uid="{00000000-0005-0000-0000-000066AA0000}"/>
    <cellStyle name="Normal 47 3 4 5 2" xfId="17789" xr:uid="{00000000-0005-0000-0000-000067AA0000}"/>
    <cellStyle name="Normal 47 3 4 5 2 2" xfId="29756" xr:uid="{00000000-0005-0000-0000-000068AA0000}"/>
    <cellStyle name="Normal 47 3 4 5 2 2 2" xfId="51362" xr:uid="{00000000-0005-0000-0000-000069AA0000}"/>
    <cellStyle name="Normal 47 3 4 5 2 3" xfId="23789" xr:uid="{00000000-0005-0000-0000-00006AAA0000}"/>
    <cellStyle name="Normal 47 3 4 5 2 3 2" xfId="45426" xr:uid="{00000000-0005-0000-0000-00006BAA0000}"/>
    <cellStyle name="Normal 47 3 4 5 2 4" xfId="39443" xr:uid="{00000000-0005-0000-0000-00006CAA0000}"/>
    <cellStyle name="Normal 47 3 4 5 3" xfId="26774" xr:uid="{00000000-0005-0000-0000-00006DAA0000}"/>
    <cellStyle name="Normal 47 3 4 5 3 2" xfId="48388" xr:uid="{00000000-0005-0000-0000-00006EAA0000}"/>
    <cellStyle name="Normal 47 3 4 5 4" xfId="20807" xr:uid="{00000000-0005-0000-0000-00006FAA0000}"/>
    <cellStyle name="Normal 47 3 4 5 4 2" xfId="42449" xr:uid="{00000000-0005-0000-0000-000070AA0000}"/>
    <cellStyle name="Normal 47 3 4 5 5" xfId="36440" xr:uid="{00000000-0005-0000-0000-000071AA0000}"/>
    <cellStyle name="Normal 47 3 4 6" xfId="15817" xr:uid="{00000000-0005-0000-0000-000072AA0000}"/>
    <cellStyle name="Normal 47 3 4 6 2" xfId="27788" xr:uid="{00000000-0005-0000-0000-000073AA0000}"/>
    <cellStyle name="Normal 47 3 4 6 2 2" xfId="49394" xr:uid="{00000000-0005-0000-0000-000074AA0000}"/>
    <cellStyle name="Normal 47 3 4 6 3" xfId="21821" xr:uid="{00000000-0005-0000-0000-000075AA0000}"/>
    <cellStyle name="Normal 47 3 4 6 3 2" xfId="43458" xr:uid="{00000000-0005-0000-0000-000076AA0000}"/>
    <cellStyle name="Normal 47 3 4 6 4" xfId="37471" xr:uid="{00000000-0005-0000-0000-000077AA0000}"/>
    <cellStyle name="Normal 47 3 4 7" xfId="24803" xr:uid="{00000000-0005-0000-0000-000078AA0000}"/>
    <cellStyle name="Normal 47 3 4 7 2" xfId="46423" xr:uid="{00000000-0005-0000-0000-000079AA0000}"/>
    <cellStyle name="Normal 47 3 4 8" xfId="18836" xr:uid="{00000000-0005-0000-0000-00007AAA0000}"/>
    <cellStyle name="Normal 47 3 4 8 2" xfId="40478" xr:uid="{00000000-0005-0000-0000-00007BAA0000}"/>
    <cellStyle name="Normal 47 3 4 9" xfId="31718"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8" xr:uid="{00000000-0005-0000-0000-000081AA0000}"/>
    <cellStyle name="Normal 47 3 5 2 2 2 2 2" xfId="50794" xr:uid="{00000000-0005-0000-0000-000082AA0000}"/>
    <cellStyle name="Normal 47 3 5 2 2 2 3" xfId="23221" xr:uid="{00000000-0005-0000-0000-000083AA0000}"/>
    <cellStyle name="Normal 47 3 5 2 2 2 3 2" xfId="44858" xr:uid="{00000000-0005-0000-0000-000084AA0000}"/>
    <cellStyle name="Normal 47 3 5 2 2 2 4" xfId="38874" xr:uid="{00000000-0005-0000-0000-000085AA0000}"/>
    <cellStyle name="Normal 47 3 5 2 2 3" xfId="26206" xr:uid="{00000000-0005-0000-0000-000086AA0000}"/>
    <cellStyle name="Normal 47 3 5 2 2 3 2" xfId="47820" xr:uid="{00000000-0005-0000-0000-000087AA0000}"/>
    <cellStyle name="Normal 47 3 5 2 2 4" xfId="20239" xr:uid="{00000000-0005-0000-0000-000088AA0000}"/>
    <cellStyle name="Normal 47 3 5 2 2 4 2" xfId="41881" xr:uid="{00000000-0005-0000-0000-000089AA0000}"/>
    <cellStyle name="Normal 47 3 5 2 2 5" xfId="35871" xr:uid="{00000000-0005-0000-0000-00008AAA0000}"/>
    <cellStyle name="Normal 47 3 5 2 3" xfId="15109" xr:uid="{00000000-0005-0000-0000-00008BAA0000}"/>
    <cellStyle name="Normal 47 3 5 2 3 2" xfId="18194" xr:uid="{00000000-0005-0000-0000-00008CAA0000}"/>
    <cellStyle name="Normal 47 3 5 2 3 2 2" xfId="30160" xr:uid="{00000000-0005-0000-0000-00008DAA0000}"/>
    <cellStyle name="Normal 47 3 5 2 3 2 2 2" xfId="51766" xr:uid="{00000000-0005-0000-0000-00008EAA0000}"/>
    <cellStyle name="Normal 47 3 5 2 3 2 3" xfId="24193" xr:uid="{00000000-0005-0000-0000-00008FAA0000}"/>
    <cellStyle name="Normal 47 3 5 2 3 2 3 2" xfId="45830" xr:uid="{00000000-0005-0000-0000-000090AA0000}"/>
    <cellStyle name="Normal 47 3 5 2 3 2 4" xfId="39848" xr:uid="{00000000-0005-0000-0000-000091AA0000}"/>
    <cellStyle name="Normal 47 3 5 2 3 3" xfId="27178" xr:uid="{00000000-0005-0000-0000-000092AA0000}"/>
    <cellStyle name="Normal 47 3 5 2 3 3 2" xfId="48792" xr:uid="{00000000-0005-0000-0000-000093AA0000}"/>
    <cellStyle name="Normal 47 3 5 2 3 4" xfId="21211" xr:uid="{00000000-0005-0000-0000-000094AA0000}"/>
    <cellStyle name="Normal 47 3 5 2 3 4 2" xfId="42853" xr:uid="{00000000-0005-0000-0000-000095AA0000}"/>
    <cellStyle name="Normal 47 3 5 2 3 5" xfId="36845" xr:uid="{00000000-0005-0000-0000-000096AA0000}"/>
    <cellStyle name="Normal 47 3 5 2 4" xfId="16243" xr:uid="{00000000-0005-0000-0000-000097AA0000}"/>
    <cellStyle name="Normal 47 3 5 2 4 2" xfId="28212" xr:uid="{00000000-0005-0000-0000-000098AA0000}"/>
    <cellStyle name="Normal 47 3 5 2 4 2 2" xfId="49818" xr:uid="{00000000-0005-0000-0000-000099AA0000}"/>
    <cellStyle name="Normal 47 3 5 2 4 3" xfId="22245" xr:uid="{00000000-0005-0000-0000-00009AAA0000}"/>
    <cellStyle name="Normal 47 3 5 2 4 3 2" xfId="43882" xr:uid="{00000000-0005-0000-0000-00009BAA0000}"/>
    <cellStyle name="Normal 47 3 5 2 4 4" xfId="37897" xr:uid="{00000000-0005-0000-0000-00009CAA0000}"/>
    <cellStyle name="Normal 47 3 5 2 5" xfId="25230" xr:uid="{00000000-0005-0000-0000-00009DAA0000}"/>
    <cellStyle name="Normal 47 3 5 2 5 2" xfId="46847" xr:uid="{00000000-0005-0000-0000-00009EAA0000}"/>
    <cellStyle name="Normal 47 3 5 2 6" xfId="19263" xr:uid="{00000000-0005-0000-0000-00009FAA0000}"/>
    <cellStyle name="Normal 47 3 5 2 6 2" xfId="40905" xr:uid="{00000000-0005-0000-0000-0000A0AA0000}"/>
    <cellStyle name="Normal 47 3 5 2 7" xfId="34891"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8" xr:uid="{00000000-0005-0000-0000-0000A5AA0000}"/>
    <cellStyle name="Normal 47 3 5 3 2 2 2 2" xfId="51114" xr:uid="{00000000-0005-0000-0000-0000A6AA0000}"/>
    <cellStyle name="Normal 47 3 5 3 2 2 3" xfId="23541" xr:uid="{00000000-0005-0000-0000-0000A7AA0000}"/>
    <cellStyle name="Normal 47 3 5 3 2 2 3 2" xfId="45178" xr:uid="{00000000-0005-0000-0000-0000A8AA0000}"/>
    <cellStyle name="Normal 47 3 5 3 2 2 4" xfId="39194" xr:uid="{00000000-0005-0000-0000-0000A9AA0000}"/>
    <cellStyle name="Normal 47 3 5 3 2 3" xfId="26526" xr:uid="{00000000-0005-0000-0000-0000AAAA0000}"/>
    <cellStyle name="Normal 47 3 5 3 2 3 2" xfId="48140" xr:uid="{00000000-0005-0000-0000-0000ABAA0000}"/>
    <cellStyle name="Normal 47 3 5 3 2 4" xfId="20559" xr:uid="{00000000-0005-0000-0000-0000ACAA0000}"/>
    <cellStyle name="Normal 47 3 5 3 2 4 2" xfId="42201" xr:uid="{00000000-0005-0000-0000-0000ADAA0000}"/>
    <cellStyle name="Normal 47 3 5 3 2 5" xfId="36191" xr:uid="{00000000-0005-0000-0000-0000AEAA0000}"/>
    <cellStyle name="Normal 47 3 5 3 3" xfId="15429" xr:uid="{00000000-0005-0000-0000-0000AFAA0000}"/>
    <cellStyle name="Normal 47 3 5 3 3 2" xfId="18514" xr:uid="{00000000-0005-0000-0000-0000B0AA0000}"/>
    <cellStyle name="Normal 47 3 5 3 3 2 2" xfId="30480" xr:uid="{00000000-0005-0000-0000-0000B1AA0000}"/>
    <cellStyle name="Normal 47 3 5 3 3 2 2 2" xfId="52086" xr:uid="{00000000-0005-0000-0000-0000B2AA0000}"/>
    <cellStyle name="Normal 47 3 5 3 3 2 3" xfId="24513" xr:uid="{00000000-0005-0000-0000-0000B3AA0000}"/>
    <cellStyle name="Normal 47 3 5 3 3 2 3 2" xfId="46150" xr:uid="{00000000-0005-0000-0000-0000B4AA0000}"/>
    <cellStyle name="Normal 47 3 5 3 3 2 4" xfId="40168" xr:uid="{00000000-0005-0000-0000-0000B5AA0000}"/>
    <cellStyle name="Normal 47 3 5 3 3 3" xfId="27498" xr:uid="{00000000-0005-0000-0000-0000B6AA0000}"/>
    <cellStyle name="Normal 47 3 5 3 3 3 2" xfId="49112" xr:uid="{00000000-0005-0000-0000-0000B7AA0000}"/>
    <cellStyle name="Normal 47 3 5 3 3 4" xfId="21531" xr:uid="{00000000-0005-0000-0000-0000B8AA0000}"/>
    <cellStyle name="Normal 47 3 5 3 3 4 2" xfId="43173" xr:uid="{00000000-0005-0000-0000-0000B9AA0000}"/>
    <cellStyle name="Normal 47 3 5 3 3 5" xfId="37165" xr:uid="{00000000-0005-0000-0000-0000BAAA0000}"/>
    <cellStyle name="Normal 47 3 5 3 4" xfId="16563" xr:uid="{00000000-0005-0000-0000-0000BBAA0000}"/>
    <cellStyle name="Normal 47 3 5 3 4 2" xfId="28532" xr:uid="{00000000-0005-0000-0000-0000BCAA0000}"/>
    <cellStyle name="Normal 47 3 5 3 4 2 2" xfId="50138" xr:uid="{00000000-0005-0000-0000-0000BDAA0000}"/>
    <cellStyle name="Normal 47 3 5 3 4 3" xfId="22565" xr:uid="{00000000-0005-0000-0000-0000BEAA0000}"/>
    <cellStyle name="Normal 47 3 5 3 4 3 2" xfId="44202" xr:uid="{00000000-0005-0000-0000-0000BFAA0000}"/>
    <cellStyle name="Normal 47 3 5 3 4 4" xfId="38217" xr:uid="{00000000-0005-0000-0000-0000C0AA0000}"/>
    <cellStyle name="Normal 47 3 5 3 5" xfId="25550" xr:uid="{00000000-0005-0000-0000-0000C1AA0000}"/>
    <cellStyle name="Normal 47 3 5 3 5 2" xfId="47167" xr:uid="{00000000-0005-0000-0000-0000C2AA0000}"/>
    <cellStyle name="Normal 47 3 5 3 6" xfId="19583" xr:uid="{00000000-0005-0000-0000-0000C3AA0000}"/>
    <cellStyle name="Normal 47 3 5 3 6 2" xfId="41225" xr:uid="{00000000-0005-0000-0000-0000C4AA0000}"/>
    <cellStyle name="Normal 47 3 5 3 7" xfId="35211" xr:uid="{00000000-0005-0000-0000-0000C5AA0000}"/>
    <cellStyle name="Normal 47 3 5 4" xfId="13814" xr:uid="{00000000-0005-0000-0000-0000C6AA0000}"/>
    <cellStyle name="Normal 47 3 5 4 2" xfId="16900" xr:uid="{00000000-0005-0000-0000-0000C7AA0000}"/>
    <cellStyle name="Normal 47 3 5 4 2 2" xfId="28868" xr:uid="{00000000-0005-0000-0000-0000C8AA0000}"/>
    <cellStyle name="Normal 47 3 5 4 2 2 2" xfId="50474" xr:uid="{00000000-0005-0000-0000-0000C9AA0000}"/>
    <cellStyle name="Normal 47 3 5 4 2 3" xfId="22901" xr:uid="{00000000-0005-0000-0000-0000CAAA0000}"/>
    <cellStyle name="Normal 47 3 5 4 2 3 2" xfId="44538" xr:uid="{00000000-0005-0000-0000-0000CBAA0000}"/>
    <cellStyle name="Normal 47 3 5 4 2 4" xfId="38554" xr:uid="{00000000-0005-0000-0000-0000CCAA0000}"/>
    <cellStyle name="Normal 47 3 5 4 3" xfId="25886" xr:uid="{00000000-0005-0000-0000-0000CDAA0000}"/>
    <cellStyle name="Normal 47 3 5 4 3 2" xfId="47500" xr:uid="{00000000-0005-0000-0000-0000CEAA0000}"/>
    <cellStyle name="Normal 47 3 5 4 4" xfId="19919" xr:uid="{00000000-0005-0000-0000-0000CFAA0000}"/>
    <cellStyle name="Normal 47 3 5 4 4 2" xfId="41561" xr:uid="{00000000-0005-0000-0000-0000D0AA0000}"/>
    <cellStyle name="Normal 47 3 5 4 5" xfId="35550" xr:uid="{00000000-0005-0000-0000-0000D1AA0000}"/>
    <cellStyle name="Normal 47 3 5 5" xfId="14788" xr:uid="{00000000-0005-0000-0000-0000D2AA0000}"/>
    <cellStyle name="Normal 47 3 5 5 2" xfId="17873" xr:uid="{00000000-0005-0000-0000-0000D3AA0000}"/>
    <cellStyle name="Normal 47 3 5 5 2 2" xfId="29840" xr:uid="{00000000-0005-0000-0000-0000D4AA0000}"/>
    <cellStyle name="Normal 47 3 5 5 2 2 2" xfId="51446" xr:uid="{00000000-0005-0000-0000-0000D5AA0000}"/>
    <cellStyle name="Normal 47 3 5 5 2 3" xfId="23873" xr:uid="{00000000-0005-0000-0000-0000D6AA0000}"/>
    <cellStyle name="Normal 47 3 5 5 2 3 2" xfId="45510" xr:uid="{00000000-0005-0000-0000-0000D7AA0000}"/>
    <cellStyle name="Normal 47 3 5 5 2 4" xfId="39527" xr:uid="{00000000-0005-0000-0000-0000D8AA0000}"/>
    <cellStyle name="Normal 47 3 5 5 3" xfId="26858" xr:uid="{00000000-0005-0000-0000-0000D9AA0000}"/>
    <cellStyle name="Normal 47 3 5 5 3 2" xfId="48472" xr:uid="{00000000-0005-0000-0000-0000DAAA0000}"/>
    <cellStyle name="Normal 47 3 5 5 4" xfId="20891" xr:uid="{00000000-0005-0000-0000-0000DBAA0000}"/>
    <cellStyle name="Normal 47 3 5 5 4 2" xfId="42533" xr:uid="{00000000-0005-0000-0000-0000DCAA0000}"/>
    <cellStyle name="Normal 47 3 5 5 5" xfId="36524" xr:uid="{00000000-0005-0000-0000-0000DDAA0000}"/>
    <cellStyle name="Normal 47 3 5 6" xfId="15901" xr:uid="{00000000-0005-0000-0000-0000DEAA0000}"/>
    <cellStyle name="Normal 47 3 5 6 2" xfId="27872" xr:uid="{00000000-0005-0000-0000-0000DFAA0000}"/>
    <cellStyle name="Normal 47 3 5 6 2 2" xfId="49478" xr:uid="{00000000-0005-0000-0000-0000E0AA0000}"/>
    <cellStyle name="Normal 47 3 5 6 3" xfId="21905" xr:uid="{00000000-0005-0000-0000-0000E1AA0000}"/>
    <cellStyle name="Normal 47 3 5 6 3 2" xfId="43542" xr:uid="{00000000-0005-0000-0000-0000E2AA0000}"/>
    <cellStyle name="Normal 47 3 5 6 4" xfId="37555" xr:uid="{00000000-0005-0000-0000-0000E3AA0000}"/>
    <cellStyle name="Normal 47 3 5 7" xfId="24887" xr:uid="{00000000-0005-0000-0000-0000E4AA0000}"/>
    <cellStyle name="Normal 47 3 5 7 2" xfId="46507" xr:uid="{00000000-0005-0000-0000-0000E5AA0000}"/>
    <cellStyle name="Normal 47 3 5 8" xfId="18920" xr:uid="{00000000-0005-0000-0000-0000E6AA0000}"/>
    <cellStyle name="Normal 47 3 5 8 2" xfId="40562" xr:uid="{00000000-0005-0000-0000-0000E7AA0000}"/>
    <cellStyle name="Normal 47 3 5 9" xfId="31890"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7" xr:uid="{00000000-0005-0000-0000-0000EDAA0000}"/>
    <cellStyle name="Normal 47 3 6 2 2 2 2 2" xfId="50723" xr:uid="{00000000-0005-0000-0000-0000EEAA0000}"/>
    <cellStyle name="Normal 47 3 6 2 2 2 3" xfId="23150" xr:uid="{00000000-0005-0000-0000-0000EFAA0000}"/>
    <cellStyle name="Normal 47 3 6 2 2 2 3 2" xfId="44787" xr:uid="{00000000-0005-0000-0000-0000F0AA0000}"/>
    <cellStyle name="Normal 47 3 6 2 2 2 4" xfId="38803" xr:uid="{00000000-0005-0000-0000-0000F1AA0000}"/>
    <cellStyle name="Normal 47 3 6 2 2 3" xfId="26135" xr:uid="{00000000-0005-0000-0000-0000F2AA0000}"/>
    <cellStyle name="Normal 47 3 6 2 2 3 2" xfId="47749" xr:uid="{00000000-0005-0000-0000-0000F3AA0000}"/>
    <cellStyle name="Normal 47 3 6 2 2 4" xfId="20168" xr:uid="{00000000-0005-0000-0000-0000F4AA0000}"/>
    <cellStyle name="Normal 47 3 6 2 2 4 2" xfId="41810" xr:uid="{00000000-0005-0000-0000-0000F5AA0000}"/>
    <cellStyle name="Normal 47 3 6 2 2 5" xfId="35800" xr:uid="{00000000-0005-0000-0000-0000F6AA0000}"/>
    <cellStyle name="Normal 47 3 6 2 3" xfId="15038" xr:uid="{00000000-0005-0000-0000-0000F7AA0000}"/>
    <cellStyle name="Normal 47 3 6 2 3 2" xfId="18123" xr:uid="{00000000-0005-0000-0000-0000F8AA0000}"/>
    <cellStyle name="Normal 47 3 6 2 3 2 2" xfId="30089" xr:uid="{00000000-0005-0000-0000-0000F9AA0000}"/>
    <cellStyle name="Normal 47 3 6 2 3 2 2 2" xfId="51695" xr:uid="{00000000-0005-0000-0000-0000FAAA0000}"/>
    <cellStyle name="Normal 47 3 6 2 3 2 3" xfId="24122" xr:uid="{00000000-0005-0000-0000-0000FBAA0000}"/>
    <cellStyle name="Normal 47 3 6 2 3 2 3 2" xfId="45759" xr:uid="{00000000-0005-0000-0000-0000FCAA0000}"/>
    <cellStyle name="Normal 47 3 6 2 3 2 4" xfId="39777" xr:uid="{00000000-0005-0000-0000-0000FDAA0000}"/>
    <cellStyle name="Normal 47 3 6 2 3 3" xfId="27107" xr:uid="{00000000-0005-0000-0000-0000FEAA0000}"/>
    <cellStyle name="Normal 47 3 6 2 3 3 2" xfId="48721" xr:uid="{00000000-0005-0000-0000-0000FFAA0000}"/>
    <cellStyle name="Normal 47 3 6 2 3 4" xfId="21140" xr:uid="{00000000-0005-0000-0000-000000AB0000}"/>
    <cellStyle name="Normal 47 3 6 2 3 4 2" xfId="42782" xr:uid="{00000000-0005-0000-0000-000001AB0000}"/>
    <cellStyle name="Normal 47 3 6 2 3 5" xfId="36774" xr:uid="{00000000-0005-0000-0000-000002AB0000}"/>
    <cellStyle name="Normal 47 3 6 2 4" xfId="16172" xr:uid="{00000000-0005-0000-0000-000003AB0000}"/>
    <cellStyle name="Normal 47 3 6 2 4 2" xfId="28141" xr:uid="{00000000-0005-0000-0000-000004AB0000}"/>
    <cellStyle name="Normal 47 3 6 2 4 2 2" xfId="49747" xr:uid="{00000000-0005-0000-0000-000005AB0000}"/>
    <cellStyle name="Normal 47 3 6 2 4 3" xfId="22174" xr:uid="{00000000-0005-0000-0000-000006AB0000}"/>
    <cellStyle name="Normal 47 3 6 2 4 3 2" xfId="43811" xr:uid="{00000000-0005-0000-0000-000007AB0000}"/>
    <cellStyle name="Normal 47 3 6 2 4 4" xfId="37826" xr:uid="{00000000-0005-0000-0000-000008AB0000}"/>
    <cellStyle name="Normal 47 3 6 2 5" xfId="25159" xr:uid="{00000000-0005-0000-0000-000009AB0000}"/>
    <cellStyle name="Normal 47 3 6 2 5 2" xfId="46776" xr:uid="{00000000-0005-0000-0000-00000AAB0000}"/>
    <cellStyle name="Normal 47 3 6 2 6" xfId="19192" xr:uid="{00000000-0005-0000-0000-00000BAB0000}"/>
    <cellStyle name="Normal 47 3 6 2 6 2" xfId="40834" xr:uid="{00000000-0005-0000-0000-00000CAB0000}"/>
    <cellStyle name="Normal 47 3 6 2 7" xfId="34820"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7" xr:uid="{00000000-0005-0000-0000-000011AB0000}"/>
    <cellStyle name="Normal 47 3 6 3 2 2 2 2" xfId="51043" xr:uid="{00000000-0005-0000-0000-000012AB0000}"/>
    <cellStyle name="Normal 47 3 6 3 2 2 3" xfId="23470" xr:uid="{00000000-0005-0000-0000-000013AB0000}"/>
    <cellStyle name="Normal 47 3 6 3 2 2 3 2" xfId="45107" xr:uid="{00000000-0005-0000-0000-000014AB0000}"/>
    <cellStyle name="Normal 47 3 6 3 2 2 4" xfId="39123" xr:uid="{00000000-0005-0000-0000-000015AB0000}"/>
    <cellStyle name="Normal 47 3 6 3 2 3" xfId="26455" xr:uid="{00000000-0005-0000-0000-000016AB0000}"/>
    <cellStyle name="Normal 47 3 6 3 2 3 2" xfId="48069" xr:uid="{00000000-0005-0000-0000-000017AB0000}"/>
    <cellStyle name="Normal 47 3 6 3 2 4" xfId="20488" xr:uid="{00000000-0005-0000-0000-000018AB0000}"/>
    <cellStyle name="Normal 47 3 6 3 2 4 2" xfId="42130" xr:uid="{00000000-0005-0000-0000-000019AB0000}"/>
    <cellStyle name="Normal 47 3 6 3 2 5" xfId="36120" xr:uid="{00000000-0005-0000-0000-00001AAB0000}"/>
    <cellStyle name="Normal 47 3 6 3 3" xfId="15358" xr:uid="{00000000-0005-0000-0000-00001BAB0000}"/>
    <cellStyle name="Normal 47 3 6 3 3 2" xfId="18443" xr:uid="{00000000-0005-0000-0000-00001CAB0000}"/>
    <cellStyle name="Normal 47 3 6 3 3 2 2" xfId="30409" xr:uid="{00000000-0005-0000-0000-00001DAB0000}"/>
    <cellStyle name="Normal 47 3 6 3 3 2 2 2" xfId="52015" xr:uid="{00000000-0005-0000-0000-00001EAB0000}"/>
    <cellStyle name="Normal 47 3 6 3 3 2 3" xfId="24442" xr:uid="{00000000-0005-0000-0000-00001FAB0000}"/>
    <cellStyle name="Normal 47 3 6 3 3 2 3 2" xfId="46079" xr:uid="{00000000-0005-0000-0000-000020AB0000}"/>
    <cellStyle name="Normal 47 3 6 3 3 2 4" xfId="40097" xr:uid="{00000000-0005-0000-0000-000021AB0000}"/>
    <cellStyle name="Normal 47 3 6 3 3 3" xfId="27427" xr:uid="{00000000-0005-0000-0000-000022AB0000}"/>
    <cellStyle name="Normal 47 3 6 3 3 3 2" xfId="49041" xr:uid="{00000000-0005-0000-0000-000023AB0000}"/>
    <cellStyle name="Normal 47 3 6 3 3 4" xfId="21460" xr:uid="{00000000-0005-0000-0000-000024AB0000}"/>
    <cellStyle name="Normal 47 3 6 3 3 4 2" xfId="43102" xr:uid="{00000000-0005-0000-0000-000025AB0000}"/>
    <cellStyle name="Normal 47 3 6 3 3 5" xfId="37094" xr:uid="{00000000-0005-0000-0000-000026AB0000}"/>
    <cellStyle name="Normal 47 3 6 3 4" xfId="16492" xr:uid="{00000000-0005-0000-0000-000027AB0000}"/>
    <cellStyle name="Normal 47 3 6 3 4 2" xfId="28461" xr:uid="{00000000-0005-0000-0000-000028AB0000}"/>
    <cellStyle name="Normal 47 3 6 3 4 2 2" xfId="50067" xr:uid="{00000000-0005-0000-0000-000029AB0000}"/>
    <cellStyle name="Normal 47 3 6 3 4 3" xfId="22494" xr:uid="{00000000-0005-0000-0000-00002AAB0000}"/>
    <cellStyle name="Normal 47 3 6 3 4 3 2" xfId="44131" xr:uid="{00000000-0005-0000-0000-00002BAB0000}"/>
    <cellStyle name="Normal 47 3 6 3 4 4" xfId="38146" xr:uid="{00000000-0005-0000-0000-00002CAB0000}"/>
    <cellStyle name="Normal 47 3 6 3 5" xfId="25479" xr:uid="{00000000-0005-0000-0000-00002DAB0000}"/>
    <cellStyle name="Normal 47 3 6 3 5 2" xfId="47096" xr:uid="{00000000-0005-0000-0000-00002EAB0000}"/>
    <cellStyle name="Normal 47 3 6 3 6" xfId="19512" xr:uid="{00000000-0005-0000-0000-00002FAB0000}"/>
    <cellStyle name="Normal 47 3 6 3 6 2" xfId="41154" xr:uid="{00000000-0005-0000-0000-000030AB0000}"/>
    <cellStyle name="Normal 47 3 6 3 7" xfId="35140" xr:uid="{00000000-0005-0000-0000-000031AB0000}"/>
    <cellStyle name="Normal 47 3 6 4" xfId="13743" xr:uid="{00000000-0005-0000-0000-000032AB0000}"/>
    <cellStyle name="Normal 47 3 6 4 2" xfId="16829" xr:uid="{00000000-0005-0000-0000-000033AB0000}"/>
    <cellStyle name="Normal 47 3 6 4 2 2" xfId="28797" xr:uid="{00000000-0005-0000-0000-000034AB0000}"/>
    <cellStyle name="Normal 47 3 6 4 2 2 2" xfId="50403" xr:uid="{00000000-0005-0000-0000-000035AB0000}"/>
    <cellStyle name="Normal 47 3 6 4 2 3" xfId="22830" xr:uid="{00000000-0005-0000-0000-000036AB0000}"/>
    <cellStyle name="Normal 47 3 6 4 2 3 2" xfId="44467" xr:uid="{00000000-0005-0000-0000-000037AB0000}"/>
    <cellStyle name="Normal 47 3 6 4 2 4" xfId="38483" xr:uid="{00000000-0005-0000-0000-000038AB0000}"/>
    <cellStyle name="Normal 47 3 6 4 3" xfId="25815" xr:uid="{00000000-0005-0000-0000-000039AB0000}"/>
    <cellStyle name="Normal 47 3 6 4 3 2" xfId="47429" xr:uid="{00000000-0005-0000-0000-00003AAB0000}"/>
    <cellStyle name="Normal 47 3 6 4 4" xfId="19848" xr:uid="{00000000-0005-0000-0000-00003BAB0000}"/>
    <cellStyle name="Normal 47 3 6 4 4 2" xfId="41490" xr:uid="{00000000-0005-0000-0000-00003CAB0000}"/>
    <cellStyle name="Normal 47 3 6 4 5" xfId="35479" xr:uid="{00000000-0005-0000-0000-00003DAB0000}"/>
    <cellStyle name="Normal 47 3 6 5" xfId="14717" xr:uid="{00000000-0005-0000-0000-00003EAB0000}"/>
    <cellStyle name="Normal 47 3 6 5 2" xfId="17802" xr:uid="{00000000-0005-0000-0000-00003FAB0000}"/>
    <cellStyle name="Normal 47 3 6 5 2 2" xfId="29769" xr:uid="{00000000-0005-0000-0000-000040AB0000}"/>
    <cellStyle name="Normal 47 3 6 5 2 2 2" xfId="51375" xr:uid="{00000000-0005-0000-0000-000041AB0000}"/>
    <cellStyle name="Normal 47 3 6 5 2 3" xfId="23802" xr:uid="{00000000-0005-0000-0000-000042AB0000}"/>
    <cellStyle name="Normal 47 3 6 5 2 3 2" xfId="45439" xr:uid="{00000000-0005-0000-0000-000043AB0000}"/>
    <cellStyle name="Normal 47 3 6 5 2 4" xfId="39456" xr:uid="{00000000-0005-0000-0000-000044AB0000}"/>
    <cellStyle name="Normal 47 3 6 5 3" xfId="26787" xr:uid="{00000000-0005-0000-0000-000045AB0000}"/>
    <cellStyle name="Normal 47 3 6 5 3 2" xfId="48401" xr:uid="{00000000-0005-0000-0000-000046AB0000}"/>
    <cellStyle name="Normal 47 3 6 5 4" xfId="20820" xr:uid="{00000000-0005-0000-0000-000047AB0000}"/>
    <cellStyle name="Normal 47 3 6 5 4 2" xfId="42462" xr:uid="{00000000-0005-0000-0000-000048AB0000}"/>
    <cellStyle name="Normal 47 3 6 5 5" xfId="36453" xr:uid="{00000000-0005-0000-0000-000049AB0000}"/>
    <cellStyle name="Normal 47 3 6 6" xfId="15830" xr:uid="{00000000-0005-0000-0000-00004AAB0000}"/>
    <cellStyle name="Normal 47 3 6 6 2" xfId="27801" xr:uid="{00000000-0005-0000-0000-00004BAB0000}"/>
    <cellStyle name="Normal 47 3 6 6 2 2" xfId="49407" xr:uid="{00000000-0005-0000-0000-00004CAB0000}"/>
    <cellStyle name="Normal 47 3 6 6 3" xfId="21834" xr:uid="{00000000-0005-0000-0000-00004DAB0000}"/>
    <cellStyle name="Normal 47 3 6 6 3 2" xfId="43471" xr:uid="{00000000-0005-0000-0000-00004EAB0000}"/>
    <cellStyle name="Normal 47 3 6 6 4" xfId="37484" xr:uid="{00000000-0005-0000-0000-00004FAB0000}"/>
    <cellStyle name="Normal 47 3 6 7" xfId="24816" xr:uid="{00000000-0005-0000-0000-000050AB0000}"/>
    <cellStyle name="Normal 47 3 6 7 2" xfId="46436" xr:uid="{00000000-0005-0000-0000-000051AB0000}"/>
    <cellStyle name="Normal 47 3 6 8" xfId="18849" xr:uid="{00000000-0005-0000-0000-000052AB0000}"/>
    <cellStyle name="Normal 47 3 6 8 2" xfId="40491" xr:uid="{00000000-0005-0000-0000-000053AB0000}"/>
    <cellStyle name="Normal 47 3 6 9" xfId="31776"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1" xr:uid="{00000000-0005-0000-0000-000059AB0000}"/>
    <cellStyle name="Normal 47 3 7 2 2 2 2 2" xfId="50837" xr:uid="{00000000-0005-0000-0000-00005AAB0000}"/>
    <cellStyle name="Normal 47 3 7 2 2 2 3" xfId="23264" xr:uid="{00000000-0005-0000-0000-00005BAB0000}"/>
    <cellStyle name="Normal 47 3 7 2 2 2 3 2" xfId="44901" xr:uid="{00000000-0005-0000-0000-00005CAB0000}"/>
    <cellStyle name="Normal 47 3 7 2 2 2 4" xfId="38917" xr:uid="{00000000-0005-0000-0000-00005DAB0000}"/>
    <cellStyle name="Normal 47 3 7 2 2 3" xfId="26249" xr:uid="{00000000-0005-0000-0000-00005EAB0000}"/>
    <cellStyle name="Normal 47 3 7 2 2 3 2" xfId="47863" xr:uid="{00000000-0005-0000-0000-00005FAB0000}"/>
    <cellStyle name="Normal 47 3 7 2 2 4" xfId="20282" xr:uid="{00000000-0005-0000-0000-000060AB0000}"/>
    <cellStyle name="Normal 47 3 7 2 2 4 2" xfId="41924" xr:uid="{00000000-0005-0000-0000-000061AB0000}"/>
    <cellStyle name="Normal 47 3 7 2 2 5" xfId="35914" xr:uid="{00000000-0005-0000-0000-000062AB0000}"/>
    <cellStyle name="Normal 47 3 7 2 3" xfId="15152" xr:uid="{00000000-0005-0000-0000-000063AB0000}"/>
    <cellStyle name="Normal 47 3 7 2 3 2" xfId="18237" xr:uid="{00000000-0005-0000-0000-000064AB0000}"/>
    <cellStyle name="Normal 47 3 7 2 3 2 2" xfId="30203" xr:uid="{00000000-0005-0000-0000-000065AB0000}"/>
    <cellStyle name="Normal 47 3 7 2 3 2 2 2" xfId="51809" xr:uid="{00000000-0005-0000-0000-000066AB0000}"/>
    <cellStyle name="Normal 47 3 7 2 3 2 3" xfId="24236" xr:uid="{00000000-0005-0000-0000-000067AB0000}"/>
    <cellStyle name="Normal 47 3 7 2 3 2 3 2" xfId="45873" xr:uid="{00000000-0005-0000-0000-000068AB0000}"/>
    <cellStyle name="Normal 47 3 7 2 3 2 4" xfId="39891" xr:uid="{00000000-0005-0000-0000-000069AB0000}"/>
    <cellStyle name="Normal 47 3 7 2 3 3" xfId="27221" xr:uid="{00000000-0005-0000-0000-00006AAB0000}"/>
    <cellStyle name="Normal 47 3 7 2 3 3 2" xfId="48835" xr:uid="{00000000-0005-0000-0000-00006BAB0000}"/>
    <cellStyle name="Normal 47 3 7 2 3 4" xfId="21254" xr:uid="{00000000-0005-0000-0000-00006CAB0000}"/>
    <cellStyle name="Normal 47 3 7 2 3 4 2" xfId="42896" xr:uid="{00000000-0005-0000-0000-00006DAB0000}"/>
    <cellStyle name="Normal 47 3 7 2 3 5" xfId="36888" xr:uid="{00000000-0005-0000-0000-00006EAB0000}"/>
    <cellStyle name="Normal 47 3 7 2 4" xfId="16286" xr:uid="{00000000-0005-0000-0000-00006FAB0000}"/>
    <cellStyle name="Normal 47 3 7 2 4 2" xfId="28255" xr:uid="{00000000-0005-0000-0000-000070AB0000}"/>
    <cellStyle name="Normal 47 3 7 2 4 2 2" xfId="49861" xr:uid="{00000000-0005-0000-0000-000071AB0000}"/>
    <cellStyle name="Normal 47 3 7 2 4 3" xfId="22288" xr:uid="{00000000-0005-0000-0000-000072AB0000}"/>
    <cellStyle name="Normal 47 3 7 2 4 3 2" xfId="43925" xr:uid="{00000000-0005-0000-0000-000073AB0000}"/>
    <cellStyle name="Normal 47 3 7 2 4 4" xfId="37940" xr:uid="{00000000-0005-0000-0000-000074AB0000}"/>
    <cellStyle name="Normal 47 3 7 2 5" xfId="25273" xr:uid="{00000000-0005-0000-0000-000075AB0000}"/>
    <cellStyle name="Normal 47 3 7 2 5 2" xfId="46890" xr:uid="{00000000-0005-0000-0000-000076AB0000}"/>
    <cellStyle name="Normal 47 3 7 2 6" xfId="19306" xr:uid="{00000000-0005-0000-0000-000077AB0000}"/>
    <cellStyle name="Normal 47 3 7 2 6 2" xfId="40948" xr:uid="{00000000-0005-0000-0000-000078AB0000}"/>
    <cellStyle name="Normal 47 3 7 2 7" xfId="34934"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1" xr:uid="{00000000-0005-0000-0000-00007DAB0000}"/>
    <cellStyle name="Normal 47 3 7 3 2 2 2 2" xfId="51157" xr:uid="{00000000-0005-0000-0000-00007EAB0000}"/>
    <cellStyle name="Normal 47 3 7 3 2 2 3" xfId="23584" xr:uid="{00000000-0005-0000-0000-00007FAB0000}"/>
    <cellStyle name="Normal 47 3 7 3 2 2 3 2" xfId="45221" xr:uid="{00000000-0005-0000-0000-000080AB0000}"/>
    <cellStyle name="Normal 47 3 7 3 2 2 4" xfId="39237" xr:uid="{00000000-0005-0000-0000-000081AB0000}"/>
    <cellStyle name="Normal 47 3 7 3 2 3" xfId="26569" xr:uid="{00000000-0005-0000-0000-000082AB0000}"/>
    <cellStyle name="Normal 47 3 7 3 2 3 2" xfId="48183" xr:uid="{00000000-0005-0000-0000-000083AB0000}"/>
    <cellStyle name="Normal 47 3 7 3 2 4" xfId="20602" xr:uid="{00000000-0005-0000-0000-000084AB0000}"/>
    <cellStyle name="Normal 47 3 7 3 2 4 2" xfId="42244" xr:uid="{00000000-0005-0000-0000-000085AB0000}"/>
    <cellStyle name="Normal 47 3 7 3 2 5" xfId="36234" xr:uid="{00000000-0005-0000-0000-000086AB0000}"/>
    <cellStyle name="Normal 47 3 7 3 3" xfId="15472" xr:uid="{00000000-0005-0000-0000-000087AB0000}"/>
    <cellStyle name="Normal 47 3 7 3 3 2" xfId="18557" xr:uid="{00000000-0005-0000-0000-000088AB0000}"/>
    <cellStyle name="Normal 47 3 7 3 3 2 2" xfId="30523" xr:uid="{00000000-0005-0000-0000-000089AB0000}"/>
    <cellStyle name="Normal 47 3 7 3 3 2 2 2" xfId="52129" xr:uid="{00000000-0005-0000-0000-00008AAB0000}"/>
    <cellStyle name="Normal 47 3 7 3 3 2 3" xfId="24556" xr:uid="{00000000-0005-0000-0000-00008BAB0000}"/>
    <cellStyle name="Normal 47 3 7 3 3 2 3 2" xfId="46193" xr:uid="{00000000-0005-0000-0000-00008CAB0000}"/>
    <cellStyle name="Normal 47 3 7 3 3 2 4" xfId="40211" xr:uid="{00000000-0005-0000-0000-00008DAB0000}"/>
    <cellStyle name="Normal 47 3 7 3 3 3" xfId="27541" xr:uid="{00000000-0005-0000-0000-00008EAB0000}"/>
    <cellStyle name="Normal 47 3 7 3 3 3 2" xfId="49155" xr:uid="{00000000-0005-0000-0000-00008FAB0000}"/>
    <cellStyle name="Normal 47 3 7 3 3 4" xfId="21574" xr:uid="{00000000-0005-0000-0000-000090AB0000}"/>
    <cellStyle name="Normal 47 3 7 3 3 4 2" xfId="43216" xr:uid="{00000000-0005-0000-0000-000091AB0000}"/>
    <cellStyle name="Normal 47 3 7 3 3 5" xfId="37208" xr:uid="{00000000-0005-0000-0000-000092AB0000}"/>
    <cellStyle name="Normal 47 3 7 3 4" xfId="16606" xr:uid="{00000000-0005-0000-0000-000093AB0000}"/>
    <cellStyle name="Normal 47 3 7 3 4 2" xfId="28575" xr:uid="{00000000-0005-0000-0000-000094AB0000}"/>
    <cellStyle name="Normal 47 3 7 3 4 2 2" xfId="50181" xr:uid="{00000000-0005-0000-0000-000095AB0000}"/>
    <cellStyle name="Normal 47 3 7 3 4 3" xfId="22608" xr:uid="{00000000-0005-0000-0000-000096AB0000}"/>
    <cellStyle name="Normal 47 3 7 3 4 3 2" xfId="44245" xr:uid="{00000000-0005-0000-0000-000097AB0000}"/>
    <cellStyle name="Normal 47 3 7 3 4 4" xfId="38260" xr:uid="{00000000-0005-0000-0000-000098AB0000}"/>
    <cellStyle name="Normal 47 3 7 3 5" xfId="25593" xr:uid="{00000000-0005-0000-0000-000099AB0000}"/>
    <cellStyle name="Normal 47 3 7 3 5 2" xfId="47210" xr:uid="{00000000-0005-0000-0000-00009AAB0000}"/>
    <cellStyle name="Normal 47 3 7 3 6" xfId="19626" xr:uid="{00000000-0005-0000-0000-00009BAB0000}"/>
    <cellStyle name="Normal 47 3 7 3 6 2" xfId="41268" xr:uid="{00000000-0005-0000-0000-00009CAB0000}"/>
    <cellStyle name="Normal 47 3 7 3 7" xfId="35254" xr:uid="{00000000-0005-0000-0000-00009DAB0000}"/>
    <cellStyle name="Normal 47 3 7 4" xfId="13857" xr:uid="{00000000-0005-0000-0000-00009EAB0000}"/>
    <cellStyle name="Normal 47 3 7 4 2" xfId="16943" xr:uid="{00000000-0005-0000-0000-00009FAB0000}"/>
    <cellStyle name="Normal 47 3 7 4 2 2" xfId="28911" xr:uid="{00000000-0005-0000-0000-0000A0AB0000}"/>
    <cellStyle name="Normal 47 3 7 4 2 2 2" xfId="50517" xr:uid="{00000000-0005-0000-0000-0000A1AB0000}"/>
    <cellStyle name="Normal 47 3 7 4 2 3" xfId="22944" xr:uid="{00000000-0005-0000-0000-0000A2AB0000}"/>
    <cellStyle name="Normal 47 3 7 4 2 3 2" xfId="44581" xr:uid="{00000000-0005-0000-0000-0000A3AB0000}"/>
    <cellStyle name="Normal 47 3 7 4 2 4" xfId="38597" xr:uid="{00000000-0005-0000-0000-0000A4AB0000}"/>
    <cellStyle name="Normal 47 3 7 4 3" xfId="25929" xr:uid="{00000000-0005-0000-0000-0000A5AB0000}"/>
    <cellStyle name="Normal 47 3 7 4 3 2" xfId="47543" xr:uid="{00000000-0005-0000-0000-0000A6AB0000}"/>
    <cellStyle name="Normal 47 3 7 4 4" xfId="19962" xr:uid="{00000000-0005-0000-0000-0000A7AB0000}"/>
    <cellStyle name="Normal 47 3 7 4 4 2" xfId="41604" xr:uid="{00000000-0005-0000-0000-0000A8AB0000}"/>
    <cellStyle name="Normal 47 3 7 4 5" xfId="35593" xr:uid="{00000000-0005-0000-0000-0000A9AB0000}"/>
    <cellStyle name="Normal 47 3 7 5" xfId="14831" xr:uid="{00000000-0005-0000-0000-0000AAAB0000}"/>
    <cellStyle name="Normal 47 3 7 5 2" xfId="17916" xr:uid="{00000000-0005-0000-0000-0000ABAB0000}"/>
    <cellStyle name="Normal 47 3 7 5 2 2" xfId="29883" xr:uid="{00000000-0005-0000-0000-0000ACAB0000}"/>
    <cellStyle name="Normal 47 3 7 5 2 2 2" xfId="51489" xr:uid="{00000000-0005-0000-0000-0000ADAB0000}"/>
    <cellStyle name="Normal 47 3 7 5 2 3" xfId="23916" xr:uid="{00000000-0005-0000-0000-0000AEAB0000}"/>
    <cellStyle name="Normal 47 3 7 5 2 3 2" xfId="45553" xr:uid="{00000000-0005-0000-0000-0000AFAB0000}"/>
    <cellStyle name="Normal 47 3 7 5 2 4" xfId="39570" xr:uid="{00000000-0005-0000-0000-0000B0AB0000}"/>
    <cellStyle name="Normal 47 3 7 5 3" xfId="26901" xr:uid="{00000000-0005-0000-0000-0000B1AB0000}"/>
    <cellStyle name="Normal 47 3 7 5 3 2" xfId="48515" xr:uid="{00000000-0005-0000-0000-0000B2AB0000}"/>
    <cellStyle name="Normal 47 3 7 5 4" xfId="20934" xr:uid="{00000000-0005-0000-0000-0000B3AB0000}"/>
    <cellStyle name="Normal 47 3 7 5 4 2" xfId="42576" xr:uid="{00000000-0005-0000-0000-0000B4AB0000}"/>
    <cellStyle name="Normal 47 3 7 5 5" xfId="36567" xr:uid="{00000000-0005-0000-0000-0000B5AB0000}"/>
    <cellStyle name="Normal 47 3 7 6" xfId="15944" xr:uid="{00000000-0005-0000-0000-0000B6AB0000}"/>
    <cellStyle name="Normal 47 3 7 6 2" xfId="27915" xr:uid="{00000000-0005-0000-0000-0000B7AB0000}"/>
    <cellStyle name="Normal 47 3 7 6 2 2" xfId="49521" xr:uid="{00000000-0005-0000-0000-0000B8AB0000}"/>
    <cellStyle name="Normal 47 3 7 6 3" xfId="21948" xr:uid="{00000000-0005-0000-0000-0000B9AB0000}"/>
    <cellStyle name="Normal 47 3 7 6 3 2" xfId="43585" xr:uid="{00000000-0005-0000-0000-0000BAAB0000}"/>
    <cellStyle name="Normal 47 3 7 6 4" xfId="37598" xr:uid="{00000000-0005-0000-0000-0000BBAB0000}"/>
    <cellStyle name="Normal 47 3 7 7" xfId="24930" xr:uid="{00000000-0005-0000-0000-0000BCAB0000}"/>
    <cellStyle name="Normal 47 3 7 7 2" xfId="46550" xr:uid="{00000000-0005-0000-0000-0000BDAB0000}"/>
    <cellStyle name="Normal 47 3 7 8" xfId="18963" xr:uid="{00000000-0005-0000-0000-0000BEAB0000}"/>
    <cellStyle name="Normal 47 3 7 8 2" xfId="40605" xr:uid="{00000000-0005-0000-0000-0000BFAB0000}"/>
    <cellStyle name="Normal 47 3 7 9" xfId="32004"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3" xr:uid="{00000000-0005-0000-0000-0000C4AB0000}"/>
    <cellStyle name="Normal 47 3 8 2 2 2 2" xfId="50579" xr:uid="{00000000-0005-0000-0000-0000C5AB0000}"/>
    <cellStyle name="Normal 47 3 8 2 2 3" xfId="23006" xr:uid="{00000000-0005-0000-0000-0000C6AB0000}"/>
    <cellStyle name="Normal 47 3 8 2 2 3 2" xfId="44643" xr:uid="{00000000-0005-0000-0000-0000C7AB0000}"/>
    <cellStyle name="Normal 47 3 8 2 2 4" xfId="38659" xr:uid="{00000000-0005-0000-0000-0000C8AB0000}"/>
    <cellStyle name="Normal 47 3 8 2 3" xfId="25991" xr:uid="{00000000-0005-0000-0000-0000C9AB0000}"/>
    <cellStyle name="Normal 47 3 8 2 3 2" xfId="47605" xr:uid="{00000000-0005-0000-0000-0000CAAB0000}"/>
    <cellStyle name="Normal 47 3 8 2 4" xfId="20024" xr:uid="{00000000-0005-0000-0000-0000CBAB0000}"/>
    <cellStyle name="Normal 47 3 8 2 4 2" xfId="41666" xr:uid="{00000000-0005-0000-0000-0000CCAB0000}"/>
    <cellStyle name="Normal 47 3 8 2 5" xfId="35656" xr:uid="{00000000-0005-0000-0000-0000CDAB0000}"/>
    <cellStyle name="Normal 47 3 8 3" xfId="14894" xr:uid="{00000000-0005-0000-0000-0000CEAB0000}"/>
    <cellStyle name="Normal 47 3 8 3 2" xfId="17979" xr:uid="{00000000-0005-0000-0000-0000CFAB0000}"/>
    <cellStyle name="Normal 47 3 8 3 2 2" xfId="29945" xr:uid="{00000000-0005-0000-0000-0000D0AB0000}"/>
    <cellStyle name="Normal 47 3 8 3 2 2 2" xfId="51551" xr:uid="{00000000-0005-0000-0000-0000D1AB0000}"/>
    <cellStyle name="Normal 47 3 8 3 2 3" xfId="23978" xr:uid="{00000000-0005-0000-0000-0000D2AB0000}"/>
    <cellStyle name="Normal 47 3 8 3 2 3 2" xfId="45615" xr:uid="{00000000-0005-0000-0000-0000D3AB0000}"/>
    <cellStyle name="Normal 47 3 8 3 2 4" xfId="39633" xr:uid="{00000000-0005-0000-0000-0000D4AB0000}"/>
    <cellStyle name="Normal 47 3 8 3 3" xfId="26963" xr:uid="{00000000-0005-0000-0000-0000D5AB0000}"/>
    <cellStyle name="Normal 47 3 8 3 3 2" xfId="48577" xr:uid="{00000000-0005-0000-0000-0000D6AB0000}"/>
    <cellStyle name="Normal 47 3 8 3 4" xfId="20996" xr:uid="{00000000-0005-0000-0000-0000D7AB0000}"/>
    <cellStyle name="Normal 47 3 8 3 4 2" xfId="42638" xr:uid="{00000000-0005-0000-0000-0000D8AB0000}"/>
    <cellStyle name="Normal 47 3 8 3 5" xfId="36630" xr:uid="{00000000-0005-0000-0000-0000D9AB0000}"/>
    <cellStyle name="Normal 47 3 8 4" xfId="16028" xr:uid="{00000000-0005-0000-0000-0000DAAB0000}"/>
    <cellStyle name="Normal 47 3 8 4 2" xfId="27997" xr:uid="{00000000-0005-0000-0000-0000DBAB0000}"/>
    <cellStyle name="Normal 47 3 8 4 2 2" xfId="49603" xr:uid="{00000000-0005-0000-0000-0000DCAB0000}"/>
    <cellStyle name="Normal 47 3 8 4 3" xfId="22030" xr:uid="{00000000-0005-0000-0000-0000DDAB0000}"/>
    <cellStyle name="Normal 47 3 8 4 3 2" xfId="43667" xr:uid="{00000000-0005-0000-0000-0000DEAB0000}"/>
    <cellStyle name="Normal 47 3 8 4 4" xfId="37682" xr:uid="{00000000-0005-0000-0000-0000DFAB0000}"/>
    <cellStyle name="Normal 47 3 8 5" xfId="25015" xr:uid="{00000000-0005-0000-0000-0000E0AB0000}"/>
    <cellStyle name="Normal 47 3 8 5 2" xfId="46632" xr:uid="{00000000-0005-0000-0000-0000E1AB0000}"/>
    <cellStyle name="Normal 47 3 8 6" xfId="19048" xr:uid="{00000000-0005-0000-0000-0000E2AB0000}"/>
    <cellStyle name="Normal 47 3 8 6 2" xfId="40690" xr:uid="{00000000-0005-0000-0000-0000E3AB0000}"/>
    <cellStyle name="Normal 47 3 8 7" xfId="34676"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3" xr:uid="{00000000-0005-0000-0000-0000E8AB0000}"/>
    <cellStyle name="Normal 47 3 9 2 2 2 2" xfId="50899" xr:uid="{00000000-0005-0000-0000-0000E9AB0000}"/>
    <cellStyle name="Normal 47 3 9 2 2 3" xfId="23326" xr:uid="{00000000-0005-0000-0000-0000EAAB0000}"/>
    <cellStyle name="Normal 47 3 9 2 2 3 2" xfId="44963" xr:uid="{00000000-0005-0000-0000-0000EBAB0000}"/>
    <cellStyle name="Normal 47 3 9 2 2 4" xfId="38979" xr:uid="{00000000-0005-0000-0000-0000ECAB0000}"/>
    <cellStyle name="Normal 47 3 9 2 3" xfId="26311" xr:uid="{00000000-0005-0000-0000-0000EDAB0000}"/>
    <cellStyle name="Normal 47 3 9 2 3 2" xfId="47925" xr:uid="{00000000-0005-0000-0000-0000EEAB0000}"/>
    <cellStyle name="Normal 47 3 9 2 4" xfId="20344" xr:uid="{00000000-0005-0000-0000-0000EFAB0000}"/>
    <cellStyle name="Normal 47 3 9 2 4 2" xfId="41986" xr:uid="{00000000-0005-0000-0000-0000F0AB0000}"/>
    <cellStyle name="Normal 47 3 9 2 5" xfId="35976" xr:uid="{00000000-0005-0000-0000-0000F1AB0000}"/>
    <cellStyle name="Normal 47 3 9 3" xfId="15214" xr:uid="{00000000-0005-0000-0000-0000F2AB0000}"/>
    <cellStyle name="Normal 47 3 9 3 2" xfId="18299" xr:uid="{00000000-0005-0000-0000-0000F3AB0000}"/>
    <cellStyle name="Normal 47 3 9 3 2 2" xfId="30265" xr:uid="{00000000-0005-0000-0000-0000F4AB0000}"/>
    <cellStyle name="Normal 47 3 9 3 2 2 2" xfId="51871" xr:uid="{00000000-0005-0000-0000-0000F5AB0000}"/>
    <cellStyle name="Normal 47 3 9 3 2 3" xfId="24298" xr:uid="{00000000-0005-0000-0000-0000F6AB0000}"/>
    <cellStyle name="Normal 47 3 9 3 2 3 2" xfId="45935" xr:uid="{00000000-0005-0000-0000-0000F7AB0000}"/>
    <cellStyle name="Normal 47 3 9 3 2 4" xfId="39953" xr:uid="{00000000-0005-0000-0000-0000F8AB0000}"/>
    <cellStyle name="Normal 47 3 9 3 3" xfId="27283" xr:uid="{00000000-0005-0000-0000-0000F9AB0000}"/>
    <cellStyle name="Normal 47 3 9 3 3 2" xfId="48897" xr:uid="{00000000-0005-0000-0000-0000FAAB0000}"/>
    <cellStyle name="Normal 47 3 9 3 4" xfId="21316" xr:uid="{00000000-0005-0000-0000-0000FBAB0000}"/>
    <cellStyle name="Normal 47 3 9 3 4 2" xfId="42958" xr:uid="{00000000-0005-0000-0000-0000FCAB0000}"/>
    <cellStyle name="Normal 47 3 9 3 5" xfId="36950" xr:uid="{00000000-0005-0000-0000-0000FDAB0000}"/>
    <cellStyle name="Normal 47 3 9 4" xfId="16348" xr:uid="{00000000-0005-0000-0000-0000FEAB0000}"/>
    <cellStyle name="Normal 47 3 9 4 2" xfId="28317" xr:uid="{00000000-0005-0000-0000-0000FFAB0000}"/>
    <cellStyle name="Normal 47 3 9 4 2 2" xfId="49923" xr:uid="{00000000-0005-0000-0000-000000AC0000}"/>
    <cellStyle name="Normal 47 3 9 4 3" xfId="22350" xr:uid="{00000000-0005-0000-0000-000001AC0000}"/>
    <cellStyle name="Normal 47 3 9 4 3 2" xfId="43987" xr:uid="{00000000-0005-0000-0000-000002AC0000}"/>
    <cellStyle name="Normal 47 3 9 4 4" xfId="38002" xr:uid="{00000000-0005-0000-0000-000003AC0000}"/>
    <cellStyle name="Normal 47 3 9 5" xfId="25335" xr:uid="{00000000-0005-0000-0000-000004AC0000}"/>
    <cellStyle name="Normal 47 3 9 5 2" xfId="46952" xr:uid="{00000000-0005-0000-0000-000005AC0000}"/>
    <cellStyle name="Normal 47 3 9 6" xfId="19368" xr:uid="{00000000-0005-0000-0000-000006AC0000}"/>
    <cellStyle name="Normal 47 3 9 6 2" xfId="41010" xr:uid="{00000000-0005-0000-0000-000007AC0000}"/>
    <cellStyle name="Normal 47 3 9 7" xfId="34996"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4" xr:uid="{00000000-0005-0000-0000-00000CAC0000}"/>
    <cellStyle name="Normal 47 4 10 2 2 2" xfId="50260" xr:uid="{00000000-0005-0000-0000-00000DAC0000}"/>
    <cellStyle name="Normal 47 4 10 2 3" xfId="22687" xr:uid="{00000000-0005-0000-0000-00000EAC0000}"/>
    <cellStyle name="Normal 47 4 10 2 3 2" xfId="44324" xr:uid="{00000000-0005-0000-0000-00000FAC0000}"/>
    <cellStyle name="Normal 47 4 10 2 4" xfId="38339" xr:uid="{00000000-0005-0000-0000-000010AC0000}"/>
    <cellStyle name="Normal 47 4 10 3" xfId="25672" xr:uid="{00000000-0005-0000-0000-000011AC0000}"/>
    <cellStyle name="Normal 47 4 10 3 2" xfId="47286" xr:uid="{00000000-0005-0000-0000-000012AC0000}"/>
    <cellStyle name="Normal 47 4 10 4" xfId="19705" xr:uid="{00000000-0005-0000-0000-000013AC0000}"/>
    <cellStyle name="Normal 47 4 10 4 2" xfId="41347" xr:uid="{00000000-0005-0000-0000-000014AC0000}"/>
    <cellStyle name="Normal 47 4 10 5" xfId="35335" xr:uid="{00000000-0005-0000-0000-000015AC0000}"/>
    <cellStyle name="Normal 47 4 11" xfId="14574" xr:uid="{00000000-0005-0000-0000-000016AC0000}"/>
    <cellStyle name="Normal 47 4 11 2" xfId="17659" xr:uid="{00000000-0005-0000-0000-000017AC0000}"/>
    <cellStyle name="Normal 47 4 11 2 2" xfId="29626" xr:uid="{00000000-0005-0000-0000-000018AC0000}"/>
    <cellStyle name="Normal 47 4 11 2 2 2" xfId="51232" xr:uid="{00000000-0005-0000-0000-000019AC0000}"/>
    <cellStyle name="Normal 47 4 11 2 3" xfId="23659" xr:uid="{00000000-0005-0000-0000-00001AAC0000}"/>
    <cellStyle name="Normal 47 4 11 2 3 2" xfId="45296" xr:uid="{00000000-0005-0000-0000-00001BAC0000}"/>
    <cellStyle name="Normal 47 4 11 2 4" xfId="39313" xr:uid="{00000000-0005-0000-0000-00001CAC0000}"/>
    <cellStyle name="Normal 47 4 11 3" xfId="26644" xr:uid="{00000000-0005-0000-0000-00001DAC0000}"/>
    <cellStyle name="Normal 47 4 11 3 2" xfId="48258" xr:uid="{00000000-0005-0000-0000-00001EAC0000}"/>
    <cellStyle name="Normal 47 4 11 4" xfId="20677" xr:uid="{00000000-0005-0000-0000-00001FAC0000}"/>
    <cellStyle name="Normal 47 4 11 4 2" xfId="42319" xr:uid="{00000000-0005-0000-0000-000020AC0000}"/>
    <cellStyle name="Normal 47 4 11 5" xfId="36310" xr:uid="{00000000-0005-0000-0000-000021AC0000}"/>
    <cellStyle name="Normal 47 4 12" xfId="15687" xr:uid="{00000000-0005-0000-0000-000022AC0000}"/>
    <cellStyle name="Normal 47 4 12 2" xfId="27658" xr:uid="{00000000-0005-0000-0000-000023AC0000}"/>
    <cellStyle name="Normal 47 4 12 2 2" xfId="49264" xr:uid="{00000000-0005-0000-0000-000024AC0000}"/>
    <cellStyle name="Normal 47 4 12 3" xfId="21691" xr:uid="{00000000-0005-0000-0000-000025AC0000}"/>
    <cellStyle name="Normal 47 4 12 3 2" xfId="43328" xr:uid="{00000000-0005-0000-0000-000026AC0000}"/>
    <cellStyle name="Normal 47 4 12 4" xfId="37341" xr:uid="{00000000-0005-0000-0000-000027AC0000}"/>
    <cellStyle name="Normal 47 4 13" xfId="24673" xr:uid="{00000000-0005-0000-0000-000028AC0000}"/>
    <cellStyle name="Normal 47 4 13 2" xfId="46293" xr:uid="{00000000-0005-0000-0000-000029AC0000}"/>
    <cellStyle name="Normal 47 4 14" xfId="18706" xr:uid="{00000000-0005-0000-0000-00002AAC0000}"/>
    <cellStyle name="Normal 47 4 14 2" xfId="40348" xr:uid="{00000000-0005-0000-0000-00002BAC0000}"/>
    <cellStyle name="Normal 47 4 15" xfId="31271"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3" xr:uid="{00000000-0005-0000-0000-000031AC0000}"/>
    <cellStyle name="Normal 47 4 2 2 2 2 2 2" xfId="50669" xr:uid="{00000000-0005-0000-0000-000032AC0000}"/>
    <cellStyle name="Normal 47 4 2 2 2 2 3" xfId="23096" xr:uid="{00000000-0005-0000-0000-000033AC0000}"/>
    <cellStyle name="Normal 47 4 2 2 2 2 3 2" xfId="44733" xr:uid="{00000000-0005-0000-0000-000034AC0000}"/>
    <cellStyle name="Normal 47 4 2 2 2 2 4" xfId="38749" xr:uid="{00000000-0005-0000-0000-000035AC0000}"/>
    <cellStyle name="Normal 47 4 2 2 2 3" xfId="26081" xr:uid="{00000000-0005-0000-0000-000036AC0000}"/>
    <cellStyle name="Normal 47 4 2 2 2 3 2" xfId="47695" xr:uid="{00000000-0005-0000-0000-000037AC0000}"/>
    <cellStyle name="Normal 47 4 2 2 2 4" xfId="20114" xr:uid="{00000000-0005-0000-0000-000038AC0000}"/>
    <cellStyle name="Normal 47 4 2 2 2 4 2" xfId="41756" xr:uid="{00000000-0005-0000-0000-000039AC0000}"/>
    <cellStyle name="Normal 47 4 2 2 2 5" xfId="35746" xr:uid="{00000000-0005-0000-0000-00003AAC0000}"/>
    <cellStyle name="Normal 47 4 2 2 3" xfId="14984" xr:uid="{00000000-0005-0000-0000-00003BAC0000}"/>
    <cellStyle name="Normal 47 4 2 2 3 2" xfId="18069" xr:uid="{00000000-0005-0000-0000-00003CAC0000}"/>
    <cellStyle name="Normal 47 4 2 2 3 2 2" xfId="30035" xr:uid="{00000000-0005-0000-0000-00003DAC0000}"/>
    <cellStyle name="Normal 47 4 2 2 3 2 2 2" xfId="51641" xr:uid="{00000000-0005-0000-0000-00003EAC0000}"/>
    <cellStyle name="Normal 47 4 2 2 3 2 3" xfId="24068" xr:uid="{00000000-0005-0000-0000-00003FAC0000}"/>
    <cellStyle name="Normal 47 4 2 2 3 2 3 2" xfId="45705" xr:uid="{00000000-0005-0000-0000-000040AC0000}"/>
    <cellStyle name="Normal 47 4 2 2 3 2 4" xfId="39723" xr:uid="{00000000-0005-0000-0000-000041AC0000}"/>
    <cellStyle name="Normal 47 4 2 2 3 3" xfId="27053" xr:uid="{00000000-0005-0000-0000-000042AC0000}"/>
    <cellStyle name="Normal 47 4 2 2 3 3 2" xfId="48667" xr:uid="{00000000-0005-0000-0000-000043AC0000}"/>
    <cellStyle name="Normal 47 4 2 2 3 4" xfId="21086" xr:uid="{00000000-0005-0000-0000-000044AC0000}"/>
    <cellStyle name="Normal 47 4 2 2 3 4 2" xfId="42728" xr:uid="{00000000-0005-0000-0000-000045AC0000}"/>
    <cellStyle name="Normal 47 4 2 2 3 5" xfId="36720" xr:uid="{00000000-0005-0000-0000-000046AC0000}"/>
    <cellStyle name="Normal 47 4 2 2 4" xfId="16118" xr:uid="{00000000-0005-0000-0000-000047AC0000}"/>
    <cellStyle name="Normal 47 4 2 2 4 2" xfId="28087" xr:uid="{00000000-0005-0000-0000-000048AC0000}"/>
    <cellStyle name="Normal 47 4 2 2 4 2 2" xfId="49693" xr:uid="{00000000-0005-0000-0000-000049AC0000}"/>
    <cellStyle name="Normal 47 4 2 2 4 3" xfId="22120" xr:uid="{00000000-0005-0000-0000-00004AAC0000}"/>
    <cellStyle name="Normal 47 4 2 2 4 3 2" xfId="43757" xr:uid="{00000000-0005-0000-0000-00004BAC0000}"/>
    <cellStyle name="Normal 47 4 2 2 4 4" xfId="37772" xr:uid="{00000000-0005-0000-0000-00004CAC0000}"/>
    <cellStyle name="Normal 47 4 2 2 5" xfId="25105" xr:uid="{00000000-0005-0000-0000-00004DAC0000}"/>
    <cellStyle name="Normal 47 4 2 2 5 2" xfId="46722" xr:uid="{00000000-0005-0000-0000-00004EAC0000}"/>
    <cellStyle name="Normal 47 4 2 2 6" xfId="19138" xr:uid="{00000000-0005-0000-0000-00004FAC0000}"/>
    <cellStyle name="Normal 47 4 2 2 6 2" xfId="40780" xr:uid="{00000000-0005-0000-0000-000050AC0000}"/>
    <cellStyle name="Normal 47 4 2 2 7" xfId="34766"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3" xr:uid="{00000000-0005-0000-0000-000055AC0000}"/>
    <cellStyle name="Normal 47 4 2 3 2 2 2 2" xfId="50989" xr:uid="{00000000-0005-0000-0000-000056AC0000}"/>
    <cellStyle name="Normal 47 4 2 3 2 2 3" xfId="23416" xr:uid="{00000000-0005-0000-0000-000057AC0000}"/>
    <cellStyle name="Normal 47 4 2 3 2 2 3 2" xfId="45053" xr:uid="{00000000-0005-0000-0000-000058AC0000}"/>
    <cellStyle name="Normal 47 4 2 3 2 2 4" xfId="39069" xr:uid="{00000000-0005-0000-0000-000059AC0000}"/>
    <cellStyle name="Normal 47 4 2 3 2 3" xfId="26401" xr:uid="{00000000-0005-0000-0000-00005AAC0000}"/>
    <cellStyle name="Normal 47 4 2 3 2 3 2" xfId="48015" xr:uid="{00000000-0005-0000-0000-00005BAC0000}"/>
    <cellStyle name="Normal 47 4 2 3 2 4" xfId="20434" xr:uid="{00000000-0005-0000-0000-00005CAC0000}"/>
    <cellStyle name="Normal 47 4 2 3 2 4 2" xfId="42076" xr:uid="{00000000-0005-0000-0000-00005DAC0000}"/>
    <cellStyle name="Normal 47 4 2 3 2 5" xfId="36066" xr:uid="{00000000-0005-0000-0000-00005EAC0000}"/>
    <cellStyle name="Normal 47 4 2 3 3" xfId="15304" xr:uid="{00000000-0005-0000-0000-00005FAC0000}"/>
    <cellStyle name="Normal 47 4 2 3 3 2" xfId="18389" xr:uid="{00000000-0005-0000-0000-000060AC0000}"/>
    <cellStyle name="Normal 47 4 2 3 3 2 2" xfId="30355" xr:uid="{00000000-0005-0000-0000-000061AC0000}"/>
    <cellStyle name="Normal 47 4 2 3 3 2 2 2" xfId="51961" xr:uid="{00000000-0005-0000-0000-000062AC0000}"/>
    <cellStyle name="Normal 47 4 2 3 3 2 3" xfId="24388" xr:uid="{00000000-0005-0000-0000-000063AC0000}"/>
    <cellStyle name="Normal 47 4 2 3 3 2 3 2" xfId="46025" xr:uid="{00000000-0005-0000-0000-000064AC0000}"/>
    <cellStyle name="Normal 47 4 2 3 3 2 4" xfId="40043" xr:uid="{00000000-0005-0000-0000-000065AC0000}"/>
    <cellStyle name="Normal 47 4 2 3 3 3" xfId="27373" xr:uid="{00000000-0005-0000-0000-000066AC0000}"/>
    <cellStyle name="Normal 47 4 2 3 3 3 2" xfId="48987" xr:uid="{00000000-0005-0000-0000-000067AC0000}"/>
    <cellStyle name="Normal 47 4 2 3 3 4" xfId="21406" xr:uid="{00000000-0005-0000-0000-000068AC0000}"/>
    <cellStyle name="Normal 47 4 2 3 3 4 2" xfId="43048" xr:uid="{00000000-0005-0000-0000-000069AC0000}"/>
    <cellStyle name="Normal 47 4 2 3 3 5" xfId="37040" xr:uid="{00000000-0005-0000-0000-00006AAC0000}"/>
    <cellStyle name="Normal 47 4 2 3 4" xfId="16438" xr:uid="{00000000-0005-0000-0000-00006BAC0000}"/>
    <cellStyle name="Normal 47 4 2 3 4 2" xfId="28407" xr:uid="{00000000-0005-0000-0000-00006CAC0000}"/>
    <cellStyle name="Normal 47 4 2 3 4 2 2" xfId="50013" xr:uid="{00000000-0005-0000-0000-00006DAC0000}"/>
    <cellStyle name="Normal 47 4 2 3 4 3" xfId="22440" xr:uid="{00000000-0005-0000-0000-00006EAC0000}"/>
    <cellStyle name="Normal 47 4 2 3 4 3 2" xfId="44077" xr:uid="{00000000-0005-0000-0000-00006FAC0000}"/>
    <cellStyle name="Normal 47 4 2 3 4 4" xfId="38092" xr:uid="{00000000-0005-0000-0000-000070AC0000}"/>
    <cellStyle name="Normal 47 4 2 3 5" xfId="25425" xr:uid="{00000000-0005-0000-0000-000071AC0000}"/>
    <cellStyle name="Normal 47 4 2 3 5 2" xfId="47042" xr:uid="{00000000-0005-0000-0000-000072AC0000}"/>
    <cellStyle name="Normal 47 4 2 3 6" xfId="19458" xr:uid="{00000000-0005-0000-0000-000073AC0000}"/>
    <cellStyle name="Normal 47 4 2 3 6 2" xfId="41100" xr:uid="{00000000-0005-0000-0000-000074AC0000}"/>
    <cellStyle name="Normal 47 4 2 3 7" xfId="35086" xr:uid="{00000000-0005-0000-0000-000075AC0000}"/>
    <cellStyle name="Normal 47 4 2 4" xfId="13689" xr:uid="{00000000-0005-0000-0000-000076AC0000}"/>
    <cellStyle name="Normal 47 4 2 4 2" xfId="16775" xr:uid="{00000000-0005-0000-0000-000077AC0000}"/>
    <cellStyle name="Normal 47 4 2 4 2 2" xfId="28743" xr:uid="{00000000-0005-0000-0000-000078AC0000}"/>
    <cellStyle name="Normal 47 4 2 4 2 2 2" xfId="50349" xr:uid="{00000000-0005-0000-0000-000079AC0000}"/>
    <cellStyle name="Normal 47 4 2 4 2 3" xfId="22776" xr:uid="{00000000-0005-0000-0000-00007AAC0000}"/>
    <cellStyle name="Normal 47 4 2 4 2 3 2" xfId="44413" xr:uid="{00000000-0005-0000-0000-00007BAC0000}"/>
    <cellStyle name="Normal 47 4 2 4 2 4" xfId="38429" xr:uid="{00000000-0005-0000-0000-00007CAC0000}"/>
    <cellStyle name="Normal 47 4 2 4 3" xfId="25761" xr:uid="{00000000-0005-0000-0000-00007DAC0000}"/>
    <cellStyle name="Normal 47 4 2 4 3 2" xfId="47375" xr:uid="{00000000-0005-0000-0000-00007EAC0000}"/>
    <cellStyle name="Normal 47 4 2 4 4" xfId="19794" xr:uid="{00000000-0005-0000-0000-00007FAC0000}"/>
    <cellStyle name="Normal 47 4 2 4 4 2" xfId="41436" xr:uid="{00000000-0005-0000-0000-000080AC0000}"/>
    <cellStyle name="Normal 47 4 2 4 5" xfId="35425" xr:uid="{00000000-0005-0000-0000-000081AC0000}"/>
    <cellStyle name="Normal 47 4 2 5" xfId="14663" xr:uid="{00000000-0005-0000-0000-000082AC0000}"/>
    <cellStyle name="Normal 47 4 2 5 2" xfId="17748" xr:uid="{00000000-0005-0000-0000-000083AC0000}"/>
    <cellStyle name="Normal 47 4 2 5 2 2" xfId="29715" xr:uid="{00000000-0005-0000-0000-000084AC0000}"/>
    <cellStyle name="Normal 47 4 2 5 2 2 2" xfId="51321" xr:uid="{00000000-0005-0000-0000-000085AC0000}"/>
    <cellStyle name="Normal 47 4 2 5 2 3" xfId="23748" xr:uid="{00000000-0005-0000-0000-000086AC0000}"/>
    <cellStyle name="Normal 47 4 2 5 2 3 2" xfId="45385" xr:uid="{00000000-0005-0000-0000-000087AC0000}"/>
    <cellStyle name="Normal 47 4 2 5 2 4" xfId="39402" xr:uid="{00000000-0005-0000-0000-000088AC0000}"/>
    <cellStyle name="Normal 47 4 2 5 3" xfId="26733" xr:uid="{00000000-0005-0000-0000-000089AC0000}"/>
    <cellStyle name="Normal 47 4 2 5 3 2" xfId="48347" xr:uid="{00000000-0005-0000-0000-00008AAC0000}"/>
    <cellStyle name="Normal 47 4 2 5 4" xfId="20766" xr:uid="{00000000-0005-0000-0000-00008BAC0000}"/>
    <cellStyle name="Normal 47 4 2 5 4 2" xfId="42408" xr:uid="{00000000-0005-0000-0000-00008CAC0000}"/>
    <cellStyle name="Normal 47 4 2 5 5" xfId="36399" xr:uid="{00000000-0005-0000-0000-00008DAC0000}"/>
    <cellStyle name="Normal 47 4 2 6" xfId="15776" xr:uid="{00000000-0005-0000-0000-00008EAC0000}"/>
    <cellStyle name="Normal 47 4 2 6 2" xfId="27747" xr:uid="{00000000-0005-0000-0000-00008FAC0000}"/>
    <cellStyle name="Normal 47 4 2 6 2 2" xfId="49353" xr:uid="{00000000-0005-0000-0000-000090AC0000}"/>
    <cellStyle name="Normal 47 4 2 6 3" xfId="21780" xr:uid="{00000000-0005-0000-0000-000091AC0000}"/>
    <cellStyle name="Normal 47 4 2 6 3 2" xfId="43417" xr:uid="{00000000-0005-0000-0000-000092AC0000}"/>
    <cellStyle name="Normal 47 4 2 6 4" xfId="37430" xr:uid="{00000000-0005-0000-0000-000093AC0000}"/>
    <cellStyle name="Normal 47 4 2 7" xfId="24762" xr:uid="{00000000-0005-0000-0000-000094AC0000}"/>
    <cellStyle name="Normal 47 4 2 7 2" xfId="46382" xr:uid="{00000000-0005-0000-0000-000095AC0000}"/>
    <cellStyle name="Normal 47 4 2 8" xfId="18795" xr:uid="{00000000-0005-0000-0000-000096AC0000}"/>
    <cellStyle name="Normal 47 4 2 8 2" xfId="40437" xr:uid="{00000000-0005-0000-0000-000097AC0000}"/>
    <cellStyle name="Normal 47 4 2 9" xfId="31608"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19" xr:uid="{00000000-0005-0000-0000-00009DAC0000}"/>
    <cellStyle name="Normal 47 4 3 2 2 2 2 2" xfId="50625" xr:uid="{00000000-0005-0000-0000-00009EAC0000}"/>
    <cellStyle name="Normal 47 4 3 2 2 2 3" xfId="23052" xr:uid="{00000000-0005-0000-0000-00009FAC0000}"/>
    <cellStyle name="Normal 47 4 3 2 2 2 3 2" xfId="44689" xr:uid="{00000000-0005-0000-0000-0000A0AC0000}"/>
    <cellStyle name="Normal 47 4 3 2 2 2 4" xfId="38705" xr:uid="{00000000-0005-0000-0000-0000A1AC0000}"/>
    <cellStyle name="Normal 47 4 3 2 2 3" xfId="26037" xr:uid="{00000000-0005-0000-0000-0000A2AC0000}"/>
    <cellStyle name="Normal 47 4 3 2 2 3 2" xfId="47651" xr:uid="{00000000-0005-0000-0000-0000A3AC0000}"/>
    <cellStyle name="Normal 47 4 3 2 2 4" xfId="20070" xr:uid="{00000000-0005-0000-0000-0000A4AC0000}"/>
    <cellStyle name="Normal 47 4 3 2 2 4 2" xfId="41712" xr:uid="{00000000-0005-0000-0000-0000A5AC0000}"/>
    <cellStyle name="Normal 47 4 3 2 2 5" xfId="35702" xr:uid="{00000000-0005-0000-0000-0000A6AC0000}"/>
    <cellStyle name="Normal 47 4 3 2 3" xfId="14940" xr:uid="{00000000-0005-0000-0000-0000A7AC0000}"/>
    <cellStyle name="Normal 47 4 3 2 3 2" xfId="18025" xr:uid="{00000000-0005-0000-0000-0000A8AC0000}"/>
    <cellStyle name="Normal 47 4 3 2 3 2 2" xfId="29991" xr:uid="{00000000-0005-0000-0000-0000A9AC0000}"/>
    <cellStyle name="Normal 47 4 3 2 3 2 2 2" xfId="51597" xr:uid="{00000000-0005-0000-0000-0000AAAC0000}"/>
    <cellStyle name="Normal 47 4 3 2 3 2 3" xfId="24024" xr:uid="{00000000-0005-0000-0000-0000ABAC0000}"/>
    <cellStyle name="Normal 47 4 3 2 3 2 3 2" xfId="45661" xr:uid="{00000000-0005-0000-0000-0000ACAC0000}"/>
    <cellStyle name="Normal 47 4 3 2 3 2 4" xfId="39679" xr:uid="{00000000-0005-0000-0000-0000ADAC0000}"/>
    <cellStyle name="Normal 47 4 3 2 3 3" xfId="27009" xr:uid="{00000000-0005-0000-0000-0000AEAC0000}"/>
    <cellStyle name="Normal 47 4 3 2 3 3 2" xfId="48623" xr:uid="{00000000-0005-0000-0000-0000AFAC0000}"/>
    <cellStyle name="Normal 47 4 3 2 3 4" xfId="21042" xr:uid="{00000000-0005-0000-0000-0000B0AC0000}"/>
    <cellStyle name="Normal 47 4 3 2 3 4 2" xfId="42684" xr:uid="{00000000-0005-0000-0000-0000B1AC0000}"/>
    <cellStyle name="Normal 47 4 3 2 3 5" xfId="36676" xr:uid="{00000000-0005-0000-0000-0000B2AC0000}"/>
    <cellStyle name="Normal 47 4 3 2 4" xfId="16074" xr:uid="{00000000-0005-0000-0000-0000B3AC0000}"/>
    <cellStyle name="Normal 47 4 3 2 4 2" xfId="28043" xr:uid="{00000000-0005-0000-0000-0000B4AC0000}"/>
    <cellStyle name="Normal 47 4 3 2 4 2 2" xfId="49649" xr:uid="{00000000-0005-0000-0000-0000B5AC0000}"/>
    <cellStyle name="Normal 47 4 3 2 4 3" xfId="22076" xr:uid="{00000000-0005-0000-0000-0000B6AC0000}"/>
    <cellStyle name="Normal 47 4 3 2 4 3 2" xfId="43713" xr:uid="{00000000-0005-0000-0000-0000B7AC0000}"/>
    <cellStyle name="Normal 47 4 3 2 4 4" xfId="37728" xr:uid="{00000000-0005-0000-0000-0000B8AC0000}"/>
    <cellStyle name="Normal 47 4 3 2 5" xfId="25061" xr:uid="{00000000-0005-0000-0000-0000B9AC0000}"/>
    <cellStyle name="Normal 47 4 3 2 5 2" xfId="46678" xr:uid="{00000000-0005-0000-0000-0000BAAC0000}"/>
    <cellStyle name="Normal 47 4 3 2 6" xfId="19094" xr:uid="{00000000-0005-0000-0000-0000BBAC0000}"/>
    <cellStyle name="Normal 47 4 3 2 6 2" xfId="40736" xr:uid="{00000000-0005-0000-0000-0000BCAC0000}"/>
    <cellStyle name="Normal 47 4 3 2 7" xfId="34722"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39" xr:uid="{00000000-0005-0000-0000-0000C1AC0000}"/>
    <cellStyle name="Normal 47 4 3 3 2 2 2 2" xfId="50945" xr:uid="{00000000-0005-0000-0000-0000C2AC0000}"/>
    <cellStyle name="Normal 47 4 3 3 2 2 3" xfId="23372" xr:uid="{00000000-0005-0000-0000-0000C3AC0000}"/>
    <cellStyle name="Normal 47 4 3 3 2 2 3 2" xfId="45009" xr:uid="{00000000-0005-0000-0000-0000C4AC0000}"/>
    <cellStyle name="Normal 47 4 3 3 2 2 4" xfId="39025" xr:uid="{00000000-0005-0000-0000-0000C5AC0000}"/>
    <cellStyle name="Normal 47 4 3 3 2 3" xfId="26357" xr:uid="{00000000-0005-0000-0000-0000C6AC0000}"/>
    <cellStyle name="Normal 47 4 3 3 2 3 2" xfId="47971" xr:uid="{00000000-0005-0000-0000-0000C7AC0000}"/>
    <cellStyle name="Normal 47 4 3 3 2 4" xfId="20390" xr:uid="{00000000-0005-0000-0000-0000C8AC0000}"/>
    <cellStyle name="Normal 47 4 3 3 2 4 2" xfId="42032" xr:uid="{00000000-0005-0000-0000-0000C9AC0000}"/>
    <cellStyle name="Normal 47 4 3 3 2 5" xfId="36022" xr:uid="{00000000-0005-0000-0000-0000CAAC0000}"/>
    <cellStyle name="Normal 47 4 3 3 3" xfId="15260" xr:uid="{00000000-0005-0000-0000-0000CBAC0000}"/>
    <cellStyle name="Normal 47 4 3 3 3 2" xfId="18345" xr:uid="{00000000-0005-0000-0000-0000CCAC0000}"/>
    <cellStyle name="Normal 47 4 3 3 3 2 2" xfId="30311" xr:uid="{00000000-0005-0000-0000-0000CDAC0000}"/>
    <cellStyle name="Normal 47 4 3 3 3 2 2 2" xfId="51917" xr:uid="{00000000-0005-0000-0000-0000CEAC0000}"/>
    <cellStyle name="Normal 47 4 3 3 3 2 3" xfId="24344" xr:uid="{00000000-0005-0000-0000-0000CFAC0000}"/>
    <cellStyle name="Normal 47 4 3 3 3 2 3 2" xfId="45981" xr:uid="{00000000-0005-0000-0000-0000D0AC0000}"/>
    <cellStyle name="Normal 47 4 3 3 3 2 4" xfId="39999" xr:uid="{00000000-0005-0000-0000-0000D1AC0000}"/>
    <cellStyle name="Normal 47 4 3 3 3 3" xfId="27329" xr:uid="{00000000-0005-0000-0000-0000D2AC0000}"/>
    <cellStyle name="Normal 47 4 3 3 3 3 2" xfId="48943" xr:uid="{00000000-0005-0000-0000-0000D3AC0000}"/>
    <cellStyle name="Normal 47 4 3 3 3 4" xfId="21362" xr:uid="{00000000-0005-0000-0000-0000D4AC0000}"/>
    <cellStyle name="Normal 47 4 3 3 3 4 2" xfId="43004" xr:uid="{00000000-0005-0000-0000-0000D5AC0000}"/>
    <cellStyle name="Normal 47 4 3 3 3 5" xfId="36996" xr:uid="{00000000-0005-0000-0000-0000D6AC0000}"/>
    <cellStyle name="Normal 47 4 3 3 4" xfId="16394" xr:uid="{00000000-0005-0000-0000-0000D7AC0000}"/>
    <cellStyle name="Normal 47 4 3 3 4 2" xfId="28363" xr:uid="{00000000-0005-0000-0000-0000D8AC0000}"/>
    <cellStyle name="Normal 47 4 3 3 4 2 2" xfId="49969" xr:uid="{00000000-0005-0000-0000-0000D9AC0000}"/>
    <cellStyle name="Normal 47 4 3 3 4 3" xfId="22396" xr:uid="{00000000-0005-0000-0000-0000DAAC0000}"/>
    <cellStyle name="Normal 47 4 3 3 4 3 2" xfId="44033" xr:uid="{00000000-0005-0000-0000-0000DBAC0000}"/>
    <cellStyle name="Normal 47 4 3 3 4 4" xfId="38048" xr:uid="{00000000-0005-0000-0000-0000DCAC0000}"/>
    <cellStyle name="Normal 47 4 3 3 5" xfId="25381" xr:uid="{00000000-0005-0000-0000-0000DDAC0000}"/>
    <cellStyle name="Normal 47 4 3 3 5 2" xfId="46998" xr:uid="{00000000-0005-0000-0000-0000DEAC0000}"/>
    <cellStyle name="Normal 47 4 3 3 6" xfId="19414" xr:uid="{00000000-0005-0000-0000-0000DFAC0000}"/>
    <cellStyle name="Normal 47 4 3 3 6 2" xfId="41056" xr:uid="{00000000-0005-0000-0000-0000E0AC0000}"/>
    <cellStyle name="Normal 47 4 3 3 7" xfId="35042" xr:uid="{00000000-0005-0000-0000-0000E1AC0000}"/>
    <cellStyle name="Normal 47 4 3 4" xfId="13645" xr:uid="{00000000-0005-0000-0000-0000E2AC0000}"/>
    <cellStyle name="Normal 47 4 3 4 2" xfId="16731" xr:uid="{00000000-0005-0000-0000-0000E3AC0000}"/>
    <cellStyle name="Normal 47 4 3 4 2 2" xfId="28699" xr:uid="{00000000-0005-0000-0000-0000E4AC0000}"/>
    <cellStyle name="Normal 47 4 3 4 2 2 2" xfId="50305" xr:uid="{00000000-0005-0000-0000-0000E5AC0000}"/>
    <cellStyle name="Normal 47 4 3 4 2 3" xfId="22732" xr:uid="{00000000-0005-0000-0000-0000E6AC0000}"/>
    <cellStyle name="Normal 47 4 3 4 2 3 2" xfId="44369" xr:uid="{00000000-0005-0000-0000-0000E7AC0000}"/>
    <cellStyle name="Normal 47 4 3 4 2 4" xfId="38385" xr:uid="{00000000-0005-0000-0000-0000E8AC0000}"/>
    <cellStyle name="Normal 47 4 3 4 3" xfId="25717" xr:uid="{00000000-0005-0000-0000-0000E9AC0000}"/>
    <cellStyle name="Normal 47 4 3 4 3 2" xfId="47331" xr:uid="{00000000-0005-0000-0000-0000EAAC0000}"/>
    <cellStyle name="Normal 47 4 3 4 4" xfId="19750" xr:uid="{00000000-0005-0000-0000-0000EBAC0000}"/>
    <cellStyle name="Normal 47 4 3 4 4 2" xfId="41392" xr:uid="{00000000-0005-0000-0000-0000ECAC0000}"/>
    <cellStyle name="Normal 47 4 3 4 5" xfId="35381" xr:uid="{00000000-0005-0000-0000-0000EDAC0000}"/>
    <cellStyle name="Normal 47 4 3 5" xfId="14619" xr:uid="{00000000-0005-0000-0000-0000EEAC0000}"/>
    <cellStyle name="Normal 47 4 3 5 2" xfId="17704" xr:uid="{00000000-0005-0000-0000-0000EFAC0000}"/>
    <cellStyle name="Normal 47 4 3 5 2 2" xfId="29671" xr:uid="{00000000-0005-0000-0000-0000F0AC0000}"/>
    <cellStyle name="Normal 47 4 3 5 2 2 2" xfId="51277" xr:uid="{00000000-0005-0000-0000-0000F1AC0000}"/>
    <cellStyle name="Normal 47 4 3 5 2 3" xfId="23704" xr:uid="{00000000-0005-0000-0000-0000F2AC0000}"/>
    <cellStyle name="Normal 47 4 3 5 2 3 2" xfId="45341" xr:uid="{00000000-0005-0000-0000-0000F3AC0000}"/>
    <cellStyle name="Normal 47 4 3 5 2 4" xfId="39358" xr:uid="{00000000-0005-0000-0000-0000F4AC0000}"/>
    <cellStyle name="Normal 47 4 3 5 3" xfId="26689" xr:uid="{00000000-0005-0000-0000-0000F5AC0000}"/>
    <cellStyle name="Normal 47 4 3 5 3 2" xfId="48303" xr:uid="{00000000-0005-0000-0000-0000F6AC0000}"/>
    <cellStyle name="Normal 47 4 3 5 4" xfId="20722" xr:uid="{00000000-0005-0000-0000-0000F7AC0000}"/>
    <cellStyle name="Normal 47 4 3 5 4 2" xfId="42364" xr:uid="{00000000-0005-0000-0000-0000F8AC0000}"/>
    <cellStyle name="Normal 47 4 3 5 5" xfId="36355" xr:uid="{00000000-0005-0000-0000-0000F9AC0000}"/>
    <cellStyle name="Normal 47 4 3 6" xfId="15732" xr:uid="{00000000-0005-0000-0000-0000FAAC0000}"/>
    <cellStyle name="Normal 47 4 3 6 2" xfId="27703" xr:uid="{00000000-0005-0000-0000-0000FBAC0000}"/>
    <cellStyle name="Normal 47 4 3 6 2 2" xfId="49309" xr:uid="{00000000-0005-0000-0000-0000FCAC0000}"/>
    <cellStyle name="Normal 47 4 3 6 3" xfId="21736" xr:uid="{00000000-0005-0000-0000-0000FDAC0000}"/>
    <cellStyle name="Normal 47 4 3 6 3 2" xfId="43373" xr:uid="{00000000-0005-0000-0000-0000FEAC0000}"/>
    <cellStyle name="Normal 47 4 3 6 4" xfId="37386" xr:uid="{00000000-0005-0000-0000-0000FFAC0000}"/>
    <cellStyle name="Normal 47 4 3 7" xfId="24718" xr:uid="{00000000-0005-0000-0000-000000AD0000}"/>
    <cellStyle name="Normal 47 4 3 7 2" xfId="46338" xr:uid="{00000000-0005-0000-0000-000001AD0000}"/>
    <cellStyle name="Normal 47 4 3 8" xfId="18751" xr:uid="{00000000-0005-0000-0000-000002AD0000}"/>
    <cellStyle name="Normal 47 4 3 8 2" xfId="40393" xr:uid="{00000000-0005-0000-0000-000003AD0000}"/>
    <cellStyle name="Normal 47 4 3 9" xfId="31451"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5" xr:uid="{00000000-0005-0000-0000-000009AD0000}"/>
    <cellStyle name="Normal 47 4 4 2 2 2 2 2" xfId="50711" xr:uid="{00000000-0005-0000-0000-00000AAD0000}"/>
    <cellStyle name="Normal 47 4 4 2 2 2 3" xfId="23138" xr:uid="{00000000-0005-0000-0000-00000BAD0000}"/>
    <cellStyle name="Normal 47 4 4 2 2 2 3 2" xfId="44775" xr:uid="{00000000-0005-0000-0000-00000CAD0000}"/>
    <cellStyle name="Normal 47 4 4 2 2 2 4" xfId="38791" xr:uid="{00000000-0005-0000-0000-00000DAD0000}"/>
    <cellStyle name="Normal 47 4 4 2 2 3" xfId="26123" xr:uid="{00000000-0005-0000-0000-00000EAD0000}"/>
    <cellStyle name="Normal 47 4 4 2 2 3 2" xfId="47737" xr:uid="{00000000-0005-0000-0000-00000FAD0000}"/>
    <cellStyle name="Normal 47 4 4 2 2 4" xfId="20156" xr:uid="{00000000-0005-0000-0000-000010AD0000}"/>
    <cellStyle name="Normal 47 4 4 2 2 4 2" xfId="41798" xr:uid="{00000000-0005-0000-0000-000011AD0000}"/>
    <cellStyle name="Normal 47 4 4 2 2 5" xfId="35788" xr:uid="{00000000-0005-0000-0000-000012AD0000}"/>
    <cellStyle name="Normal 47 4 4 2 3" xfId="15026" xr:uid="{00000000-0005-0000-0000-000013AD0000}"/>
    <cellStyle name="Normal 47 4 4 2 3 2" xfId="18111" xr:uid="{00000000-0005-0000-0000-000014AD0000}"/>
    <cellStyle name="Normal 47 4 4 2 3 2 2" xfId="30077" xr:uid="{00000000-0005-0000-0000-000015AD0000}"/>
    <cellStyle name="Normal 47 4 4 2 3 2 2 2" xfId="51683" xr:uid="{00000000-0005-0000-0000-000016AD0000}"/>
    <cellStyle name="Normal 47 4 4 2 3 2 3" xfId="24110" xr:uid="{00000000-0005-0000-0000-000017AD0000}"/>
    <cellStyle name="Normal 47 4 4 2 3 2 3 2" xfId="45747" xr:uid="{00000000-0005-0000-0000-000018AD0000}"/>
    <cellStyle name="Normal 47 4 4 2 3 2 4" xfId="39765" xr:uid="{00000000-0005-0000-0000-000019AD0000}"/>
    <cellStyle name="Normal 47 4 4 2 3 3" xfId="27095" xr:uid="{00000000-0005-0000-0000-00001AAD0000}"/>
    <cellStyle name="Normal 47 4 4 2 3 3 2" xfId="48709" xr:uid="{00000000-0005-0000-0000-00001BAD0000}"/>
    <cellStyle name="Normal 47 4 4 2 3 4" xfId="21128" xr:uid="{00000000-0005-0000-0000-00001CAD0000}"/>
    <cellStyle name="Normal 47 4 4 2 3 4 2" xfId="42770" xr:uid="{00000000-0005-0000-0000-00001DAD0000}"/>
    <cellStyle name="Normal 47 4 4 2 3 5" xfId="36762" xr:uid="{00000000-0005-0000-0000-00001EAD0000}"/>
    <cellStyle name="Normal 47 4 4 2 4" xfId="16160" xr:uid="{00000000-0005-0000-0000-00001FAD0000}"/>
    <cellStyle name="Normal 47 4 4 2 4 2" xfId="28129" xr:uid="{00000000-0005-0000-0000-000020AD0000}"/>
    <cellStyle name="Normal 47 4 4 2 4 2 2" xfId="49735" xr:uid="{00000000-0005-0000-0000-000021AD0000}"/>
    <cellStyle name="Normal 47 4 4 2 4 3" xfId="22162" xr:uid="{00000000-0005-0000-0000-000022AD0000}"/>
    <cellStyle name="Normal 47 4 4 2 4 3 2" xfId="43799" xr:uid="{00000000-0005-0000-0000-000023AD0000}"/>
    <cellStyle name="Normal 47 4 4 2 4 4" xfId="37814" xr:uid="{00000000-0005-0000-0000-000024AD0000}"/>
    <cellStyle name="Normal 47 4 4 2 5" xfId="25147" xr:uid="{00000000-0005-0000-0000-000025AD0000}"/>
    <cellStyle name="Normal 47 4 4 2 5 2" xfId="46764" xr:uid="{00000000-0005-0000-0000-000026AD0000}"/>
    <cellStyle name="Normal 47 4 4 2 6" xfId="19180" xr:uid="{00000000-0005-0000-0000-000027AD0000}"/>
    <cellStyle name="Normal 47 4 4 2 6 2" xfId="40822" xr:uid="{00000000-0005-0000-0000-000028AD0000}"/>
    <cellStyle name="Normal 47 4 4 2 7" xfId="34808"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5" xr:uid="{00000000-0005-0000-0000-00002DAD0000}"/>
    <cellStyle name="Normal 47 4 4 3 2 2 2 2" xfId="51031" xr:uid="{00000000-0005-0000-0000-00002EAD0000}"/>
    <cellStyle name="Normal 47 4 4 3 2 2 3" xfId="23458" xr:uid="{00000000-0005-0000-0000-00002FAD0000}"/>
    <cellStyle name="Normal 47 4 4 3 2 2 3 2" xfId="45095" xr:uid="{00000000-0005-0000-0000-000030AD0000}"/>
    <cellStyle name="Normal 47 4 4 3 2 2 4" xfId="39111" xr:uid="{00000000-0005-0000-0000-000031AD0000}"/>
    <cellStyle name="Normal 47 4 4 3 2 3" xfId="26443" xr:uid="{00000000-0005-0000-0000-000032AD0000}"/>
    <cellStyle name="Normal 47 4 4 3 2 3 2" xfId="48057" xr:uid="{00000000-0005-0000-0000-000033AD0000}"/>
    <cellStyle name="Normal 47 4 4 3 2 4" xfId="20476" xr:uid="{00000000-0005-0000-0000-000034AD0000}"/>
    <cellStyle name="Normal 47 4 4 3 2 4 2" xfId="42118" xr:uid="{00000000-0005-0000-0000-000035AD0000}"/>
    <cellStyle name="Normal 47 4 4 3 2 5" xfId="36108" xr:uid="{00000000-0005-0000-0000-000036AD0000}"/>
    <cellStyle name="Normal 47 4 4 3 3" xfId="15346" xr:uid="{00000000-0005-0000-0000-000037AD0000}"/>
    <cellStyle name="Normal 47 4 4 3 3 2" xfId="18431" xr:uid="{00000000-0005-0000-0000-000038AD0000}"/>
    <cellStyle name="Normal 47 4 4 3 3 2 2" xfId="30397" xr:uid="{00000000-0005-0000-0000-000039AD0000}"/>
    <cellStyle name="Normal 47 4 4 3 3 2 2 2" xfId="52003" xr:uid="{00000000-0005-0000-0000-00003AAD0000}"/>
    <cellStyle name="Normal 47 4 4 3 3 2 3" xfId="24430" xr:uid="{00000000-0005-0000-0000-00003BAD0000}"/>
    <cellStyle name="Normal 47 4 4 3 3 2 3 2" xfId="46067" xr:uid="{00000000-0005-0000-0000-00003CAD0000}"/>
    <cellStyle name="Normal 47 4 4 3 3 2 4" xfId="40085" xr:uid="{00000000-0005-0000-0000-00003DAD0000}"/>
    <cellStyle name="Normal 47 4 4 3 3 3" xfId="27415" xr:uid="{00000000-0005-0000-0000-00003EAD0000}"/>
    <cellStyle name="Normal 47 4 4 3 3 3 2" xfId="49029" xr:uid="{00000000-0005-0000-0000-00003FAD0000}"/>
    <cellStyle name="Normal 47 4 4 3 3 4" xfId="21448" xr:uid="{00000000-0005-0000-0000-000040AD0000}"/>
    <cellStyle name="Normal 47 4 4 3 3 4 2" xfId="43090" xr:uid="{00000000-0005-0000-0000-000041AD0000}"/>
    <cellStyle name="Normal 47 4 4 3 3 5" xfId="37082" xr:uid="{00000000-0005-0000-0000-000042AD0000}"/>
    <cellStyle name="Normal 47 4 4 3 4" xfId="16480" xr:uid="{00000000-0005-0000-0000-000043AD0000}"/>
    <cellStyle name="Normal 47 4 4 3 4 2" xfId="28449" xr:uid="{00000000-0005-0000-0000-000044AD0000}"/>
    <cellStyle name="Normal 47 4 4 3 4 2 2" xfId="50055" xr:uid="{00000000-0005-0000-0000-000045AD0000}"/>
    <cellStyle name="Normal 47 4 4 3 4 3" xfId="22482" xr:uid="{00000000-0005-0000-0000-000046AD0000}"/>
    <cellStyle name="Normal 47 4 4 3 4 3 2" xfId="44119" xr:uid="{00000000-0005-0000-0000-000047AD0000}"/>
    <cellStyle name="Normal 47 4 4 3 4 4" xfId="38134" xr:uid="{00000000-0005-0000-0000-000048AD0000}"/>
    <cellStyle name="Normal 47 4 4 3 5" xfId="25467" xr:uid="{00000000-0005-0000-0000-000049AD0000}"/>
    <cellStyle name="Normal 47 4 4 3 5 2" xfId="47084" xr:uid="{00000000-0005-0000-0000-00004AAD0000}"/>
    <cellStyle name="Normal 47 4 4 3 6" xfId="19500" xr:uid="{00000000-0005-0000-0000-00004BAD0000}"/>
    <cellStyle name="Normal 47 4 4 3 6 2" xfId="41142" xr:uid="{00000000-0005-0000-0000-00004CAD0000}"/>
    <cellStyle name="Normal 47 4 4 3 7" xfId="35128" xr:uid="{00000000-0005-0000-0000-00004DAD0000}"/>
    <cellStyle name="Normal 47 4 4 4" xfId="13731" xr:uid="{00000000-0005-0000-0000-00004EAD0000}"/>
    <cellStyle name="Normal 47 4 4 4 2" xfId="16817" xr:uid="{00000000-0005-0000-0000-00004FAD0000}"/>
    <cellStyle name="Normal 47 4 4 4 2 2" xfId="28785" xr:uid="{00000000-0005-0000-0000-000050AD0000}"/>
    <cellStyle name="Normal 47 4 4 4 2 2 2" xfId="50391" xr:uid="{00000000-0005-0000-0000-000051AD0000}"/>
    <cellStyle name="Normal 47 4 4 4 2 3" xfId="22818" xr:uid="{00000000-0005-0000-0000-000052AD0000}"/>
    <cellStyle name="Normal 47 4 4 4 2 3 2" xfId="44455" xr:uid="{00000000-0005-0000-0000-000053AD0000}"/>
    <cellStyle name="Normal 47 4 4 4 2 4" xfId="38471" xr:uid="{00000000-0005-0000-0000-000054AD0000}"/>
    <cellStyle name="Normal 47 4 4 4 3" xfId="25803" xr:uid="{00000000-0005-0000-0000-000055AD0000}"/>
    <cellStyle name="Normal 47 4 4 4 3 2" xfId="47417" xr:uid="{00000000-0005-0000-0000-000056AD0000}"/>
    <cellStyle name="Normal 47 4 4 4 4" xfId="19836" xr:uid="{00000000-0005-0000-0000-000057AD0000}"/>
    <cellStyle name="Normal 47 4 4 4 4 2" xfId="41478" xr:uid="{00000000-0005-0000-0000-000058AD0000}"/>
    <cellStyle name="Normal 47 4 4 4 5" xfId="35467" xr:uid="{00000000-0005-0000-0000-000059AD0000}"/>
    <cellStyle name="Normal 47 4 4 5" xfId="14705" xr:uid="{00000000-0005-0000-0000-00005AAD0000}"/>
    <cellStyle name="Normal 47 4 4 5 2" xfId="17790" xr:uid="{00000000-0005-0000-0000-00005BAD0000}"/>
    <cellStyle name="Normal 47 4 4 5 2 2" xfId="29757" xr:uid="{00000000-0005-0000-0000-00005CAD0000}"/>
    <cellStyle name="Normal 47 4 4 5 2 2 2" xfId="51363" xr:uid="{00000000-0005-0000-0000-00005DAD0000}"/>
    <cellStyle name="Normal 47 4 4 5 2 3" xfId="23790" xr:uid="{00000000-0005-0000-0000-00005EAD0000}"/>
    <cellStyle name="Normal 47 4 4 5 2 3 2" xfId="45427" xr:uid="{00000000-0005-0000-0000-00005FAD0000}"/>
    <cellStyle name="Normal 47 4 4 5 2 4" xfId="39444" xr:uid="{00000000-0005-0000-0000-000060AD0000}"/>
    <cellStyle name="Normal 47 4 4 5 3" xfId="26775" xr:uid="{00000000-0005-0000-0000-000061AD0000}"/>
    <cellStyle name="Normal 47 4 4 5 3 2" xfId="48389" xr:uid="{00000000-0005-0000-0000-000062AD0000}"/>
    <cellStyle name="Normal 47 4 4 5 4" xfId="20808" xr:uid="{00000000-0005-0000-0000-000063AD0000}"/>
    <cellStyle name="Normal 47 4 4 5 4 2" xfId="42450" xr:uid="{00000000-0005-0000-0000-000064AD0000}"/>
    <cellStyle name="Normal 47 4 4 5 5" xfId="36441" xr:uid="{00000000-0005-0000-0000-000065AD0000}"/>
    <cellStyle name="Normal 47 4 4 6" xfId="15818" xr:uid="{00000000-0005-0000-0000-000066AD0000}"/>
    <cellStyle name="Normal 47 4 4 6 2" xfId="27789" xr:uid="{00000000-0005-0000-0000-000067AD0000}"/>
    <cellStyle name="Normal 47 4 4 6 2 2" xfId="49395" xr:uid="{00000000-0005-0000-0000-000068AD0000}"/>
    <cellStyle name="Normal 47 4 4 6 3" xfId="21822" xr:uid="{00000000-0005-0000-0000-000069AD0000}"/>
    <cellStyle name="Normal 47 4 4 6 3 2" xfId="43459" xr:uid="{00000000-0005-0000-0000-00006AAD0000}"/>
    <cellStyle name="Normal 47 4 4 6 4" xfId="37472" xr:uid="{00000000-0005-0000-0000-00006BAD0000}"/>
    <cellStyle name="Normal 47 4 4 7" xfId="24804" xr:uid="{00000000-0005-0000-0000-00006CAD0000}"/>
    <cellStyle name="Normal 47 4 4 7 2" xfId="46424" xr:uid="{00000000-0005-0000-0000-00006DAD0000}"/>
    <cellStyle name="Normal 47 4 4 8" xfId="18837" xr:uid="{00000000-0005-0000-0000-00006EAD0000}"/>
    <cellStyle name="Normal 47 4 4 8 2" xfId="40479" xr:uid="{00000000-0005-0000-0000-00006FAD0000}"/>
    <cellStyle name="Normal 47 4 4 9" xfId="31719"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89" xr:uid="{00000000-0005-0000-0000-000075AD0000}"/>
    <cellStyle name="Normal 47 4 5 2 2 2 2 2" xfId="50795" xr:uid="{00000000-0005-0000-0000-000076AD0000}"/>
    <cellStyle name="Normal 47 4 5 2 2 2 3" xfId="23222" xr:uid="{00000000-0005-0000-0000-000077AD0000}"/>
    <cellStyle name="Normal 47 4 5 2 2 2 3 2" xfId="44859" xr:uid="{00000000-0005-0000-0000-000078AD0000}"/>
    <cellStyle name="Normal 47 4 5 2 2 2 4" xfId="38875" xr:uid="{00000000-0005-0000-0000-000079AD0000}"/>
    <cellStyle name="Normal 47 4 5 2 2 3" xfId="26207" xr:uid="{00000000-0005-0000-0000-00007AAD0000}"/>
    <cellStyle name="Normal 47 4 5 2 2 3 2" xfId="47821" xr:uid="{00000000-0005-0000-0000-00007BAD0000}"/>
    <cellStyle name="Normal 47 4 5 2 2 4" xfId="20240" xr:uid="{00000000-0005-0000-0000-00007CAD0000}"/>
    <cellStyle name="Normal 47 4 5 2 2 4 2" xfId="41882" xr:uid="{00000000-0005-0000-0000-00007DAD0000}"/>
    <cellStyle name="Normal 47 4 5 2 2 5" xfId="35872" xr:uid="{00000000-0005-0000-0000-00007EAD0000}"/>
    <cellStyle name="Normal 47 4 5 2 3" xfId="15110" xr:uid="{00000000-0005-0000-0000-00007FAD0000}"/>
    <cellStyle name="Normal 47 4 5 2 3 2" xfId="18195" xr:uid="{00000000-0005-0000-0000-000080AD0000}"/>
    <cellStyle name="Normal 47 4 5 2 3 2 2" xfId="30161" xr:uid="{00000000-0005-0000-0000-000081AD0000}"/>
    <cellStyle name="Normal 47 4 5 2 3 2 2 2" xfId="51767" xr:uid="{00000000-0005-0000-0000-000082AD0000}"/>
    <cellStyle name="Normal 47 4 5 2 3 2 3" xfId="24194" xr:uid="{00000000-0005-0000-0000-000083AD0000}"/>
    <cellStyle name="Normal 47 4 5 2 3 2 3 2" xfId="45831" xr:uid="{00000000-0005-0000-0000-000084AD0000}"/>
    <cellStyle name="Normal 47 4 5 2 3 2 4" xfId="39849" xr:uid="{00000000-0005-0000-0000-000085AD0000}"/>
    <cellStyle name="Normal 47 4 5 2 3 3" xfId="27179" xr:uid="{00000000-0005-0000-0000-000086AD0000}"/>
    <cellStyle name="Normal 47 4 5 2 3 3 2" xfId="48793" xr:uid="{00000000-0005-0000-0000-000087AD0000}"/>
    <cellStyle name="Normal 47 4 5 2 3 4" xfId="21212" xr:uid="{00000000-0005-0000-0000-000088AD0000}"/>
    <cellStyle name="Normal 47 4 5 2 3 4 2" xfId="42854" xr:uid="{00000000-0005-0000-0000-000089AD0000}"/>
    <cellStyle name="Normal 47 4 5 2 3 5" xfId="36846" xr:uid="{00000000-0005-0000-0000-00008AAD0000}"/>
    <cellStyle name="Normal 47 4 5 2 4" xfId="16244" xr:uid="{00000000-0005-0000-0000-00008BAD0000}"/>
    <cellStyle name="Normal 47 4 5 2 4 2" xfId="28213" xr:uid="{00000000-0005-0000-0000-00008CAD0000}"/>
    <cellStyle name="Normal 47 4 5 2 4 2 2" xfId="49819" xr:uid="{00000000-0005-0000-0000-00008DAD0000}"/>
    <cellStyle name="Normal 47 4 5 2 4 3" xfId="22246" xr:uid="{00000000-0005-0000-0000-00008EAD0000}"/>
    <cellStyle name="Normal 47 4 5 2 4 3 2" xfId="43883" xr:uid="{00000000-0005-0000-0000-00008FAD0000}"/>
    <cellStyle name="Normal 47 4 5 2 4 4" xfId="37898" xr:uid="{00000000-0005-0000-0000-000090AD0000}"/>
    <cellStyle name="Normal 47 4 5 2 5" xfId="25231" xr:uid="{00000000-0005-0000-0000-000091AD0000}"/>
    <cellStyle name="Normal 47 4 5 2 5 2" xfId="46848" xr:uid="{00000000-0005-0000-0000-000092AD0000}"/>
    <cellStyle name="Normal 47 4 5 2 6" xfId="19264" xr:uid="{00000000-0005-0000-0000-000093AD0000}"/>
    <cellStyle name="Normal 47 4 5 2 6 2" xfId="40906" xr:uid="{00000000-0005-0000-0000-000094AD0000}"/>
    <cellStyle name="Normal 47 4 5 2 7" xfId="34892"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09" xr:uid="{00000000-0005-0000-0000-000099AD0000}"/>
    <cellStyle name="Normal 47 4 5 3 2 2 2 2" xfId="51115" xr:uid="{00000000-0005-0000-0000-00009AAD0000}"/>
    <cellStyle name="Normal 47 4 5 3 2 2 3" xfId="23542" xr:uid="{00000000-0005-0000-0000-00009BAD0000}"/>
    <cellStyle name="Normal 47 4 5 3 2 2 3 2" xfId="45179" xr:uid="{00000000-0005-0000-0000-00009CAD0000}"/>
    <cellStyle name="Normal 47 4 5 3 2 2 4" xfId="39195" xr:uid="{00000000-0005-0000-0000-00009DAD0000}"/>
    <cellStyle name="Normal 47 4 5 3 2 3" xfId="26527" xr:uid="{00000000-0005-0000-0000-00009EAD0000}"/>
    <cellStyle name="Normal 47 4 5 3 2 3 2" xfId="48141" xr:uid="{00000000-0005-0000-0000-00009FAD0000}"/>
    <cellStyle name="Normal 47 4 5 3 2 4" xfId="20560" xr:uid="{00000000-0005-0000-0000-0000A0AD0000}"/>
    <cellStyle name="Normal 47 4 5 3 2 4 2" xfId="42202" xr:uid="{00000000-0005-0000-0000-0000A1AD0000}"/>
    <cellStyle name="Normal 47 4 5 3 2 5" xfId="36192" xr:uid="{00000000-0005-0000-0000-0000A2AD0000}"/>
    <cellStyle name="Normal 47 4 5 3 3" xfId="15430" xr:uid="{00000000-0005-0000-0000-0000A3AD0000}"/>
    <cellStyle name="Normal 47 4 5 3 3 2" xfId="18515" xr:uid="{00000000-0005-0000-0000-0000A4AD0000}"/>
    <cellStyle name="Normal 47 4 5 3 3 2 2" xfId="30481" xr:uid="{00000000-0005-0000-0000-0000A5AD0000}"/>
    <cellStyle name="Normal 47 4 5 3 3 2 2 2" xfId="52087" xr:uid="{00000000-0005-0000-0000-0000A6AD0000}"/>
    <cellStyle name="Normal 47 4 5 3 3 2 3" xfId="24514" xr:uid="{00000000-0005-0000-0000-0000A7AD0000}"/>
    <cellStyle name="Normal 47 4 5 3 3 2 3 2" xfId="46151" xr:uid="{00000000-0005-0000-0000-0000A8AD0000}"/>
    <cellStyle name="Normal 47 4 5 3 3 2 4" xfId="40169" xr:uid="{00000000-0005-0000-0000-0000A9AD0000}"/>
    <cellStyle name="Normal 47 4 5 3 3 3" xfId="27499" xr:uid="{00000000-0005-0000-0000-0000AAAD0000}"/>
    <cellStyle name="Normal 47 4 5 3 3 3 2" xfId="49113" xr:uid="{00000000-0005-0000-0000-0000ABAD0000}"/>
    <cellStyle name="Normal 47 4 5 3 3 4" xfId="21532" xr:uid="{00000000-0005-0000-0000-0000ACAD0000}"/>
    <cellStyle name="Normal 47 4 5 3 3 4 2" xfId="43174" xr:uid="{00000000-0005-0000-0000-0000ADAD0000}"/>
    <cellStyle name="Normal 47 4 5 3 3 5" xfId="37166" xr:uid="{00000000-0005-0000-0000-0000AEAD0000}"/>
    <cellStyle name="Normal 47 4 5 3 4" xfId="16564" xr:uid="{00000000-0005-0000-0000-0000AFAD0000}"/>
    <cellStyle name="Normal 47 4 5 3 4 2" xfId="28533" xr:uid="{00000000-0005-0000-0000-0000B0AD0000}"/>
    <cellStyle name="Normal 47 4 5 3 4 2 2" xfId="50139" xr:uid="{00000000-0005-0000-0000-0000B1AD0000}"/>
    <cellStyle name="Normal 47 4 5 3 4 3" xfId="22566" xr:uid="{00000000-0005-0000-0000-0000B2AD0000}"/>
    <cellStyle name="Normal 47 4 5 3 4 3 2" xfId="44203" xr:uid="{00000000-0005-0000-0000-0000B3AD0000}"/>
    <cellStyle name="Normal 47 4 5 3 4 4" xfId="38218" xr:uid="{00000000-0005-0000-0000-0000B4AD0000}"/>
    <cellStyle name="Normal 47 4 5 3 5" xfId="25551" xr:uid="{00000000-0005-0000-0000-0000B5AD0000}"/>
    <cellStyle name="Normal 47 4 5 3 5 2" xfId="47168" xr:uid="{00000000-0005-0000-0000-0000B6AD0000}"/>
    <cellStyle name="Normal 47 4 5 3 6" xfId="19584" xr:uid="{00000000-0005-0000-0000-0000B7AD0000}"/>
    <cellStyle name="Normal 47 4 5 3 6 2" xfId="41226" xr:uid="{00000000-0005-0000-0000-0000B8AD0000}"/>
    <cellStyle name="Normal 47 4 5 3 7" xfId="35212" xr:uid="{00000000-0005-0000-0000-0000B9AD0000}"/>
    <cellStyle name="Normal 47 4 5 4" xfId="13815" xr:uid="{00000000-0005-0000-0000-0000BAAD0000}"/>
    <cellStyle name="Normal 47 4 5 4 2" xfId="16901" xr:uid="{00000000-0005-0000-0000-0000BBAD0000}"/>
    <cellStyle name="Normal 47 4 5 4 2 2" xfId="28869" xr:uid="{00000000-0005-0000-0000-0000BCAD0000}"/>
    <cellStyle name="Normal 47 4 5 4 2 2 2" xfId="50475" xr:uid="{00000000-0005-0000-0000-0000BDAD0000}"/>
    <cellStyle name="Normal 47 4 5 4 2 3" xfId="22902" xr:uid="{00000000-0005-0000-0000-0000BEAD0000}"/>
    <cellStyle name="Normal 47 4 5 4 2 3 2" xfId="44539" xr:uid="{00000000-0005-0000-0000-0000BFAD0000}"/>
    <cellStyle name="Normal 47 4 5 4 2 4" xfId="38555" xr:uid="{00000000-0005-0000-0000-0000C0AD0000}"/>
    <cellStyle name="Normal 47 4 5 4 3" xfId="25887" xr:uid="{00000000-0005-0000-0000-0000C1AD0000}"/>
    <cellStyle name="Normal 47 4 5 4 3 2" xfId="47501" xr:uid="{00000000-0005-0000-0000-0000C2AD0000}"/>
    <cellStyle name="Normal 47 4 5 4 4" xfId="19920" xr:uid="{00000000-0005-0000-0000-0000C3AD0000}"/>
    <cellStyle name="Normal 47 4 5 4 4 2" xfId="41562" xr:uid="{00000000-0005-0000-0000-0000C4AD0000}"/>
    <cellStyle name="Normal 47 4 5 4 5" xfId="35551" xr:uid="{00000000-0005-0000-0000-0000C5AD0000}"/>
    <cellStyle name="Normal 47 4 5 5" xfId="14789" xr:uid="{00000000-0005-0000-0000-0000C6AD0000}"/>
    <cellStyle name="Normal 47 4 5 5 2" xfId="17874" xr:uid="{00000000-0005-0000-0000-0000C7AD0000}"/>
    <cellStyle name="Normal 47 4 5 5 2 2" xfId="29841" xr:uid="{00000000-0005-0000-0000-0000C8AD0000}"/>
    <cellStyle name="Normal 47 4 5 5 2 2 2" xfId="51447" xr:uid="{00000000-0005-0000-0000-0000C9AD0000}"/>
    <cellStyle name="Normal 47 4 5 5 2 3" xfId="23874" xr:uid="{00000000-0005-0000-0000-0000CAAD0000}"/>
    <cellStyle name="Normal 47 4 5 5 2 3 2" xfId="45511" xr:uid="{00000000-0005-0000-0000-0000CBAD0000}"/>
    <cellStyle name="Normal 47 4 5 5 2 4" xfId="39528" xr:uid="{00000000-0005-0000-0000-0000CCAD0000}"/>
    <cellStyle name="Normal 47 4 5 5 3" xfId="26859" xr:uid="{00000000-0005-0000-0000-0000CDAD0000}"/>
    <cellStyle name="Normal 47 4 5 5 3 2" xfId="48473" xr:uid="{00000000-0005-0000-0000-0000CEAD0000}"/>
    <cellStyle name="Normal 47 4 5 5 4" xfId="20892" xr:uid="{00000000-0005-0000-0000-0000CFAD0000}"/>
    <cellStyle name="Normal 47 4 5 5 4 2" xfId="42534" xr:uid="{00000000-0005-0000-0000-0000D0AD0000}"/>
    <cellStyle name="Normal 47 4 5 5 5" xfId="36525" xr:uid="{00000000-0005-0000-0000-0000D1AD0000}"/>
    <cellStyle name="Normal 47 4 5 6" xfId="15902" xr:uid="{00000000-0005-0000-0000-0000D2AD0000}"/>
    <cellStyle name="Normal 47 4 5 6 2" xfId="27873" xr:uid="{00000000-0005-0000-0000-0000D3AD0000}"/>
    <cellStyle name="Normal 47 4 5 6 2 2" xfId="49479" xr:uid="{00000000-0005-0000-0000-0000D4AD0000}"/>
    <cellStyle name="Normal 47 4 5 6 3" xfId="21906" xr:uid="{00000000-0005-0000-0000-0000D5AD0000}"/>
    <cellStyle name="Normal 47 4 5 6 3 2" xfId="43543" xr:uid="{00000000-0005-0000-0000-0000D6AD0000}"/>
    <cellStyle name="Normal 47 4 5 6 4" xfId="37556" xr:uid="{00000000-0005-0000-0000-0000D7AD0000}"/>
    <cellStyle name="Normal 47 4 5 7" xfId="24888" xr:uid="{00000000-0005-0000-0000-0000D8AD0000}"/>
    <cellStyle name="Normal 47 4 5 7 2" xfId="46508" xr:uid="{00000000-0005-0000-0000-0000D9AD0000}"/>
    <cellStyle name="Normal 47 4 5 8" xfId="18921" xr:uid="{00000000-0005-0000-0000-0000DAAD0000}"/>
    <cellStyle name="Normal 47 4 5 8 2" xfId="40563" xr:uid="{00000000-0005-0000-0000-0000DBAD0000}"/>
    <cellStyle name="Normal 47 4 5 9" xfId="31891"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6" xr:uid="{00000000-0005-0000-0000-0000E1AD0000}"/>
    <cellStyle name="Normal 47 4 6 2 2 2 2 2" xfId="50722" xr:uid="{00000000-0005-0000-0000-0000E2AD0000}"/>
    <cellStyle name="Normal 47 4 6 2 2 2 3" xfId="23149" xr:uid="{00000000-0005-0000-0000-0000E3AD0000}"/>
    <cellStyle name="Normal 47 4 6 2 2 2 3 2" xfId="44786" xr:uid="{00000000-0005-0000-0000-0000E4AD0000}"/>
    <cellStyle name="Normal 47 4 6 2 2 2 4" xfId="38802" xr:uid="{00000000-0005-0000-0000-0000E5AD0000}"/>
    <cellStyle name="Normal 47 4 6 2 2 3" xfId="26134" xr:uid="{00000000-0005-0000-0000-0000E6AD0000}"/>
    <cellStyle name="Normal 47 4 6 2 2 3 2" xfId="47748" xr:uid="{00000000-0005-0000-0000-0000E7AD0000}"/>
    <cellStyle name="Normal 47 4 6 2 2 4" xfId="20167" xr:uid="{00000000-0005-0000-0000-0000E8AD0000}"/>
    <cellStyle name="Normal 47 4 6 2 2 4 2" xfId="41809" xr:uid="{00000000-0005-0000-0000-0000E9AD0000}"/>
    <cellStyle name="Normal 47 4 6 2 2 5" xfId="35799" xr:uid="{00000000-0005-0000-0000-0000EAAD0000}"/>
    <cellStyle name="Normal 47 4 6 2 3" xfId="15037" xr:uid="{00000000-0005-0000-0000-0000EBAD0000}"/>
    <cellStyle name="Normal 47 4 6 2 3 2" xfId="18122" xr:uid="{00000000-0005-0000-0000-0000ECAD0000}"/>
    <cellStyle name="Normal 47 4 6 2 3 2 2" xfId="30088" xr:uid="{00000000-0005-0000-0000-0000EDAD0000}"/>
    <cellStyle name="Normal 47 4 6 2 3 2 2 2" xfId="51694" xr:uid="{00000000-0005-0000-0000-0000EEAD0000}"/>
    <cellStyle name="Normal 47 4 6 2 3 2 3" xfId="24121" xr:uid="{00000000-0005-0000-0000-0000EFAD0000}"/>
    <cellStyle name="Normal 47 4 6 2 3 2 3 2" xfId="45758" xr:uid="{00000000-0005-0000-0000-0000F0AD0000}"/>
    <cellStyle name="Normal 47 4 6 2 3 2 4" xfId="39776" xr:uid="{00000000-0005-0000-0000-0000F1AD0000}"/>
    <cellStyle name="Normal 47 4 6 2 3 3" xfId="27106" xr:uid="{00000000-0005-0000-0000-0000F2AD0000}"/>
    <cellStyle name="Normal 47 4 6 2 3 3 2" xfId="48720" xr:uid="{00000000-0005-0000-0000-0000F3AD0000}"/>
    <cellStyle name="Normal 47 4 6 2 3 4" xfId="21139" xr:uid="{00000000-0005-0000-0000-0000F4AD0000}"/>
    <cellStyle name="Normal 47 4 6 2 3 4 2" xfId="42781" xr:uid="{00000000-0005-0000-0000-0000F5AD0000}"/>
    <cellStyle name="Normal 47 4 6 2 3 5" xfId="36773" xr:uid="{00000000-0005-0000-0000-0000F6AD0000}"/>
    <cellStyle name="Normal 47 4 6 2 4" xfId="16171" xr:uid="{00000000-0005-0000-0000-0000F7AD0000}"/>
    <cellStyle name="Normal 47 4 6 2 4 2" xfId="28140" xr:uid="{00000000-0005-0000-0000-0000F8AD0000}"/>
    <cellStyle name="Normal 47 4 6 2 4 2 2" xfId="49746" xr:uid="{00000000-0005-0000-0000-0000F9AD0000}"/>
    <cellStyle name="Normal 47 4 6 2 4 3" xfId="22173" xr:uid="{00000000-0005-0000-0000-0000FAAD0000}"/>
    <cellStyle name="Normal 47 4 6 2 4 3 2" xfId="43810" xr:uid="{00000000-0005-0000-0000-0000FBAD0000}"/>
    <cellStyle name="Normal 47 4 6 2 4 4" xfId="37825" xr:uid="{00000000-0005-0000-0000-0000FCAD0000}"/>
    <cellStyle name="Normal 47 4 6 2 5" xfId="25158" xr:uid="{00000000-0005-0000-0000-0000FDAD0000}"/>
    <cellStyle name="Normal 47 4 6 2 5 2" xfId="46775" xr:uid="{00000000-0005-0000-0000-0000FEAD0000}"/>
    <cellStyle name="Normal 47 4 6 2 6" xfId="19191" xr:uid="{00000000-0005-0000-0000-0000FFAD0000}"/>
    <cellStyle name="Normal 47 4 6 2 6 2" xfId="40833" xr:uid="{00000000-0005-0000-0000-000000AE0000}"/>
    <cellStyle name="Normal 47 4 6 2 7" xfId="34819"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6" xr:uid="{00000000-0005-0000-0000-000005AE0000}"/>
    <cellStyle name="Normal 47 4 6 3 2 2 2 2" xfId="51042" xr:uid="{00000000-0005-0000-0000-000006AE0000}"/>
    <cellStyle name="Normal 47 4 6 3 2 2 3" xfId="23469" xr:uid="{00000000-0005-0000-0000-000007AE0000}"/>
    <cellStyle name="Normal 47 4 6 3 2 2 3 2" xfId="45106" xr:uid="{00000000-0005-0000-0000-000008AE0000}"/>
    <cellStyle name="Normal 47 4 6 3 2 2 4" xfId="39122" xr:uid="{00000000-0005-0000-0000-000009AE0000}"/>
    <cellStyle name="Normal 47 4 6 3 2 3" xfId="26454" xr:uid="{00000000-0005-0000-0000-00000AAE0000}"/>
    <cellStyle name="Normal 47 4 6 3 2 3 2" xfId="48068" xr:uid="{00000000-0005-0000-0000-00000BAE0000}"/>
    <cellStyle name="Normal 47 4 6 3 2 4" xfId="20487" xr:uid="{00000000-0005-0000-0000-00000CAE0000}"/>
    <cellStyle name="Normal 47 4 6 3 2 4 2" xfId="42129" xr:uid="{00000000-0005-0000-0000-00000DAE0000}"/>
    <cellStyle name="Normal 47 4 6 3 2 5" xfId="36119" xr:uid="{00000000-0005-0000-0000-00000EAE0000}"/>
    <cellStyle name="Normal 47 4 6 3 3" xfId="15357" xr:uid="{00000000-0005-0000-0000-00000FAE0000}"/>
    <cellStyle name="Normal 47 4 6 3 3 2" xfId="18442" xr:uid="{00000000-0005-0000-0000-000010AE0000}"/>
    <cellStyle name="Normal 47 4 6 3 3 2 2" xfId="30408" xr:uid="{00000000-0005-0000-0000-000011AE0000}"/>
    <cellStyle name="Normal 47 4 6 3 3 2 2 2" xfId="52014" xr:uid="{00000000-0005-0000-0000-000012AE0000}"/>
    <cellStyle name="Normal 47 4 6 3 3 2 3" xfId="24441" xr:uid="{00000000-0005-0000-0000-000013AE0000}"/>
    <cellStyle name="Normal 47 4 6 3 3 2 3 2" xfId="46078" xr:uid="{00000000-0005-0000-0000-000014AE0000}"/>
    <cellStyle name="Normal 47 4 6 3 3 2 4" xfId="40096" xr:uid="{00000000-0005-0000-0000-000015AE0000}"/>
    <cellStyle name="Normal 47 4 6 3 3 3" xfId="27426" xr:uid="{00000000-0005-0000-0000-000016AE0000}"/>
    <cellStyle name="Normal 47 4 6 3 3 3 2" xfId="49040" xr:uid="{00000000-0005-0000-0000-000017AE0000}"/>
    <cellStyle name="Normal 47 4 6 3 3 4" xfId="21459" xr:uid="{00000000-0005-0000-0000-000018AE0000}"/>
    <cellStyle name="Normal 47 4 6 3 3 4 2" xfId="43101" xr:uid="{00000000-0005-0000-0000-000019AE0000}"/>
    <cellStyle name="Normal 47 4 6 3 3 5" xfId="37093" xr:uid="{00000000-0005-0000-0000-00001AAE0000}"/>
    <cellStyle name="Normal 47 4 6 3 4" xfId="16491" xr:uid="{00000000-0005-0000-0000-00001BAE0000}"/>
    <cellStyle name="Normal 47 4 6 3 4 2" xfId="28460" xr:uid="{00000000-0005-0000-0000-00001CAE0000}"/>
    <cellStyle name="Normal 47 4 6 3 4 2 2" xfId="50066" xr:uid="{00000000-0005-0000-0000-00001DAE0000}"/>
    <cellStyle name="Normal 47 4 6 3 4 3" xfId="22493" xr:uid="{00000000-0005-0000-0000-00001EAE0000}"/>
    <cellStyle name="Normal 47 4 6 3 4 3 2" xfId="44130" xr:uid="{00000000-0005-0000-0000-00001FAE0000}"/>
    <cellStyle name="Normal 47 4 6 3 4 4" xfId="38145" xr:uid="{00000000-0005-0000-0000-000020AE0000}"/>
    <cellStyle name="Normal 47 4 6 3 5" xfId="25478" xr:uid="{00000000-0005-0000-0000-000021AE0000}"/>
    <cellStyle name="Normal 47 4 6 3 5 2" xfId="47095" xr:uid="{00000000-0005-0000-0000-000022AE0000}"/>
    <cellStyle name="Normal 47 4 6 3 6" xfId="19511" xr:uid="{00000000-0005-0000-0000-000023AE0000}"/>
    <cellStyle name="Normal 47 4 6 3 6 2" xfId="41153" xr:uid="{00000000-0005-0000-0000-000024AE0000}"/>
    <cellStyle name="Normal 47 4 6 3 7" xfId="35139" xr:uid="{00000000-0005-0000-0000-000025AE0000}"/>
    <cellStyle name="Normal 47 4 6 4" xfId="13742" xr:uid="{00000000-0005-0000-0000-000026AE0000}"/>
    <cellStyle name="Normal 47 4 6 4 2" xfId="16828" xr:uid="{00000000-0005-0000-0000-000027AE0000}"/>
    <cellStyle name="Normal 47 4 6 4 2 2" xfId="28796" xr:uid="{00000000-0005-0000-0000-000028AE0000}"/>
    <cellStyle name="Normal 47 4 6 4 2 2 2" xfId="50402" xr:uid="{00000000-0005-0000-0000-000029AE0000}"/>
    <cellStyle name="Normal 47 4 6 4 2 3" xfId="22829" xr:uid="{00000000-0005-0000-0000-00002AAE0000}"/>
    <cellStyle name="Normal 47 4 6 4 2 3 2" xfId="44466" xr:uid="{00000000-0005-0000-0000-00002BAE0000}"/>
    <cellStyle name="Normal 47 4 6 4 2 4" xfId="38482" xr:uid="{00000000-0005-0000-0000-00002CAE0000}"/>
    <cellStyle name="Normal 47 4 6 4 3" xfId="25814" xr:uid="{00000000-0005-0000-0000-00002DAE0000}"/>
    <cellStyle name="Normal 47 4 6 4 3 2" xfId="47428" xr:uid="{00000000-0005-0000-0000-00002EAE0000}"/>
    <cellStyle name="Normal 47 4 6 4 4" xfId="19847" xr:uid="{00000000-0005-0000-0000-00002FAE0000}"/>
    <cellStyle name="Normal 47 4 6 4 4 2" xfId="41489" xr:uid="{00000000-0005-0000-0000-000030AE0000}"/>
    <cellStyle name="Normal 47 4 6 4 5" xfId="35478" xr:uid="{00000000-0005-0000-0000-000031AE0000}"/>
    <cellStyle name="Normal 47 4 6 5" xfId="14716" xr:uid="{00000000-0005-0000-0000-000032AE0000}"/>
    <cellStyle name="Normal 47 4 6 5 2" xfId="17801" xr:uid="{00000000-0005-0000-0000-000033AE0000}"/>
    <cellStyle name="Normal 47 4 6 5 2 2" xfId="29768" xr:uid="{00000000-0005-0000-0000-000034AE0000}"/>
    <cellStyle name="Normal 47 4 6 5 2 2 2" xfId="51374" xr:uid="{00000000-0005-0000-0000-000035AE0000}"/>
    <cellStyle name="Normal 47 4 6 5 2 3" xfId="23801" xr:uid="{00000000-0005-0000-0000-000036AE0000}"/>
    <cellStyle name="Normal 47 4 6 5 2 3 2" xfId="45438" xr:uid="{00000000-0005-0000-0000-000037AE0000}"/>
    <cellStyle name="Normal 47 4 6 5 2 4" xfId="39455" xr:uid="{00000000-0005-0000-0000-000038AE0000}"/>
    <cellStyle name="Normal 47 4 6 5 3" xfId="26786" xr:uid="{00000000-0005-0000-0000-000039AE0000}"/>
    <cellStyle name="Normal 47 4 6 5 3 2" xfId="48400" xr:uid="{00000000-0005-0000-0000-00003AAE0000}"/>
    <cellStyle name="Normal 47 4 6 5 4" xfId="20819" xr:uid="{00000000-0005-0000-0000-00003BAE0000}"/>
    <cellStyle name="Normal 47 4 6 5 4 2" xfId="42461" xr:uid="{00000000-0005-0000-0000-00003CAE0000}"/>
    <cellStyle name="Normal 47 4 6 5 5" xfId="36452" xr:uid="{00000000-0005-0000-0000-00003DAE0000}"/>
    <cellStyle name="Normal 47 4 6 6" xfId="15829" xr:uid="{00000000-0005-0000-0000-00003EAE0000}"/>
    <cellStyle name="Normal 47 4 6 6 2" xfId="27800" xr:uid="{00000000-0005-0000-0000-00003FAE0000}"/>
    <cellStyle name="Normal 47 4 6 6 2 2" xfId="49406" xr:uid="{00000000-0005-0000-0000-000040AE0000}"/>
    <cellStyle name="Normal 47 4 6 6 3" xfId="21833" xr:uid="{00000000-0005-0000-0000-000041AE0000}"/>
    <cellStyle name="Normal 47 4 6 6 3 2" xfId="43470" xr:uid="{00000000-0005-0000-0000-000042AE0000}"/>
    <cellStyle name="Normal 47 4 6 6 4" xfId="37483" xr:uid="{00000000-0005-0000-0000-000043AE0000}"/>
    <cellStyle name="Normal 47 4 6 7" xfId="24815" xr:uid="{00000000-0005-0000-0000-000044AE0000}"/>
    <cellStyle name="Normal 47 4 6 7 2" xfId="46435" xr:uid="{00000000-0005-0000-0000-000045AE0000}"/>
    <cellStyle name="Normal 47 4 6 8" xfId="18848" xr:uid="{00000000-0005-0000-0000-000046AE0000}"/>
    <cellStyle name="Normal 47 4 6 8 2" xfId="40490" xr:uid="{00000000-0005-0000-0000-000047AE0000}"/>
    <cellStyle name="Normal 47 4 6 9" xfId="31774"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2" xr:uid="{00000000-0005-0000-0000-00004DAE0000}"/>
    <cellStyle name="Normal 47 4 7 2 2 2 2 2" xfId="50838" xr:uid="{00000000-0005-0000-0000-00004EAE0000}"/>
    <cellStyle name="Normal 47 4 7 2 2 2 3" xfId="23265" xr:uid="{00000000-0005-0000-0000-00004FAE0000}"/>
    <cellStyle name="Normal 47 4 7 2 2 2 3 2" xfId="44902" xr:uid="{00000000-0005-0000-0000-000050AE0000}"/>
    <cellStyle name="Normal 47 4 7 2 2 2 4" xfId="38918" xr:uid="{00000000-0005-0000-0000-000051AE0000}"/>
    <cellStyle name="Normal 47 4 7 2 2 3" xfId="26250" xr:uid="{00000000-0005-0000-0000-000052AE0000}"/>
    <cellStyle name="Normal 47 4 7 2 2 3 2" xfId="47864" xr:uid="{00000000-0005-0000-0000-000053AE0000}"/>
    <cellStyle name="Normal 47 4 7 2 2 4" xfId="20283" xr:uid="{00000000-0005-0000-0000-000054AE0000}"/>
    <cellStyle name="Normal 47 4 7 2 2 4 2" xfId="41925" xr:uid="{00000000-0005-0000-0000-000055AE0000}"/>
    <cellStyle name="Normal 47 4 7 2 2 5" xfId="35915" xr:uid="{00000000-0005-0000-0000-000056AE0000}"/>
    <cellStyle name="Normal 47 4 7 2 3" xfId="15153" xr:uid="{00000000-0005-0000-0000-000057AE0000}"/>
    <cellStyle name="Normal 47 4 7 2 3 2" xfId="18238" xr:uid="{00000000-0005-0000-0000-000058AE0000}"/>
    <cellStyle name="Normal 47 4 7 2 3 2 2" xfId="30204" xr:uid="{00000000-0005-0000-0000-000059AE0000}"/>
    <cellStyle name="Normal 47 4 7 2 3 2 2 2" xfId="51810" xr:uid="{00000000-0005-0000-0000-00005AAE0000}"/>
    <cellStyle name="Normal 47 4 7 2 3 2 3" xfId="24237" xr:uid="{00000000-0005-0000-0000-00005BAE0000}"/>
    <cellStyle name="Normal 47 4 7 2 3 2 3 2" xfId="45874" xr:uid="{00000000-0005-0000-0000-00005CAE0000}"/>
    <cellStyle name="Normal 47 4 7 2 3 2 4" xfId="39892" xr:uid="{00000000-0005-0000-0000-00005DAE0000}"/>
    <cellStyle name="Normal 47 4 7 2 3 3" xfId="27222" xr:uid="{00000000-0005-0000-0000-00005EAE0000}"/>
    <cellStyle name="Normal 47 4 7 2 3 3 2" xfId="48836" xr:uid="{00000000-0005-0000-0000-00005FAE0000}"/>
    <cellStyle name="Normal 47 4 7 2 3 4" xfId="21255" xr:uid="{00000000-0005-0000-0000-000060AE0000}"/>
    <cellStyle name="Normal 47 4 7 2 3 4 2" xfId="42897" xr:uid="{00000000-0005-0000-0000-000061AE0000}"/>
    <cellStyle name="Normal 47 4 7 2 3 5" xfId="36889" xr:uid="{00000000-0005-0000-0000-000062AE0000}"/>
    <cellStyle name="Normal 47 4 7 2 4" xfId="16287" xr:uid="{00000000-0005-0000-0000-000063AE0000}"/>
    <cellStyle name="Normal 47 4 7 2 4 2" xfId="28256" xr:uid="{00000000-0005-0000-0000-000064AE0000}"/>
    <cellStyle name="Normal 47 4 7 2 4 2 2" xfId="49862" xr:uid="{00000000-0005-0000-0000-000065AE0000}"/>
    <cellStyle name="Normal 47 4 7 2 4 3" xfId="22289" xr:uid="{00000000-0005-0000-0000-000066AE0000}"/>
    <cellStyle name="Normal 47 4 7 2 4 3 2" xfId="43926" xr:uid="{00000000-0005-0000-0000-000067AE0000}"/>
    <cellStyle name="Normal 47 4 7 2 4 4" xfId="37941" xr:uid="{00000000-0005-0000-0000-000068AE0000}"/>
    <cellStyle name="Normal 47 4 7 2 5" xfId="25274" xr:uid="{00000000-0005-0000-0000-000069AE0000}"/>
    <cellStyle name="Normal 47 4 7 2 5 2" xfId="46891" xr:uid="{00000000-0005-0000-0000-00006AAE0000}"/>
    <cellStyle name="Normal 47 4 7 2 6" xfId="19307" xr:uid="{00000000-0005-0000-0000-00006BAE0000}"/>
    <cellStyle name="Normal 47 4 7 2 6 2" xfId="40949" xr:uid="{00000000-0005-0000-0000-00006CAE0000}"/>
    <cellStyle name="Normal 47 4 7 2 7" xfId="34935"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2" xr:uid="{00000000-0005-0000-0000-000071AE0000}"/>
    <cellStyle name="Normal 47 4 7 3 2 2 2 2" xfId="51158" xr:uid="{00000000-0005-0000-0000-000072AE0000}"/>
    <cellStyle name="Normal 47 4 7 3 2 2 3" xfId="23585" xr:uid="{00000000-0005-0000-0000-000073AE0000}"/>
    <cellStyle name="Normal 47 4 7 3 2 2 3 2" xfId="45222" xr:uid="{00000000-0005-0000-0000-000074AE0000}"/>
    <cellStyle name="Normal 47 4 7 3 2 2 4" xfId="39238" xr:uid="{00000000-0005-0000-0000-000075AE0000}"/>
    <cellStyle name="Normal 47 4 7 3 2 3" xfId="26570" xr:uid="{00000000-0005-0000-0000-000076AE0000}"/>
    <cellStyle name="Normal 47 4 7 3 2 3 2" xfId="48184" xr:uid="{00000000-0005-0000-0000-000077AE0000}"/>
    <cellStyle name="Normal 47 4 7 3 2 4" xfId="20603" xr:uid="{00000000-0005-0000-0000-000078AE0000}"/>
    <cellStyle name="Normal 47 4 7 3 2 4 2" xfId="42245" xr:uid="{00000000-0005-0000-0000-000079AE0000}"/>
    <cellStyle name="Normal 47 4 7 3 2 5" xfId="36235" xr:uid="{00000000-0005-0000-0000-00007AAE0000}"/>
    <cellStyle name="Normal 47 4 7 3 3" xfId="15473" xr:uid="{00000000-0005-0000-0000-00007BAE0000}"/>
    <cellStyle name="Normal 47 4 7 3 3 2" xfId="18558" xr:uid="{00000000-0005-0000-0000-00007CAE0000}"/>
    <cellStyle name="Normal 47 4 7 3 3 2 2" xfId="30524" xr:uid="{00000000-0005-0000-0000-00007DAE0000}"/>
    <cellStyle name="Normal 47 4 7 3 3 2 2 2" xfId="52130" xr:uid="{00000000-0005-0000-0000-00007EAE0000}"/>
    <cellStyle name="Normal 47 4 7 3 3 2 3" xfId="24557" xr:uid="{00000000-0005-0000-0000-00007FAE0000}"/>
    <cellStyle name="Normal 47 4 7 3 3 2 3 2" xfId="46194" xr:uid="{00000000-0005-0000-0000-000080AE0000}"/>
    <cellStyle name="Normal 47 4 7 3 3 2 4" xfId="40212" xr:uid="{00000000-0005-0000-0000-000081AE0000}"/>
    <cellStyle name="Normal 47 4 7 3 3 3" xfId="27542" xr:uid="{00000000-0005-0000-0000-000082AE0000}"/>
    <cellStyle name="Normal 47 4 7 3 3 3 2" xfId="49156" xr:uid="{00000000-0005-0000-0000-000083AE0000}"/>
    <cellStyle name="Normal 47 4 7 3 3 4" xfId="21575" xr:uid="{00000000-0005-0000-0000-000084AE0000}"/>
    <cellStyle name="Normal 47 4 7 3 3 4 2" xfId="43217" xr:uid="{00000000-0005-0000-0000-000085AE0000}"/>
    <cellStyle name="Normal 47 4 7 3 3 5" xfId="37209" xr:uid="{00000000-0005-0000-0000-000086AE0000}"/>
    <cellStyle name="Normal 47 4 7 3 4" xfId="16607" xr:uid="{00000000-0005-0000-0000-000087AE0000}"/>
    <cellStyle name="Normal 47 4 7 3 4 2" xfId="28576" xr:uid="{00000000-0005-0000-0000-000088AE0000}"/>
    <cellStyle name="Normal 47 4 7 3 4 2 2" xfId="50182" xr:uid="{00000000-0005-0000-0000-000089AE0000}"/>
    <cellStyle name="Normal 47 4 7 3 4 3" xfId="22609" xr:uid="{00000000-0005-0000-0000-00008AAE0000}"/>
    <cellStyle name="Normal 47 4 7 3 4 3 2" xfId="44246" xr:uid="{00000000-0005-0000-0000-00008BAE0000}"/>
    <cellStyle name="Normal 47 4 7 3 4 4" xfId="38261" xr:uid="{00000000-0005-0000-0000-00008CAE0000}"/>
    <cellStyle name="Normal 47 4 7 3 5" xfId="25594" xr:uid="{00000000-0005-0000-0000-00008DAE0000}"/>
    <cellStyle name="Normal 47 4 7 3 5 2" xfId="47211" xr:uid="{00000000-0005-0000-0000-00008EAE0000}"/>
    <cellStyle name="Normal 47 4 7 3 6" xfId="19627" xr:uid="{00000000-0005-0000-0000-00008FAE0000}"/>
    <cellStyle name="Normal 47 4 7 3 6 2" xfId="41269" xr:uid="{00000000-0005-0000-0000-000090AE0000}"/>
    <cellStyle name="Normal 47 4 7 3 7" xfId="35255" xr:uid="{00000000-0005-0000-0000-000091AE0000}"/>
    <cellStyle name="Normal 47 4 7 4" xfId="13858" xr:uid="{00000000-0005-0000-0000-000092AE0000}"/>
    <cellStyle name="Normal 47 4 7 4 2" xfId="16944" xr:uid="{00000000-0005-0000-0000-000093AE0000}"/>
    <cellStyle name="Normal 47 4 7 4 2 2" xfId="28912" xr:uid="{00000000-0005-0000-0000-000094AE0000}"/>
    <cellStyle name="Normal 47 4 7 4 2 2 2" xfId="50518" xr:uid="{00000000-0005-0000-0000-000095AE0000}"/>
    <cellStyle name="Normal 47 4 7 4 2 3" xfId="22945" xr:uid="{00000000-0005-0000-0000-000096AE0000}"/>
    <cellStyle name="Normal 47 4 7 4 2 3 2" xfId="44582" xr:uid="{00000000-0005-0000-0000-000097AE0000}"/>
    <cellStyle name="Normal 47 4 7 4 2 4" xfId="38598" xr:uid="{00000000-0005-0000-0000-000098AE0000}"/>
    <cellStyle name="Normal 47 4 7 4 3" xfId="25930" xr:uid="{00000000-0005-0000-0000-000099AE0000}"/>
    <cellStyle name="Normal 47 4 7 4 3 2" xfId="47544" xr:uid="{00000000-0005-0000-0000-00009AAE0000}"/>
    <cellStyle name="Normal 47 4 7 4 4" xfId="19963" xr:uid="{00000000-0005-0000-0000-00009BAE0000}"/>
    <cellStyle name="Normal 47 4 7 4 4 2" xfId="41605" xr:uid="{00000000-0005-0000-0000-00009CAE0000}"/>
    <cellStyle name="Normal 47 4 7 4 5" xfId="35594" xr:uid="{00000000-0005-0000-0000-00009DAE0000}"/>
    <cellStyle name="Normal 47 4 7 5" xfId="14832" xr:uid="{00000000-0005-0000-0000-00009EAE0000}"/>
    <cellStyle name="Normal 47 4 7 5 2" xfId="17917" xr:uid="{00000000-0005-0000-0000-00009FAE0000}"/>
    <cellStyle name="Normal 47 4 7 5 2 2" xfId="29884" xr:uid="{00000000-0005-0000-0000-0000A0AE0000}"/>
    <cellStyle name="Normal 47 4 7 5 2 2 2" xfId="51490" xr:uid="{00000000-0005-0000-0000-0000A1AE0000}"/>
    <cellStyle name="Normal 47 4 7 5 2 3" xfId="23917" xr:uid="{00000000-0005-0000-0000-0000A2AE0000}"/>
    <cellStyle name="Normal 47 4 7 5 2 3 2" xfId="45554" xr:uid="{00000000-0005-0000-0000-0000A3AE0000}"/>
    <cellStyle name="Normal 47 4 7 5 2 4" xfId="39571" xr:uid="{00000000-0005-0000-0000-0000A4AE0000}"/>
    <cellStyle name="Normal 47 4 7 5 3" xfId="26902" xr:uid="{00000000-0005-0000-0000-0000A5AE0000}"/>
    <cellStyle name="Normal 47 4 7 5 3 2" xfId="48516" xr:uid="{00000000-0005-0000-0000-0000A6AE0000}"/>
    <cellStyle name="Normal 47 4 7 5 4" xfId="20935" xr:uid="{00000000-0005-0000-0000-0000A7AE0000}"/>
    <cellStyle name="Normal 47 4 7 5 4 2" xfId="42577" xr:uid="{00000000-0005-0000-0000-0000A8AE0000}"/>
    <cellStyle name="Normal 47 4 7 5 5" xfId="36568" xr:uid="{00000000-0005-0000-0000-0000A9AE0000}"/>
    <cellStyle name="Normal 47 4 7 6" xfId="15945" xr:uid="{00000000-0005-0000-0000-0000AAAE0000}"/>
    <cellStyle name="Normal 47 4 7 6 2" xfId="27916" xr:uid="{00000000-0005-0000-0000-0000ABAE0000}"/>
    <cellStyle name="Normal 47 4 7 6 2 2" xfId="49522" xr:uid="{00000000-0005-0000-0000-0000ACAE0000}"/>
    <cellStyle name="Normal 47 4 7 6 3" xfId="21949" xr:uid="{00000000-0005-0000-0000-0000ADAE0000}"/>
    <cellStyle name="Normal 47 4 7 6 3 2" xfId="43586" xr:uid="{00000000-0005-0000-0000-0000AEAE0000}"/>
    <cellStyle name="Normal 47 4 7 6 4" xfId="37599" xr:uid="{00000000-0005-0000-0000-0000AFAE0000}"/>
    <cellStyle name="Normal 47 4 7 7" xfId="24931" xr:uid="{00000000-0005-0000-0000-0000B0AE0000}"/>
    <cellStyle name="Normal 47 4 7 7 2" xfId="46551" xr:uid="{00000000-0005-0000-0000-0000B1AE0000}"/>
    <cellStyle name="Normal 47 4 7 8" xfId="18964" xr:uid="{00000000-0005-0000-0000-0000B2AE0000}"/>
    <cellStyle name="Normal 47 4 7 8 2" xfId="40606" xr:uid="{00000000-0005-0000-0000-0000B3AE0000}"/>
    <cellStyle name="Normal 47 4 7 9" xfId="32005"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4" xr:uid="{00000000-0005-0000-0000-0000B8AE0000}"/>
    <cellStyle name="Normal 47 4 8 2 2 2 2" xfId="50580" xr:uid="{00000000-0005-0000-0000-0000B9AE0000}"/>
    <cellStyle name="Normal 47 4 8 2 2 3" xfId="23007" xr:uid="{00000000-0005-0000-0000-0000BAAE0000}"/>
    <cellStyle name="Normal 47 4 8 2 2 3 2" xfId="44644" xr:uid="{00000000-0005-0000-0000-0000BBAE0000}"/>
    <cellStyle name="Normal 47 4 8 2 2 4" xfId="38660" xr:uid="{00000000-0005-0000-0000-0000BCAE0000}"/>
    <cellStyle name="Normal 47 4 8 2 3" xfId="25992" xr:uid="{00000000-0005-0000-0000-0000BDAE0000}"/>
    <cellStyle name="Normal 47 4 8 2 3 2" xfId="47606" xr:uid="{00000000-0005-0000-0000-0000BEAE0000}"/>
    <cellStyle name="Normal 47 4 8 2 4" xfId="20025" xr:uid="{00000000-0005-0000-0000-0000BFAE0000}"/>
    <cellStyle name="Normal 47 4 8 2 4 2" xfId="41667" xr:uid="{00000000-0005-0000-0000-0000C0AE0000}"/>
    <cellStyle name="Normal 47 4 8 2 5" xfId="35657" xr:uid="{00000000-0005-0000-0000-0000C1AE0000}"/>
    <cellStyle name="Normal 47 4 8 3" xfId="14895" xr:uid="{00000000-0005-0000-0000-0000C2AE0000}"/>
    <cellStyle name="Normal 47 4 8 3 2" xfId="17980" xr:uid="{00000000-0005-0000-0000-0000C3AE0000}"/>
    <cellStyle name="Normal 47 4 8 3 2 2" xfId="29946" xr:uid="{00000000-0005-0000-0000-0000C4AE0000}"/>
    <cellStyle name="Normal 47 4 8 3 2 2 2" xfId="51552" xr:uid="{00000000-0005-0000-0000-0000C5AE0000}"/>
    <cellStyle name="Normal 47 4 8 3 2 3" xfId="23979" xr:uid="{00000000-0005-0000-0000-0000C6AE0000}"/>
    <cellStyle name="Normal 47 4 8 3 2 3 2" xfId="45616" xr:uid="{00000000-0005-0000-0000-0000C7AE0000}"/>
    <cellStyle name="Normal 47 4 8 3 2 4" xfId="39634" xr:uid="{00000000-0005-0000-0000-0000C8AE0000}"/>
    <cellStyle name="Normal 47 4 8 3 3" xfId="26964" xr:uid="{00000000-0005-0000-0000-0000C9AE0000}"/>
    <cellStyle name="Normal 47 4 8 3 3 2" xfId="48578" xr:uid="{00000000-0005-0000-0000-0000CAAE0000}"/>
    <cellStyle name="Normal 47 4 8 3 4" xfId="20997" xr:uid="{00000000-0005-0000-0000-0000CBAE0000}"/>
    <cellStyle name="Normal 47 4 8 3 4 2" xfId="42639" xr:uid="{00000000-0005-0000-0000-0000CCAE0000}"/>
    <cellStyle name="Normal 47 4 8 3 5" xfId="36631" xr:uid="{00000000-0005-0000-0000-0000CDAE0000}"/>
    <cellStyle name="Normal 47 4 8 4" xfId="16029" xr:uid="{00000000-0005-0000-0000-0000CEAE0000}"/>
    <cellStyle name="Normal 47 4 8 4 2" xfId="27998" xr:uid="{00000000-0005-0000-0000-0000CFAE0000}"/>
    <cellStyle name="Normal 47 4 8 4 2 2" xfId="49604" xr:uid="{00000000-0005-0000-0000-0000D0AE0000}"/>
    <cellStyle name="Normal 47 4 8 4 3" xfId="22031" xr:uid="{00000000-0005-0000-0000-0000D1AE0000}"/>
    <cellStyle name="Normal 47 4 8 4 3 2" xfId="43668" xr:uid="{00000000-0005-0000-0000-0000D2AE0000}"/>
    <cellStyle name="Normal 47 4 8 4 4" xfId="37683" xr:uid="{00000000-0005-0000-0000-0000D3AE0000}"/>
    <cellStyle name="Normal 47 4 8 5" xfId="25016" xr:uid="{00000000-0005-0000-0000-0000D4AE0000}"/>
    <cellStyle name="Normal 47 4 8 5 2" xfId="46633" xr:uid="{00000000-0005-0000-0000-0000D5AE0000}"/>
    <cellStyle name="Normal 47 4 8 6" xfId="19049" xr:uid="{00000000-0005-0000-0000-0000D6AE0000}"/>
    <cellStyle name="Normal 47 4 8 6 2" xfId="40691" xr:uid="{00000000-0005-0000-0000-0000D7AE0000}"/>
    <cellStyle name="Normal 47 4 8 7" xfId="34677"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4" xr:uid="{00000000-0005-0000-0000-0000DCAE0000}"/>
    <cellStyle name="Normal 47 4 9 2 2 2 2" xfId="50900" xr:uid="{00000000-0005-0000-0000-0000DDAE0000}"/>
    <cellStyle name="Normal 47 4 9 2 2 3" xfId="23327" xr:uid="{00000000-0005-0000-0000-0000DEAE0000}"/>
    <cellStyle name="Normal 47 4 9 2 2 3 2" xfId="44964" xr:uid="{00000000-0005-0000-0000-0000DFAE0000}"/>
    <cellStyle name="Normal 47 4 9 2 2 4" xfId="38980" xr:uid="{00000000-0005-0000-0000-0000E0AE0000}"/>
    <cellStyle name="Normal 47 4 9 2 3" xfId="26312" xr:uid="{00000000-0005-0000-0000-0000E1AE0000}"/>
    <cellStyle name="Normal 47 4 9 2 3 2" xfId="47926" xr:uid="{00000000-0005-0000-0000-0000E2AE0000}"/>
    <cellStyle name="Normal 47 4 9 2 4" xfId="20345" xr:uid="{00000000-0005-0000-0000-0000E3AE0000}"/>
    <cellStyle name="Normal 47 4 9 2 4 2" xfId="41987" xr:uid="{00000000-0005-0000-0000-0000E4AE0000}"/>
    <cellStyle name="Normal 47 4 9 2 5" xfId="35977" xr:uid="{00000000-0005-0000-0000-0000E5AE0000}"/>
    <cellStyle name="Normal 47 4 9 3" xfId="15215" xr:uid="{00000000-0005-0000-0000-0000E6AE0000}"/>
    <cellStyle name="Normal 47 4 9 3 2" xfId="18300" xr:uid="{00000000-0005-0000-0000-0000E7AE0000}"/>
    <cellStyle name="Normal 47 4 9 3 2 2" xfId="30266" xr:uid="{00000000-0005-0000-0000-0000E8AE0000}"/>
    <cellStyle name="Normal 47 4 9 3 2 2 2" xfId="51872" xr:uid="{00000000-0005-0000-0000-0000E9AE0000}"/>
    <cellStyle name="Normal 47 4 9 3 2 3" xfId="24299" xr:uid="{00000000-0005-0000-0000-0000EAAE0000}"/>
    <cellStyle name="Normal 47 4 9 3 2 3 2" xfId="45936" xr:uid="{00000000-0005-0000-0000-0000EBAE0000}"/>
    <cellStyle name="Normal 47 4 9 3 2 4" xfId="39954" xr:uid="{00000000-0005-0000-0000-0000ECAE0000}"/>
    <cellStyle name="Normal 47 4 9 3 3" xfId="27284" xr:uid="{00000000-0005-0000-0000-0000EDAE0000}"/>
    <cellStyle name="Normal 47 4 9 3 3 2" xfId="48898" xr:uid="{00000000-0005-0000-0000-0000EEAE0000}"/>
    <cellStyle name="Normal 47 4 9 3 4" xfId="21317" xr:uid="{00000000-0005-0000-0000-0000EFAE0000}"/>
    <cellStyle name="Normal 47 4 9 3 4 2" xfId="42959" xr:uid="{00000000-0005-0000-0000-0000F0AE0000}"/>
    <cellStyle name="Normal 47 4 9 3 5" xfId="36951" xr:uid="{00000000-0005-0000-0000-0000F1AE0000}"/>
    <cellStyle name="Normal 47 4 9 4" xfId="16349" xr:uid="{00000000-0005-0000-0000-0000F2AE0000}"/>
    <cellStyle name="Normal 47 4 9 4 2" xfId="28318" xr:uid="{00000000-0005-0000-0000-0000F3AE0000}"/>
    <cellStyle name="Normal 47 4 9 4 2 2" xfId="49924" xr:uid="{00000000-0005-0000-0000-0000F4AE0000}"/>
    <cellStyle name="Normal 47 4 9 4 3" xfId="22351" xr:uid="{00000000-0005-0000-0000-0000F5AE0000}"/>
    <cellStyle name="Normal 47 4 9 4 3 2" xfId="43988" xr:uid="{00000000-0005-0000-0000-0000F6AE0000}"/>
    <cellStyle name="Normal 47 4 9 4 4" xfId="38003" xr:uid="{00000000-0005-0000-0000-0000F7AE0000}"/>
    <cellStyle name="Normal 47 4 9 5" xfId="25336" xr:uid="{00000000-0005-0000-0000-0000F8AE0000}"/>
    <cellStyle name="Normal 47 4 9 5 2" xfId="46953" xr:uid="{00000000-0005-0000-0000-0000F9AE0000}"/>
    <cellStyle name="Normal 47 4 9 6" xfId="19369" xr:uid="{00000000-0005-0000-0000-0000FAAE0000}"/>
    <cellStyle name="Normal 47 4 9 6 2" xfId="41011" xr:uid="{00000000-0005-0000-0000-0000FBAE0000}"/>
    <cellStyle name="Normal 47 4 9 7" xfId="34997"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5" xr:uid="{00000000-0005-0000-0000-000000AF0000}"/>
    <cellStyle name="Normal 47 5 10 2 2 2" xfId="50261" xr:uid="{00000000-0005-0000-0000-000001AF0000}"/>
    <cellStyle name="Normal 47 5 10 2 3" xfId="22688" xr:uid="{00000000-0005-0000-0000-000002AF0000}"/>
    <cellStyle name="Normal 47 5 10 2 3 2" xfId="44325" xr:uid="{00000000-0005-0000-0000-000003AF0000}"/>
    <cellStyle name="Normal 47 5 10 2 4" xfId="38340" xr:uid="{00000000-0005-0000-0000-000004AF0000}"/>
    <cellStyle name="Normal 47 5 10 3" xfId="25673" xr:uid="{00000000-0005-0000-0000-000005AF0000}"/>
    <cellStyle name="Normal 47 5 10 3 2" xfId="47287" xr:uid="{00000000-0005-0000-0000-000006AF0000}"/>
    <cellStyle name="Normal 47 5 10 4" xfId="19706" xr:uid="{00000000-0005-0000-0000-000007AF0000}"/>
    <cellStyle name="Normal 47 5 10 4 2" xfId="41348" xr:uid="{00000000-0005-0000-0000-000008AF0000}"/>
    <cellStyle name="Normal 47 5 10 5" xfId="35336" xr:uid="{00000000-0005-0000-0000-000009AF0000}"/>
    <cellStyle name="Normal 47 5 11" xfId="14575" xr:uid="{00000000-0005-0000-0000-00000AAF0000}"/>
    <cellStyle name="Normal 47 5 11 2" xfId="17660" xr:uid="{00000000-0005-0000-0000-00000BAF0000}"/>
    <cellStyle name="Normal 47 5 11 2 2" xfId="29627" xr:uid="{00000000-0005-0000-0000-00000CAF0000}"/>
    <cellStyle name="Normal 47 5 11 2 2 2" xfId="51233" xr:uid="{00000000-0005-0000-0000-00000DAF0000}"/>
    <cellStyle name="Normal 47 5 11 2 3" xfId="23660" xr:uid="{00000000-0005-0000-0000-00000EAF0000}"/>
    <cellStyle name="Normal 47 5 11 2 3 2" xfId="45297" xr:uid="{00000000-0005-0000-0000-00000FAF0000}"/>
    <cellStyle name="Normal 47 5 11 2 4" xfId="39314" xr:uid="{00000000-0005-0000-0000-000010AF0000}"/>
    <cellStyle name="Normal 47 5 11 3" xfId="26645" xr:uid="{00000000-0005-0000-0000-000011AF0000}"/>
    <cellStyle name="Normal 47 5 11 3 2" xfId="48259" xr:uid="{00000000-0005-0000-0000-000012AF0000}"/>
    <cellStyle name="Normal 47 5 11 4" xfId="20678" xr:uid="{00000000-0005-0000-0000-000013AF0000}"/>
    <cellStyle name="Normal 47 5 11 4 2" xfId="42320" xr:uid="{00000000-0005-0000-0000-000014AF0000}"/>
    <cellStyle name="Normal 47 5 11 5" xfId="36311" xr:uid="{00000000-0005-0000-0000-000015AF0000}"/>
    <cellStyle name="Normal 47 5 12" xfId="15688" xr:uid="{00000000-0005-0000-0000-000016AF0000}"/>
    <cellStyle name="Normal 47 5 12 2" xfId="27659" xr:uid="{00000000-0005-0000-0000-000017AF0000}"/>
    <cellStyle name="Normal 47 5 12 2 2" xfId="49265" xr:uid="{00000000-0005-0000-0000-000018AF0000}"/>
    <cellStyle name="Normal 47 5 12 3" xfId="21692" xr:uid="{00000000-0005-0000-0000-000019AF0000}"/>
    <cellStyle name="Normal 47 5 12 3 2" xfId="43329" xr:uid="{00000000-0005-0000-0000-00001AAF0000}"/>
    <cellStyle name="Normal 47 5 12 4" xfId="37342" xr:uid="{00000000-0005-0000-0000-00001BAF0000}"/>
    <cellStyle name="Normal 47 5 13" xfId="24674" xr:uid="{00000000-0005-0000-0000-00001CAF0000}"/>
    <cellStyle name="Normal 47 5 13 2" xfId="46294" xr:uid="{00000000-0005-0000-0000-00001DAF0000}"/>
    <cellStyle name="Normal 47 5 14" xfId="18707" xr:uid="{00000000-0005-0000-0000-00001EAF0000}"/>
    <cellStyle name="Normal 47 5 14 2" xfId="40349" xr:uid="{00000000-0005-0000-0000-00001FAF0000}"/>
    <cellStyle name="Normal 47 5 15" xfId="31272"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4" xr:uid="{00000000-0005-0000-0000-000025AF0000}"/>
    <cellStyle name="Normal 47 5 2 2 2 2 2 2" xfId="50670" xr:uid="{00000000-0005-0000-0000-000026AF0000}"/>
    <cellStyle name="Normal 47 5 2 2 2 2 3" xfId="23097" xr:uid="{00000000-0005-0000-0000-000027AF0000}"/>
    <cellStyle name="Normal 47 5 2 2 2 2 3 2" xfId="44734" xr:uid="{00000000-0005-0000-0000-000028AF0000}"/>
    <cellStyle name="Normal 47 5 2 2 2 2 4" xfId="38750" xr:uid="{00000000-0005-0000-0000-000029AF0000}"/>
    <cellStyle name="Normal 47 5 2 2 2 3" xfId="26082" xr:uid="{00000000-0005-0000-0000-00002AAF0000}"/>
    <cellStyle name="Normal 47 5 2 2 2 3 2" xfId="47696" xr:uid="{00000000-0005-0000-0000-00002BAF0000}"/>
    <cellStyle name="Normal 47 5 2 2 2 4" xfId="20115" xr:uid="{00000000-0005-0000-0000-00002CAF0000}"/>
    <cellStyle name="Normal 47 5 2 2 2 4 2" xfId="41757" xr:uid="{00000000-0005-0000-0000-00002DAF0000}"/>
    <cellStyle name="Normal 47 5 2 2 2 5" xfId="35747" xr:uid="{00000000-0005-0000-0000-00002EAF0000}"/>
    <cellStyle name="Normal 47 5 2 2 3" xfId="14985" xr:uid="{00000000-0005-0000-0000-00002FAF0000}"/>
    <cellStyle name="Normal 47 5 2 2 3 2" xfId="18070" xr:uid="{00000000-0005-0000-0000-000030AF0000}"/>
    <cellStyle name="Normal 47 5 2 2 3 2 2" xfId="30036" xr:uid="{00000000-0005-0000-0000-000031AF0000}"/>
    <cellStyle name="Normal 47 5 2 2 3 2 2 2" xfId="51642" xr:uid="{00000000-0005-0000-0000-000032AF0000}"/>
    <cellStyle name="Normal 47 5 2 2 3 2 3" xfId="24069" xr:uid="{00000000-0005-0000-0000-000033AF0000}"/>
    <cellStyle name="Normal 47 5 2 2 3 2 3 2" xfId="45706" xr:uid="{00000000-0005-0000-0000-000034AF0000}"/>
    <cellStyle name="Normal 47 5 2 2 3 2 4" xfId="39724" xr:uid="{00000000-0005-0000-0000-000035AF0000}"/>
    <cellStyle name="Normal 47 5 2 2 3 3" xfId="27054" xr:uid="{00000000-0005-0000-0000-000036AF0000}"/>
    <cellStyle name="Normal 47 5 2 2 3 3 2" xfId="48668" xr:uid="{00000000-0005-0000-0000-000037AF0000}"/>
    <cellStyle name="Normal 47 5 2 2 3 4" xfId="21087" xr:uid="{00000000-0005-0000-0000-000038AF0000}"/>
    <cellStyle name="Normal 47 5 2 2 3 4 2" xfId="42729" xr:uid="{00000000-0005-0000-0000-000039AF0000}"/>
    <cellStyle name="Normal 47 5 2 2 3 5" xfId="36721" xr:uid="{00000000-0005-0000-0000-00003AAF0000}"/>
    <cellStyle name="Normal 47 5 2 2 4" xfId="16119" xr:uid="{00000000-0005-0000-0000-00003BAF0000}"/>
    <cellStyle name="Normal 47 5 2 2 4 2" xfId="28088" xr:uid="{00000000-0005-0000-0000-00003CAF0000}"/>
    <cellStyle name="Normal 47 5 2 2 4 2 2" xfId="49694" xr:uid="{00000000-0005-0000-0000-00003DAF0000}"/>
    <cellStyle name="Normal 47 5 2 2 4 3" xfId="22121" xr:uid="{00000000-0005-0000-0000-00003EAF0000}"/>
    <cellStyle name="Normal 47 5 2 2 4 3 2" xfId="43758" xr:uid="{00000000-0005-0000-0000-00003FAF0000}"/>
    <cellStyle name="Normal 47 5 2 2 4 4" xfId="37773" xr:uid="{00000000-0005-0000-0000-000040AF0000}"/>
    <cellStyle name="Normal 47 5 2 2 5" xfId="25106" xr:uid="{00000000-0005-0000-0000-000041AF0000}"/>
    <cellStyle name="Normal 47 5 2 2 5 2" xfId="46723" xr:uid="{00000000-0005-0000-0000-000042AF0000}"/>
    <cellStyle name="Normal 47 5 2 2 6" xfId="19139" xr:uid="{00000000-0005-0000-0000-000043AF0000}"/>
    <cellStyle name="Normal 47 5 2 2 6 2" xfId="40781" xr:uid="{00000000-0005-0000-0000-000044AF0000}"/>
    <cellStyle name="Normal 47 5 2 2 7" xfId="34767"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4" xr:uid="{00000000-0005-0000-0000-000049AF0000}"/>
    <cellStyle name="Normal 47 5 2 3 2 2 2 2" xfId="50990" xr:uid="{00000000-0005-0000-0000-00004AAF0000}"/>
    <cellStyle name="Normal 47 5 2 3 2 2 3" xfId="23417" xr:uid="{00000000-0005-0000-0000-00004BAF0000}"/>
    <cellStyle name="Normal 47 5 2 3 2 2 3 2" xfId="45054" xr:uid="{00000000-0005-0000-0000-00004CAF0000}"/>
    <cellStyle name="Normal 47 5 2 3 2 2 4" xfId="39070" xr:uid="{00000000-0005-0000-0000-00004DAF0000}"/>
    <cellStyle name="Normal 47 5 2 3 2 3" xfId="26402" xr:uid="{00000000-0005-0000-0000-00004EAF0000}"/>
    <cellStyle name="Normal 47 5 2 3 2 3 2" xfId="48016" xr:uid="{00000000-0005-0000-0000-00004FAF0000}"/>
    <cellStyle name="Normal 47 5 2 3 2 4" xfId="20435" xr:uid="{00000000-0005-0000-0000-000050AF0000}"/>
    <cellStyle name="Normal 47 5 2 3 2 4 2" xfId="42077" xr:uid="{00000000-0005-0000-0000-000051AF0000}"/>
    <cellStyle name="Normal 47 5 2 3 2 5" xfId="36067" xr:uid="{00000000-0005-0000-0000-000052AF0000}"/>
    <cellStyle name="Normal 47 5 2 3 3" xfId="15305" xr:uid="{00000000-0005-0000-0000-000053AF0000}"/>
    <cellStyle name="Normal 47 5 2 3 3 2" xfId="18390" xr:uid="{00000000-0005-0000-0000-000054AF0000}"/>
    <cellStyle name="Normal 47 5 2 3 3 2 2" xfId="30356" xr:uid="{00000000-0005-0000-0000-000055AF0000}"/>
    <cellStyle name="Normal 47 5 2 3 3 2 2 2" xfId="51962" xr:uid="{00000000-0005-0000-0000-000056AF0000}"/>
    <cellStyle name="Normal 47 5 2 3 3 2 3" xfId="24389" xr:uid="{00000000-0005-0000-0000-000057AF0000}"/>
    <cellStyle name="Normal 47 5 2 3 3 2 3 2" xfId="46026" xr:uid="{00000000-0005-0000-0000-000058AF0000}"/>
    <cellStyle name="Normal 47 5 2 3 3 2 4" xfId="40044" xr:uid="{00000000-0005-0000-0000-000059AF0000}"/>
    <cellStyle name="Normal 47 5 2 3 3 3" xfId="27374" xr:uid="{00000000-0005-0000-0000-00005AAF0000}"/>
    <cellStyle name="Normal 47 5 2 3 3 3 2" xfId="48988" xr:uid="{00000000-0005-0000-0000-00005BAF0000}"/>
    <cellStyle name="Normal 47 5 2 3 3 4" xfId="21407" xr:uid="{00000000-0005-0000-0000-00005CAF0000}"/>
    <cellStyle name="Normal 47 5 2 3 3 4 2" xfId="43049" xr:uid="{00000000-0005-0000-0000-00005DAF0000}"/>
    <cellStyle name="Normal 47 5 2 3 3 5" xfId="37041" xr:uid="{00000000-0005-0000-0000-00005EAF0000}"/>
    <cellStyle name="Normal 47 5 2 3 4" xfId="16439" xr:uid="{00000000-0005-0000-0000-00005FAF0000}"/>
    <cellStyle name="Normal 47 5 2 3 4 2" xfId="28408" xr:uid="{00000000-0005-0000-0000-000060AF0000}"/>
    <cellStyle name="Normal 47 5 2 3 4 2 2" xfId="50014" xr:uid="{00000000-0005-0000-0000-000061AF0000}"/>
    <cellStyle name="Normal 47 5 2 3 4 3" xfId="22441" xr:uid="{00000000-0005-0000-0000-000062AF0000}"/>
    <cellStyle name="Normal 47 5 2 3 4 3 2" xfId="44078" xr:uid="{00000000-0005-0000-0000-000063AF0000}"/>
    <cellStyle name="Normal 47 5 2 3 4 4" xfId="38093" xr:uid="{00000000-0005-0000-0000-000064AF0000}"/>
    <cellStyle name="Normal 47 5 2 3 5" xfId="25426" xr:uid="{00000000-0005-0000-0000-000065AF0000}"/>
    <cellStyle name="Normal 47 5 2 3 5 2" xfId="47043" xr:uid="{00000000-0005-0000-0000-000066AF0000}"/>
    <cellStyle name="Normal 47 5 2 3 6" xfId="19459" xr:uid="{00000000-0005-0000-0000-000067AF0000}"/>
    <cellStyle name="Normal 47 5 2 3 6 2" xfId="41101" xr:uid="{00000000-0005-0000-0000-000068AF0000}"/>
    <cellStyle name="Normal 47 5 2 3 7" xfId="35087" xr:uid="{00000000-0005-0000-0000-000069AF0000}"/>
    <cellStyle name="Normal 47 5 2 4" xfId="13690" xr:uid="{00000000-0005-0000-0000-00006AAF0000}"/>
    <cellStyle name="Normal 47 5 2 4 2" xfId="16776" xr:uid="{00000000-0005-0000-0000-00006BAF0000}"/>
    <cellStyle name="Normal 47 5 2 4 2 2" xfId="28744" xr:uid="{00000000-0005-0000-0000-00006CAF0000}"/>
    <cellStyle name="Normal 47 5 2 4 2 2 2" xfId="50350" xr:uid="{00000000-0005-0000-0000-00006DAF0000}"/>
    <cellStyle name="Normal 47 5 2 4 2 3" xfId="22777" xr:uid="{00000000-0005-0000-0000-00006EAF0000}"/>
    <cellStyle name="Normal 47 5 2 4 2 3 2" xfId="44414" xr:uid="{00000000-0005-0000-0000-00006FAF0000}"/>
    <cellStyle name="Normal 47 5 2 4 2 4" xfId="38430" xr:uid="{00000000-0005-0000-0000-000070AF0000}"/>
    <cellStyle name="Normal 47 5 2 4 3" xfId="25762" xr:uid="{00000000-0005-0000-0000-000071AF0000}"/>
    <cellStyle name="Normal 47 5 2 4 3 2" xfId="47376" xr:uid="{00000000-0005-0000-0000-000072AF0000}"/>
    <cellStyle name="Normal 47 5 2 4 4" xfId="19795" xr:uid="{00000000-0005-0000-0000-000073AF0000}"/>
    <cellStyle name="Normal 47 5 2 4 4 2" xfId="41437" xr:uid="{00000000-0005-0000-0000-000074AF0000}"/>
    <cellStyle name="Normal 47 5 2 4 5" xfId="35426" xr:uid="{00000000-0005-0000-0000-000075AF0000}"/>
    <cellStyle name="Normal 47 5 2 5" xfId="14664" xr:uid="{00000000-0005-0000-0000-000076AF0000}"/>
    <cellStyle name="Normal 47 5 2 5 2" xfId="17749" xr:uid="{00000000-0005-0000-0000-000077AF0000}"/>
    <cellStyle name="Normal 47 5 2 5 2 2" xfId="29716" xr:uid="{00000000-0005-0000-0000-000078AF0000}"/>
    <cellStyle name="Normal 47 5 2 5 2 2 2" xfId="51322" xr:uid="{00000000-0005-0000-0000-000079AF0000}"/>
    <cellStyle name="Normal 47 5 2 5 2 3" xfId="23749" xr:uid="{00000000-0005-0000-0000-00007AAF0000}"/>
    <cellStyle name="Normal 47 5 2 5 2 3 2" xfId="45386" xr:uid="{00000000-0005-0000-0000-00007BAF0000}"/>
    <cellStyle name="Normal 47 5 2 5 2 4" xfId="39403" xr:uid="{00000000-0005-0000-0000-00007CAF0000}"/>
    <cellStyle name="Normal 47 5 2 5 3" xfId="26734" xr:uid="{00000000-0005-0000-0000-00007DAF0000}"/>
    <cellStyle name="Normal 47 5 2 5 3 2" xfId="48348" xr:uid="{00000000-0005-0000-0000-00007EAF0000}"/>
    <cellStyle name="Normal 47 5 2 5 4" xfId="20767" xr:uid="{00000000-0005-0000-0000-00007FAF0000}"/>
    <cellStyle name="Normal 47 5 2 5 4 2" xfId="42409" xr:uid="{00000000-0005-0000-0000-000080AF0000}"/>
    <cellStyle name="Normal 47 5 2 5 5" xfId="36400" xr:uid="{00000000-0005-0000-0000-000081AF0000}"/>
    <cellStyle name="Normal 47 5 2 6" xfId="15777" xr:uid="{00000000-0005-0000-0000-000082AF0000}"/>
    <cellStyle name="Normal 47 5 2 6 2" xfId="27748" xr:uid="{00000000-0005-0000-0000-000083AF0000}"/>
    <cellStyle name="Normal 47 5 2 6 2 2" xfId="49354" xr:uid="{00000000-0005-0000-0000-000084AF0000}"/>
    <cellStyle name="Normal 47 5 2 6 3" xfId="21781" xr:uid="{00000000-0005-0000-0000-000085AF0000}"/>
    <cellStyle name="Normal 47 5 2 6 3 2" xfId="43418" xr:uid="{00000000-0005-0000-0000-000086AF0000}"/>
    <cellStyle name="Normal 47 5 2 6 4" xfId="37431" xr:uid="{00000000-0005-0000-0000-000087AF0000}"/>
    <cellStyle name="Normal 47 5 2 7" xfId="24763" xr:uid="{00000000-0005-0000-0000-000088AF0000}"/>
    <cellStyle name="Normal 47 5 2 7 2" xfId="46383" xr:uid="{00000000-0005-0000-0000-000089AF0000}"/>
    <cellStyle name="Normal 47 5 2 8" xfId="18796" xr:uid="{00000000-0005-0000-0000-00008AAF0000}"/>
    <cellStyle name="Normal 47 5 2 8 2" xfId="40438" xr:uid="{00000000-0005-0000-0000-00008BAF0000}"/>
    <cellStyle name="Normal 47 5 2 9" xfId="31609"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0" xr:uid="{00000000-0005-0000-0000-000091AF0000}"/>
    <cellStyle name="Normal 47 5 3 2 2 2 2 2" xfId="50626" xr:uid="{00000000-0005-0000-0000-000092AF0000}"/>
    <cellStyle name="Normal 47 5 3 2 2 2 3" xfId="23053" xr:uid="{00000000-0005-0000-0000-000093AF0000}"/>
    <cellStyle name="Normal 47 5 3 2 2 2 3 2" xfId="44690" xr:uid="{00000000-0005-0000-0000-000094AF0000}"/>
    <cellStyle name="Normal 47 5 3 2 2 2 4" xfId="38706" xr:uid="{00000000-0005-0000-0000-000095AF0000}"/>
    <cellStyle name="Normal 47 5 3 2 2 3" xfId="26038" xr:uid="{00000000-0005-0000-0000-000096AF0000}"/>
    <cellStyle name="Normal 47 5 3 2 2 3 2" xfId="47652" xr:uid="{00000000-0005-0000-0000-000097AF0000}"/>
    <cellStyle name="Normal 47 5 3 2 2 4" xfId="20071" xr:uid="{00000000-0005-0000-0000-000098AF0000}"/>
    <cellStyle name="Normal 47 5 3 2 2 4 2" xfId="41713" xr:uid="{00000000-0005-0000-0000-000099AF0000}"/>
    <cellStyle name="Normal 47 5 3 2 2 5" xfId="35703" xr:uid="{00000000-0005-0000-0000-00009AAF0000}"/>
    <cellStyle name="Normal 47 5 3 2 3" xfId="14941" xr:uid="{00000000-0005-0000-0000-00009BAF0000}"/>
    <cellStyle name="Normal 47 5 3 2 3 2" xfId="18026" xr:uid="{00000000-0005-0000-0000-00009CAF0000}"/>
    <cellStyle name="Normal 47 5 3 2 3 2 2" xfId="29992" xr:uid="{00000000-0005-0000-0000-00009DAF0000}"/>
    <cellStyle name="Normal 47 5 3 2 3 2 2 2" xfId="51598" xr:uid="{00000000-0005-0000-0000-00009EAF0000}"/>
    <cellStyle name="Normal 47 5 3 2 3 2 3" xfId="24025" xr:uid="{00000000-0005-0000-0000-00009FAF0000}"/>
    <cellStyle name="Normal 47 5 3 2 3 2 3 2" xfId="45662" xr:uid="{00000000-0005-0000-0000-0000A0AF0000}"/>
    <cellStyle name="Normal 47 5 3 2 3 2 4" xfId="39680" xr:uid="{00000000-0005-0000-0000-0000A1AF0000}"/>
    <cellStyle name="Normal 47 5 3 2 3 3" xfId="27010" xr:uid="{00000000-0005-0000-0000-0000A2AF0000}"/>
    <cellStyle name="Normal 47 5 3 2 3 3 2" xfId="48624" xr:uid="{00000000-0005-0000-0000-0000A3AF0000}"/>
    <cellStyle name="Normal 47 5 3 2 3 4" xfId="21043" xr:uid="{00000000-0005-0000-0000-0000A4AF0000}"/>
    <cellStyle name="Normal 47 5 3 2 3 4 2" xfId="42685" xr:uid="{00000000-0005-0000-0000-0000A5AF0000}"/>
    <cellStyle name="Normal 47 5 3 2 3 5" xfId="36677" xr:uid="{00000000-0005-0000-0000-0000A6AF0000}"/>
    <cellStyle name="Normal 47 5 3 2 4" xfId="16075" xr:uid="{00000000-0005-0000-0000-0000A7AF0000}"/>
    <cellStyle name="Normal 47 5 3 2 4 2" xfId="28044" xr:uid="{00000000-0005-0000-0000-0000A8AF0000}"/>
    <cellStyle name="Normal 47 5 3 2 4 2 2" xfId="49650" xr:uid="{00000000-0005-0000-0000-0000A9AF0000}"/>
    <cellStyle name="Normal 47 5 3 2 4 3" xfId="22077" xr:uid="{00000000-0005-0000-0000-0000AAAF0000}"/>
    <cellStyle name="Normal 47 5 3 2 4 3 2" xfId="43714" xr:uid="{00000000-0005-0000-0000-0000ABAF0000}"/>
    <cellStyle name="Normal 47 5 3 2 4 4" xfId="37729" xr:uid="{00000000-0005-0000-0000-0000ACAF0000}"/>
    <cellStyle name="Normal 47 5 3 2 5" xfId="25062" xr:uid="{00000000-0005-0000-0000-0000ADAF0000}"/>
    <cellStyle name="Normal 47 5 3 2 5 2" xfId="46679" xr:uid="{00000000-0005-0000-0000-0000AEAF0000}"/>
    <cellStyle name="Normal 47 5 3 2 6" xfId="19095" xr:uid="{00000000-0005-0000-0000-0000AFAF0000}"/>
    <cellStyle name="Normal 47 5 3 2 6 2" xfId="40737" xr:uid="{00000000-0005-0000-0000-0000B0AF0000}"/>
    <cellStyle name="Normal 47 5 3 2 7" xfId="34723"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0" xr:uid="{00000000-0005-0000-0000-0000B5AF0000}"/>
    <cellStyle name="Normal 47 5 3 3 2 2 2 2" xfId="50946" xr:uid="{00000000-0005-0000-0000-0000B6AF0000}"/>
    <cellStyle name="Normal 47 5 3 3 2 2 3" xfId="23373" xr:uid="{00000000-0005-0000-0000-0000B7AF0000}"/>
    <cellStyle name="Normal 47 5 3 3 2 2 3 2" xfId="45010" xr:uid="{00000000-0005-0000-0000-0000B8AF0000}"/>
    <cellStyle name="Normal 47 5 3 3 2 2 4" xfId="39026" xr:uid="{00000000-0005-0000-0000-0000B9AF0000}"/>
    <cellStyle name="Normal 47 5 3 3 2 3" xfId="26358" xr:uid="{00000000-0005-0000-0000-0000BAAF0000}"/>
    <cellStyle name="Normal 47 5 3 3 2 3 2" xfId="47972" xr:uid="{00000000-0005-0000-0000-0000BBAF0000}"/>
    <cellStyle name="Normal 47 5 3 3 2 4" xfId="20391" xr:uid="{00000000-0005-0000-0000-0000BCAF0000}"/>
    <cellStyle name="Normal 47 5 3 3 2 4 2" xfId="42033" xr:uid="{00000000-0005-0000-0000-0000BDAF0000}"/>
    <cellStyle name="Normal 47 5 3 3 2 5" xfId="36023" xr:uid="{00000000-0005-0000-0000-0000BEAF0000}"/>
    <cellStyle name="Normal 47 5 3 3 3" xfId="15261" xr:uid="{00000000-0005-0000-0000-0000BFAF0000}"/>
    <cellStyle name="Normal 47 5 3 3 3 2" xfId="18346" xr:uid="{00000000-0005-0000-0000-0000C0AF0000}"/>
    <cellStyle name="Normal 47 5 3 3 3 2 2" xfId="30312" xr:uid="{00000000-0005-0000-0000-0000C1AF0000}"/>
    <cellStyle name="Normal 47 5 3 3 3 2 2 2" xfId="51918" xr:uid="{00000000-0005-0000-0000-0000C2AF0000}"/>
    <cellStyle name="Normal 47 5 3 3 3 2 3" xfId="24345" xr:uid="{00000000-0005-0000-0000-0000C3AF0000}"/>
    <cellStyle name="Normal 47 5 3 3 3 2 3 2" xfId="45982" xr:uid="{00000000-0005-0000-0000-0000C4AF0000}"/>
    <cellStyle name="Normal 47 5 3 3 3 2 4" xfId="40000" xr:uid="{00000000-0005-0000-0000-0000C5AF0000}"/>
    <cellStyle name="Normal 47 5 3 3 3 3" xfId="27330" xr:uid="{00000000-0005-0000-0000-0000C6AF0000}"/>
    <cellStyle name="Normal 47 5 3 3 3 3 2" xfId="48944" xr:uid="{00000000-0005-0000-0000-0000C7AF0000}"/>
    <cellStyle name="Normal 47 5 3 3 3 4" xfId="21363" xr:uid="{00000000-0005-0000-0000-0000C8AF0000}"/>
    <cellStyle name="Normal 47 5 3 3 3 4 2" xfId="43005" xr:uid="{00000000-0005-0000-0000-0000C9AF0000}"/>
    <cellStyle name="Normal 47 5 3 3 3 5" xfId="36997" xr:uid="{00000000-0005-0000-0000-0000CAAF0000}"/>
    <cellStyle name="Normal 47 5 3 3 4" xfId="16395" xr:uid="{00000000-0005-0000-0000-0000CBAF0000}"/>
    <cellStyle name="Normal 47 5 3 3 4 2" xfId="28364" xr:uid="{00000000-0005-0000-0000-0000CCAF0000}"/>
    <cellStyle name="Normal 47 5 3 3 4 2 2" xfId="49970" xr:uid="{00000000-0005-0000-0000-0000CDAF0000}"/>
    <cellStyle name="Normal 47 5 3 3 4 3" xfId="22397" xr:uid="{00000000-0005-0000-0000-0000CEAF0000}"/>
    <cellStyle name="Normal 47 5 3 3 4 3 2" xfId="44034" xr:uid="{00000000-0005-0000-0000-0000CFAF0000}"/>
    <cellStyle name="Normal 47 5 3 3 4 4" xfId="38049" xr:uid="{00000000-0005-0000-0000-0000D0AF0000}"/>
    <cellStyle name="Normal 47 5 3 3 5" xfId="25382" xr:uid="{00000000-0005-0000-0000-0000D1AF0000}"/>
    <cellStyle name="Normal 47 5 3 3 5 2" xfId="46999" xr:uid="{00000000-0005-0000-0000-0000D2AF0000}"/>
    <cellStyle name="Normal 47 5 3 3 6" xfId="19415" xr:uid="{00000000-0005-0000-0000-0000D3AF0000}"/>
    <cellStyle name="Normal 47 5 3 3 6 2" xfId="41057" xr:uid="{00000000-0005-0000-0000-0000D4AF0000}"/>
    <cellStyle name="Normal 47 5 3 3 7" xfId="35043" xr:uid="{00000000-0005-0000-0000-0000D5AF0000}"/>
    <cellStyle name="Normal 47 5 3 4" xfId="13646" xr:uid="{00000000-0005-0000-0000-0000D6AF0000}"/>
    <cellStyle name="Normal 47 5 3 4 2" xfId="16732" xr:uid="{00000000-0005-0000-0000-0000D7AF0000}"/>
    <cellStyle name="Normal 47 5 3 4 2 2" xfId="28700" xr:uid="{00000000-0005-0000-0000-0000D8AF0000}"/>
    <cellStyle name="Normal 47 5 3 4 2 2 2" xfId="50306" xr:uid="{00000000-0005-0000-0000-0000D9AF0000}"/>
    <cellStyle name="Normal 47 5 3 4 2 3" xfId="22733" xr:uid="{00000000-0005-0000-0000-0000DAAF0000}"/>
    <cellStyle name="Normal 47 5 3 4 2 3 2" xfId="44370" xr:uid="{00000000-0005-0000-0000-0000DBAF0000}"/>
    <cellStyle name="Normal 47 5 3 4 2 4" xfId="38386" xr:uid="{00000000-0005-0000-0000-0000DCAF0000}"/>
    <cellStyle name="Normal 47 5 3 4 3" xfId="25718" xr:uid="{00000000-0005-0000-0000-0000DDAF0000}"/>
    <cellStyle name="Normal 47 5 3 4 3 2" xfId="47332" xr:uid="{00000000-0005-0000-0000-0000DEAF0000}"/>
    <cellStyle name="Normal 47 5 3 4 4" xfId="19751" xr:uid="{00000000-0005-0000-0000-0000DFAF0000}"/>
    <cellStyle name="Normal 47 5 3 4 4 2" xfId="41393" xr:uid="{00000000-0005-0000-0000-0000E0AF0000}"/>
    <cellStyle name="Normal 47 5 3 4 5" xfId="35382" xr:uid="{00000000-0005-0000-0000-0000E1AF0000}"/>
    <cellStyle name="Normal 47 5 3 5" xfId="14620" xr:uid="{00000000-0005-0000-0000-0000E2AF0000}"/>
    <cellStyle name="Normal 47 5 3 5 2" xfId="17705" xr:uid="{00000000-0005-0000-0000-0000E3AF0000}"/>
    <cellStyle name="Normal 47 5 3 5 2 2" xfId="29672" xr:uid="{00000000-0005-0000-0000-0000E4AF0000}"/>
    <cellStyle name="Normal 47 5 3 5 2 2 2" xfId="51278" xr:uid="{00000000-0005-0000-0000-0000E5AF0000}"/>
    <cellStyle name="Normal 47 5 3 5 2 3" xfId="23705" xr:uid="{00000000-0005-0000-0000-0000E6AF0000}"/>
    <cellStyle name="Normal 47 5 3 5 2 3 2" xfId="45342" xr:uid="{00000000-0005-0000-0000-0000E7AF0000}"/>
    <cellStyle name="Normal 47 5 3 5 2 4" xfId="39359" xr:uid="{00000000-0005-0000-0000-0000E8AF0000}"/>
    <cellStyle name="Normal 47 5 3 5 3" xfId="26690" xr:uid="{00000000-0005-0000-0000-0000E9AF0000}"/>
    <cellStyle name="Normal 47 5 3 5 3 2" xfId="48304" xr:uid="{00000000-0005-0000-0000-0000EAAF0000}"/>
    <cellStyle name="Normal 47 5 3 5 4" xfId="20723" xr:uid="{00000000-0005-0000-0000-0000EBAF0000}"/>
    <cellStyle name="Normal 47 5 3 5 4 2" xfId="42365" xr:uid="{00000000-0005-0000-0000-0000ECAF0000}"/>
    <cellStyle name="Normal 47 5 3 5 5" xfId="36356" xr:uid="{00000000-0005-0000-0000-0000EDAF0000}"/>
    <cellStyle name="Normal 47 5 3 6" xfId="15733" xr:uid="{00000000-0005-0000-0000-0000EEAF0000}"/>
    <cellStyle name="Normal 47 5 3 6 2" xfId="27704" xr:uid="{00000000-0005-0000-0000-0000EFAF0000}"/>
    <cellStyle name="Normal 47 5 3 6 2 2" xfId="49310" xr:uid="{00000000-0005-0000-0000-0000F0AF0000}"/>
    <cellStyle name="Normal 47 5 3 6 3" xfId="21737" xr:uid="{00000000-0005-0000-0000-0000F1AF0000}"/>
    <cellStyle name="Normal 47 5 3 6 3 2" xfId="43374" xr:uid="{00000000-0005-0000-0000-0000F2AF0000}"/>
    <cellStyle name="Normal 47 5 3 6 4" xfId="37387" xr:uid="{00000000-0005-0000-0000-0000F3AF0000}"/>
    <cellStyle name="Normal 47 5 3 7" xfId="24719" xr:uid="{00000000-0005-0000-0000-0000F4AF0000}"/>
    <cellStyle name="Normal 47 5 3 7 2" xfId="46339" xr:uid="{00000000-0005-0000-0000-0000F5AF0000}"/>
    <cellStyle name="Normal 47 5 3 8" xfId="18752" xr:uid="{00000000-0005-0000-0000-0000F6AF0000}"/>
    <cellStyle name="Normal 47 5 3 8 2" xfId="40394" xr:uid="{00000000-0005-0000-0000-0000F7AF0000}"/>
    <cellStyle name="Normal 47 5 3 9" xfId="31452"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6" xr:uid="{00000000-0005-0000-0000-0000FDAF0000}"/>
    <cellStyle name="Normal 47 5 4 2 2 2 2 2" xfId="50712" xr:uid="{00000000-0005-0000-0000-0000FEAF0000}"/>
    <cellStyle name="Normal 47 5 4 2 2 2 3" xfId="23139" xr:uid="{00000000-0005-0000-0000-0000FFAF0000}"/>
    <cellStyle name="Normal 47 5 4 2 2 2 3 2" xfId="44776" xr:uid="{00000000-0005-0000-0000-000000B00000}"/>
    <cellStyle name="Normal 47 5 4 2 2 2 4" xfId="38792" xr:uid="{00000000-0005-0000-0000-000001B00000}"/>
    <cellStyle name="Normal 47 5 4 2 2 3" xfId="26124" xr:uid="{00000000-0005-0000-0000-000002B00000}"/>
    <cellStyle name="Normal 47 5 4 2 2 3 2" xfId="47738" xr:uid="{00000000-0005-0000-0000-000003B00000}"/>
    <cellStyle name="Normal 47 5 4 2 2 4" xfId="20157" xr:uid="{00000000-0005-0000-0000-000004B00000}"/>
    <cellStyle name="Normal 47 5 4 2 2 4 2" xfId="41799" xr:uid="{00000000-0005-0000-0000-000005B00000}"/>
    <cellStyle name="Normal 47 5 4 2 2 5" xfId="35789" xr:uid="{00000000-0005-0000-0000-000006B00000}"/>
    <cellStyle name="Normal 47 5 4 2 3" xfId="15027" xr:uid="{00000000-0005-0000-0000-000007B00000}"/>
    <cellStyle name="Normal 47 5 4 2 3 2" xfId="18112" xr:uid="{00000000-0005-0000-0000-000008B00000}"/>
    <cellStyle name="Normal 47 5 4 2 3 2 2" xfId="30078" xr:uid="{00000000-0005-0000-0000-000009B00000}"/>
    <cellStyle name="Normal 47 5 4 2 3 2 2 2" xfId="51684" xr:uid="{00000000-0005-0000-0000-00000AB00000}"/>
    <cellStyle name="Normal 47 5 4 2 3 2 3" xfId="24111" xr:uid="{00000000-0005-0000-0000-00000BB00000}"/>
    <cellStyle name="Normal 47 5 4 2 3 2 3 2" xfId="45748" xr:uid="{00000000-0005-0000-0000-00000CB00000}"/>
    <cellStyle name="Normal 47 5 4 2 3 2 4" xfId="39766" xr:uid="{00000000-0005-0000-0000-00000DB00000}"/>
    <cellStyle name="Normal 47 5 4 2 3 3" xfId="27096" xr:uid="{00000000-0005-0000-0000-00000EB00000}"/>
    <cellStyle name="Normal 47 5 4 2 3 3 2" xfId="48710" xr:uid="{00000000-0005-0000-0000-00000FB00000}"/>
    <cellStyle name="Normal 47 5 4 2 3 4" xfId="21129" xr:uid="{00000000-0005-0000-0000-000010B00000}"/>
    <cellStyle name="Normal 47 5 4 2 3 4 2" xfId="42771" xr:uid="{00000000-0005-0000-0000-000011B00000}"/>
    <cellStyle name="Normal 47 5 4 2 3 5" xfId="36763" xr:uid="{00000000-0005-0000-0000-000012B00000}"/>
    <cellStyle name="Normal 47 5 4 2 4" xfId="16161" xr:uid="{00000000-0005-0000-0000-000013B00000}"/>
    <cellStyle name="Normal 47 5 4 2 4 2" xfId="28130" xr:uid="{00000000-0005-0000-0000-000014B00000}"/>
    <cellStyle name="Normal 47 5 4 2 4 2 2" xfId="49736" xr:uid="{00000000-0005-0000-0000-000015B00000}"/>
    <cellStyle name="Normal 47 5 4 2 4 3" xfId="22163" xr:uid="{00000000-0005-0000-0000-000016B00000}"/>
    <cellStyle name="Normal 47 5 4 2 4 3 2" xfId="43800" xr:uid="{00000000-0005-0000-0000-000017B00000}"/>
    <cellStyle name="Normal 47 5 4 2 4 4" xfId="37815" xr:uid="{00000000-0005-0000-0000-000018B00000}"/>
    <cellStyle name="Normal 47 5 4 2 5" xfId="25148" xr:uid="{00000000-0005-0000-0000-000019B00000}"/>
    <cellStyle name="Normal 47 5 4 2 5 2" xfId="46765" xr:uid="{00000000-0005-0000-0000-00001AB00000}"/>
    <cellStyle name="Normal 47 5 4 2 6" xfId="19181" xr:uid="{00000000-0005-0000-0000-00001BB00000}"/>
    <cellStyle name="Normal 47 5 4 2 6 2" xfId="40823" xr:uid="{00000000-0005-0000-0000-00001CB00000}"/>
    <cellStyle name="Normal 47 5 4 2 7" xfId="34809"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6" xr:uid="{00000000-0005-0000-0000-000021B00000}"/>
    <cellStyle name="Normal 47 5 4 3 2 2 2 2" xfId="51032" xr:uid="{00000000-0005-0000-0000-000022B00000}"/>
    <cellStyle name="Normal 47 5 4 3 2 2 3" xfId="23459" xr:uid="{00000000-0005-0000-0000-000023B00000}"/>
    <cellStyle name="Normal 47 5 4 3 2 2 3 2" xfId="45096" xr:uid="{00000000-0005-0000-0000-000024B00000}"/>
    <cellStyle name="Normal 47 5 4 3 2 2 4" xfId="39112" xr:uid="{00000000-0005-0000-0000-000025B00000}"/>
    <cellStyle name="Normal 47 5 4 3 2 3" xfId="26444" xr:uid="{00000000-0005-0000-0000-000026B00000}"/>
    <cellStyle name="Normal 47 5 4 3 2 3 2" xfId="48058" xr:uid="{00000000-0005-0000-0000-000027B00000}"/>
    <cellStyle name="Normal 47 5 4 3 2 4" xfId="20477" xr:uid="{00000000-0005-0000-0000-000028B00000}"/>
    <cellStyle name="Normal 47 5 4 3 2 4 2" xfId="42119" xr:uid="{00000000-0005-0000-0000-000029B00000}"/>
    <cellStyle name="Normal 47 5 4 3 2 5" xfId="36109" xr:uid="{00000000-0005-0000-0000-00002AB00000}"/>
    <cellStyle name="Normal 47 5 4 3 3" xfId="15347" xr:uid="{00000000-0005-0000-0000-00002BB00000}"/>
    <cellStyle name="Normal 47 5 4 3 3 2" xfId="18432" xr:uid="{00000000-0005-0000-0000-00002CB00000}"/>
    <cellStyle name="Normal 47 5 4 3 3 2 2" xfId="30398" xr:uid="{00000000-0005-0000-0000-00002DB00000}"/>
    <cellStyle name="Normal 47 5 4 3 3 2 2 2" xfId="52004" xr:uid="{00000000-0005-0000-0000-00002EB00000}"/>
    <cellStyle name="Normal 47 5 4 3 3 2 3" xfId="24431" xr:uid="{00000000-0005-0000-0000-00002FB00000}"/>
    <cellStyle name="Normal 47 5 4 3 3 2 3 2" xfId="46068" xr:uid="{00000000-0005-0000-0000-000030B00000}"/>
    <cellStyle name="Normal 47 5 4 3 3 2 4" xfId="40086" xr:uid="{00000000-0005-0000-0000-000031B00000}"/>
    <cellStyle name="Normal 47 5 4 3 3 3" xfId="27416" xr:uid="{00000000-0005-0000-0000-000032B00000}"/>
    <cellStyle name="Normal 47 5 4 3 3 3 2" xfId="49030" xr:uid="{00000000-0005-0000-0000-000033B00000}"/>
    <cellStyle name="Normal 47 5 4 3 3 4" xfId="21449" xr:uid="{00000000-0005-0000-0000-000034B00000}"/>
    <cellStyle name="Normal 47 5 4 3 3 4 2" xfId="43091" xr:uid="{00000000-0005-0000-0000-000035B00000}"/>
    <cellStyle name="Normal 47 5 4 3 3 5" xfId="37083" xr:uid="{00000000-0005-0000-0000-000036B00000}"/>
    <cellStyle name="Normal 47 5 4 3 4" xfId="16481" xr:uid="{00000000-0005-0000-0000-000037B00000}"/>
    <cellStyle name="Normal 47 5 4 3 4 2" xfId="28450" xr:uid="{00000000-0005-0000-0000-000038B00000}"/>
    <cellStyle name="Normal 47 5 4 3 4 2 2" xfId="50056" xr:uid="{00000000-0005-0000-0000-000039B00000}"/>
    <cellStyle name="Normal 47 5 4 3 4 3" xfId="22483" xr:uid="{00000000-0005-0000-0000-00003AB00000}"/>
    <cellStyle name="Normal 47 5 4 3 4 3 2" xfId="44120" xr:uid="{00000000-0005-0000-0000-00003BB00000}"/>
    <cellStyle name="Normal 47 5 4 3 4 4" xfId="38135" xr:uid="{00000000-0005-0000-0000-00003CB00000}"/>
    <cellStyle name="Normal 47 5 4 3 5" xfId="25468" xr:uid="{00000000-0005-0000-0000-00003DB00000}"/>
    <cellStyle name="Normal 47 5 4 3 5 2" xfId="47085" xr:uid="{00000000-0005-0000-0000-00003EB00000}"/>
    <cellStyle name="Normal 47 5 4 3 6" xfId="19501" xr:uid="{00000000-0005-0000-0000-00003FB00000}"/>
    <cellStyle name="Normal 47 5 4 3 6 2" xfId="41143" xr:uid="{00000000-0005-0000-0000-000040B00000}"/>
    <cellStyle name="Normal 47 5 4 3 7" xfId="35129" xr:uid="{00000000-0005-0000-0000-000041B00000}"/>
    <cellStyle name="Normal 47 5 4 4" xfId="13732" xr:uid="{00000000-0005-0000-0000-000042B00000}"/>
    <cellStyle name="Normal 47 5 4 4 2" xfId="16818" xr:uid="{00000000-0005-0000-0000-000043B00000}"/>
    <cellStyle name="Normal 47 5 4 4 2 2" xfId="28786" xr:uid="{00000000-0005-0000-0000-000044B00000}"/>
    <cellStyle name="Normal 47 5 4 4 2 2 2" xfId="50392" xr:uid="{00000000-0005-0000-0000-000045B00000}"/>
    <cellStyle name="Normal 47 5 4 4 2 3" xfId="22819" xr:uid="{00000000-0005-0000-0000-000046B00000}"/>
    <cellStyle name="Normal 47 5 4 4 2 3 2" xfId="44456" xr:uid="{00000000-0005-0000-0000-000047B00000}"/>
    <cellStyle name="Normal 47 5 4 4 2 4" xfId="38472" xr:uid="{00000000-0005-0000-0000-000048B00000}"/>
    <cellStyle name="Normal 47 5 4 4 3" xfId="25804" xr:uid="{00000000-0005-0000-0000-000049B00000}"/>
    <cellStyle name="Normal 47 5 4 4 3 2" xfId="47418" xr:uid="{00000000-0005-0000-0000-00004AB00000}"/>
    <cellStyle name="Normal 47 5 4 4 4" xfId="19837" xr:uid="{00000000-0005-0000-0000-00004BB00000}"/>
    <cellStyle name="Normal 47 5 4 4 4 2" xfId="41479" xr:uid="{00000000-0005-0000-0000-00004CB00000}"/>
    <cellStyle name="Normal 47 5 4 4 5" xfId="35468" xr:uid="{00000000-0005-0000-0000-00004DB00000}"/>
    <cellStyle name="Normal 47 5 4 5" xfId="14706" xr:uid="{00000000-0005-0000-0000-00004EB00000}"/>
    <cellStyle name="Normal 47 5 4 5 2" xfId="17791" xr:uid="{00000000-0005-0000-0000-00004FB00000}"/>
    <cellStyle name="Normal 47 5 4 5 2 2" xfId="29758" xr:uid="{00000000-0005-0000-0000-000050B00000}"/>
    <cellStyle name="Normal 47 5 4 5 2 2 2" xfId="51364" xr:uid="{00000000-0005-0000-0000-000051B00000}"/>
    <cellStyle name="Normal 47 5 4 5 2 3" xfId="23791" xr:uid="{00000000-0005-0000-0000-000052B00000}"/>
    <cellStyle name="Normal 47 5 4 5 2 3 2" xfId="45428" xr:uid="{00000000-0005-0000-0000-000053B00000}"/>
    <cellStyle name="Normal 47 5 4 5 2 4" xfId="39445" xr:uid="{00000000-0005-0000-0000-000054B00000}"/>
    <cellStyle name="Normal 47 5 4 5 3" xfId="26776" xr:uid="{00000000-0005-0000-0000-000055B00000}"/>
    <cellStyle name="Normal 47 5 4 5 3 2" xfId="48390" xr:uid="{00000000-0005-0000-0000-000056B00000}"/>
    <cellStyle name="Normal 47 5 4 5 4" xfId="20809" xr:uid="{00000000-0005-0000-0000-000057B00000}"/>
    <cellStyle name="Normal 47 5 4 5 4 2" xfId="42451" xr:uid="{00000000-0005-0000-0000-000058B00000}"/>
    <cellStyle name="Normal 47 5 4 5 5" xfId="36442" xr:uid="{00000000-0005-0000-0000-000059B00000}"/>
    <cellStyle name="Normal 47 5 4 6" xfId="15819" xr:uid="{00000000-0005-0000-0000-00005AB00000}"/>
    <cellStyle name="Normal 47 5 4 6 2" xfId="27790" xr:uid="{00000000-0005-0000-0000-00005BB00000}"/>
    <cellStyle name="Normal 47 5 4 6 2 2" xfId="49396" xr:uid="{00000000-0005-0000-0000-00005CB00000}"/>
    <cellStyle name="Normal 47 5 4 6 3" xfId="21823" xr:uid="{00000000-0005-0000-0000-00005DB00000}"/>
    <cellStyle name="Normal 47 5 4 6 3 2" xfId="43460" xr:uid="{00000000-0005-0000-0000-00005EB00000}"/>
    <cellStyle name="Normal 47 5 4 6 4" xfId="37473" xr:uid="{00000000-0005-0000-0000-00005FB00000}"/>
    <cellStyle name="Normal 47 5 4 7" xfId="24805" xr:uid="{00000000-0005-0000-0000-000060B00000}"/>
    <cellStyle name="Normal 47 5 4 7 2" xfId="46425" xr:uid="{00000000-0005-0000-0000-000061B00000}"/>
    <cellStyle name="Normal 47 5 4 8" xfId="18838" xr:uid="{00000000-0005-0000-0000-000062B00000}"/>
    <cellStyle name="Normal 47 5 4 8 2" xfId="40480" xr:uid="{00000000-0005-0000-0000-000063B00000}"/>
    <cellStyle name="Normal 47 5 4 9" xfId="31720"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0" xr:uid="{00000000-0005-0000-0000-000069B00000}"/>
    <cellStyle name="Normal 47 5 5 2 2 2 2 2" xfId="50796" xr:uid="{00000000-0005-0000-0000-00006AB00000}"/>
    <cellStyle name="Normal 47 5 5 2 2 2 3" xfId="23223" xr:uid="{00000000-0005-0000-0000-00006BB00000}"/>
    <cellStyle name="Normal 47 5 5 2 2 2 3 2" xfId="44860" xr:uid="{00000000-0005-0000-0000-00006CB00000}"/>
    <cellStyle name="Normal 47 5 5 2 2 2 4" xfId="38876" xr:uid="{00000000-0005-0000-0000-00006DB00000}"/>
    <cellStyle name="Normal 47 5 5 2 2 3" xfId="26208" xr:uid="{00000000-0005-0000-0000-00006EB00000}"/>
    <cellStyle name="Normal 47 5 5 2 2 3 2" xfId="47822" xr:uid="{00000000-0005-0000-0000-00006FB00000}"/>
    <cellStyle name="Normal 47 5 5 2 2 4" xfId="20241" xr:uid="{00000000-0005-0000-0000-000070B00000}"/>
    <cellStyle name="Normal 47 5 5 2 2 4 2" xfId="41883" xr:uid="{00000000-0005-0000-0000-000071B00000}"/>
    <cellStyle name="Normal 47 5 5 2 2 5" xfId="35873" xr:uid="{00000000-0005-0000-0000-000072B00000}"/>
    <cellStyle name="Normal 47 5 5 2 3" xfId="15111" xr:uid="{00000000-0005-0000-0000-000073B00000}"/>
    <cellStyle name="Normal 47 5 5 2 3 2" xfId="18196" xr:uid="{00000000-0005-0000-0000-000074B00000}"/>
    <cellStyle name="Normal 47 5 5 2 3 2 2" xfId="30162" xr:uid="{00000000-0005-0000-0000-000075B00000}"/>
    <cellStyle name="Normal 47 5 5 2 3 2 2 2" xfId="51768" xr:uid="{00000000-0005-0000-0000-000076B00000}"/>
    <cellStyle name="Normal 47 5 5 2 3 2 3" xfId="24195" xr:uid="{00000000-0005-0000-0000-000077B00000}"/>
    <cellStyle name="Normal 47 5 5 2 3 2 3 2" xfId="45832" xr:uid="{00000000-0005-0000-0000-000078B00000}"/>
    <cellStyle name="Normal 47 5 5 2 3 2 4" xfId="39850" xr:uid="{00000000-0005-0000-0000-000079B00000}"/>
    <cellStyle name="Normal 47 5 5 2 3 3" xfId="27180" xr:uid="{00000000-0005-0000-0000-00007AB00000}"/>
    <cellStyle name="Normal 47 5 5 2 3 3 2" xfId="48794" xr:uid="{00000000-0005-0000-0000-00007BB00000}"/>
    <cellStyle name="Normal 47 5 5 2 3 4" xfId="21213" xr:uid="{00000000-0005-0000-0000-00007CB00000}"/>
    <cellStyle name="Normal 47 5 5 2 3 4 2" xfId="42855" xr:uid="{00000000-0005-0000-0000-00007DB00000}"/>
    <cellStyle name="Normal 47 5 5 2 3 5" xfId="36847" xr:uid="{00000000-0005-0000-0000-00007EB00000}"/>
    <cellStyle name="Normal 47 5 5 2 4" xfId="16245" xr:uid="{00000000-0005-0000-0000-00007FB00000}"/>
    <cellStyle name="Normal 47 5 5 2 4 2" xfId="28214" xr:uid="{00000000-0005-0000-0000-000080B00000}"/>
    <cellStyle name="Normal 47 5 5 2 4 2 2" xfId="49820" xr:uid="{00000000-0005-0000-0000-000081B00000}"/>
    <cellStyle name="Normal 47 5 5 2 4 3" xfId="22247" xr:uid="{00000000-0005-0000-0000-000082B00000}"/>
    <cellStyle name="Normal 47 5 5 2 4 3 2" xfId="43884" xr:uid="{00000000-0005-0000-0000-000083B00000}"/>
    <cellStyle name="Normal 47 5 5 2 4 4" xfId="37899" xr:uid="{00000000-0005-0000-0000-000084B00000}"/>
    <cellStyle name="Normal 47 5 5 2 5" xfId="25232" xr:uid="{00000000-0005-0000-0000-000085B00000}"/>
    <cellStyle name="Normal 47 5 5 2 5 2" xfId="46849" xr:uid="{00000000-0005-0000-0000-000086B00000}"/>
    <cellStyle name="Normal 47 5 5 2 6" xfId="19265" xr:uid="{00000000-0005-0000-0000-000087B00000}"/>
    <cellStyle name="Normal 47 5 5 2 6 2" xfId="40907" xr:uid="{00000000-0005-0000-0000-000088B00000}"/>
    <cellStyle name="Normal 47 5 5 2 7" xfId="34893"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0" xr:uid="{00000000-0005-0000-0000-00008DB00000}"/>
    <cellStyle name="Normal 47 5 5 3 2 2 2 2" xfId="51116" xr:uid="{00000000-0005-0000-0000-00008EB00000}"/>
    <cellStyle name="Normal 47 5 5 3 2 2 3" xfId="23543" xr:uid="{00000000-0005-0000-0000-00008FB00000}"/>
    <cellStyle name="Normal 47 5 5 3 2 2 3 2" xfId="45180" xr:uid="{00000000-0005-0000-0000-000090B00000}"/>
    <cellStyle name="Normal 47 5 5 3 2 2 4" xfId="39196" xr:uid="{00000000-0005-0000-0000-000091B00000}"/>
    <cellStyle name="Normal 47 5 5 3 2 3" xfId="26528" xr:uid="{00000000-0005-0000-0000-000092B00000}"/>
    <cellStyle name="Normal 47 5 5 3 2 3 2" xfId="48142" xr:uid="{00000000-0005-0000-0000-000093B00000}"/>
    <cellStyle name="Normal 47 5 5 3 2 4" xfId="20561" xr:uid="{00000000-0005-0000-0000-000094B00000}"/>
    <cellStyle name="Normal 47 5 5 3 2 4 2" xfId="42203" xr:uid="{00000000-0005-0000-0000-000095B00000}"/>
    <cellStyle name="Normal 47 5 5 3 2 5" xfId="36193" xr:uid="{00000000-0005-0000-0000-000096B00000}"/>
    <cellStyle name="Normal 47 5 5 3 3" xfId="15431" xr:uid="{00000000-0005-0000-0000-000097B00000}"/>
    <cellStyle name="Normal 47 5 5 3 3 2" xfId="18516" xr:uid="{00000000-0005-0000-0000-000098B00000}"/>
    <cellStyle name="Normal 47 5 5 3 3 2 2" xfId="30482" xr:uid="{00000000-0005-0000-0000-000099B00000}"/>
    <cellStyle name="Normal 47 5 5 3 3 2 2 2" xfId="52088" xr:uid="{00000000-0005-0000-0000-00009AB00000}"/>
    <cellStyle name="Normal 47 5 5 3 3 2 3" xfId="24515" xr:uid="{00000000-0005-0000-0000-00009BB00000}"/>
    <cellStyle name="Normal 47 5 5 3 3 2 3 2" xfId="46152" xr:uid="{00000000-0005-0000-0000-00009CB00000}"/>
    <cellStyle name="Normal 47 5 5 3 3 2 4" xfId="40170" xr:uid="{00000000-0005-0000-0000-00009DB00000}"/>
    <cellStyle name="Normal 47 5 5 3 3 3" xfId="27500" xr:uid="{00000000-0005-0000-0000-00009EB00000}"/>
    <cellStyle name="Normal 47 5 5 3 3 3 2" xfId="49114" xr:uid="{00000000-0005-0000-0000-00009FB00000}"/>
    <cellStyle name="Normal 47 5 5 3 3 4" xfId="21533" xr:uid="{00000000-0005-0000-0000-0000A0B00000}"/>
    <cellStyle name="Normal 47 5 5 3 3 4 2" xfId="43175" xr:uid="{00000000-0005-0000-0000-0000A1B00000}"/>
    <cellStyle name="Normal 47 5 5 3 3 5" xfId="37167" xr:uid="{00000000-0005-0000-0000-0000A2B00000}"/>
    <cellStyle name="Normal 47 5 5 3 4" xfId="16565" xr:uid="{00000000-0005-0000-0000-0000A3B00000}"/>
    <cellStyle name="Normal 47 5 5 3 4 2" xfId="28534" xr:uid="{00000000-0005-0000-0000-0000A4B00000}"/>
    <cellStyle name="Normal 47 5 5 3 4 2 2" xfId="50140" xr:uid="{00000000-0005-0000-0000-0000A5B00000}"/>
    <cellStyle name="Normal 47 5 5 3 4 3" xfId="22567" xr:uid="{00000000-0005-0000-0000-0000A6B00000}"/>
    <cellStyle name="Normal 47 5 5 3 4 3 2" xfId="44204" xr:uid="{00000000-0005-0000-0000-0000A7B00000}"/>
    <cellStyle name="Normal 47 5 5 3 4 4" xfId="38219" xr:uid="{00000000-0005-0000-0000-0000A8B00000}"/>
    <cellStyle name="Normal 47 5 5 3 5" xfId="25552" xr:uid="{00000000-0005-0000-0000-0000A9B00000}"/>
    <cellStyle name="Normal 47 5 5 3 5 2" xfId="47169" xr:uid="{00000000-0005-0000-0000-0000AAB00000}"/>
    <cellStyle name="Normal 47 5 5 3 6" xfId="19585" xr:uid="{00000000-0005-0000-0000-0000ABB00000}"/>
    <cellStyle name="Normal 47 5 5 3 6 2" xfId="41227" xr:uid="{00000000-0005-0000-0000-0000ACB00000}"/>
    <cellStyle name="Normal 47 5 5 3 7" xfId="35213" xr:uid="{00000000-0005-0000-0000-0000ADB00000}"/>
    <cellStyle name="Normal 47 5 5 4" xfId="13816" xr:uid="{00000000-0005-0000-0000-0000AEB00000}"/>
    <cellStyle name="Normal 47 5 5 4 2" xfId="16902" xr:uid="{00000000-0005-0000-0000-0000AFB00000}"/>
    <cellStyle name="Normal 47 5 5 4 2 2" xfId="28870" xr:uid="{00000000-0005-0000-0000-0000B0B00000}"/>
    <cellStyle name="Normal 47 5 5 4 2 2 2" xfId="50476" xr:uid="{00000000-0005-0000-0000-0000B1B00000}"/>
    <cellStyle name="Normal 47 5 5 4 2 3" xfId="22903" xr:uid="{00000000-0005-0000-0000-0000B2B00000}"/>
    <cellStyle name="Normal 47 5 5 4 2 3 2" xfId="44540" xr:uid="{00000000-0005-0000-0000-0000B3B00000}"/>
    <cellStyle name="Normal 47 5 5 4 2 4" xfId="38556" xr:uid="{00000000-0005-0000-0000-0000B4B00000}"/>
    <cellStyle name="Normal 47 5 5 4 3" xfId="25888" xr:uid="{00000000-0005-0000-0000-0000B5B00000}"/>
    <cellStyle name="Normal 47 5 5 4 3 2" xfId="47502" xr:uid="{00000000-0005-0000-0000-0000B6B00000}"/>
    <cellStyle name="Normal 47 5 5 4 4" xfId="19921" xr:uid="{00000000-0005-0000-0000-0000B7B00000}"/>
    <cellStyle name="Normal 47 5 5 4 4 2" xfId="41563" xr:uid="{00000000-0005-0000-0000-0000B8B00000}"/>
    <cellStyle name="Normal 47 5 5 4 5" xfId="35552" xr:uid="{00000000-0005-0000-0000-0000B9B00000}"/>
    <cellStyle name="Normal 47 5 5 5" xfId="14790" xr:uid="{00000000-0005-0000-0000-0000BAB00000}"/>
    <cellStyle name="Normal 47 5 5 5 2" xfId="17875" xr:uid="{00000000-0005-0000-0000-0000BBB00000}"/>
    <cellStyle name="Normal 47 5 5 5 2 2" xfId="29842" xr:uid="{00000000-0005-0000-0000-0000BCB00000}"/>
    <cellStyle name="Normal 47 5 5 5 2 2 2" xfId="51448" xr:uid="{00000000-0005-0000-0000-0000BDB00000}"/>
    <cellStyle name="Normal 47 5 5 5 2 3" xfId="23875" xr:uid="{00000000-0005-0000-0000-0000BEB00000}"/>
    <cellStyle name="Normal 47 5 5 5 2 3 2" xfId="45512" xr:uid="{00000000-0005-0000-0000-0000BFB00000}"/>
    <cellStyle name="Normal 47 5 5 5 2 4" xfId="39529" xr:uid="{00000000-0005-0000-0000-0000C0B00000}"/>
    <cellStyle name="Normal 47 5 5 5 3" xfId="26860" xr:uid="{00000000-0005-0000-0000-0000C1B00000}"/>
    <cellStyle name="Normal 47 5 5 5 3 2" xfId="48474" xr:uid="{00000000-0005-0000-0000-0000C2B00000}"/>
    <cellStyle name="Normal 47 5 5 5 4" xfId="20893" xr:uid="{00000000-0005-0000-0000-0000C3B00000}"/>
    <cellStyle name="Normal 47 5 5 5 4 2" xfId="42535" xr:uid="{00000000-0005-0000-0000-0000C4B00000}"/>
    <cellStyle name="Normal 47 5 5 5 5" xfId="36526" xr:uid="{00000000-0005-0000-0000-0000C5B00000}"/>
    <cellStyle name="Normal 47 5 5 6" xfId="15903" xr:uid="{00000000-0005-0000-0000-0000C6B00000}"/>
    <cellStyle name="Normal 47 5 5 6 2" xfId="27874" xr:uid="{00000000-0005-0000-0000-0000C7B00000}"/>
    <cellStyle name="Normal 47 5 5 6 2 2" xfId="49480" xr:uid="{00000000-0005-0000-0000-0000C8B00000}"/>
    <cellStyle name="Normal 47 5 5 6 3" xfId="21907" xr:uid="{00000000-0005-0000-0000-0000C9B00000}"/>
    <cellStyle name="Normal 47 5 5 6 3 2" xfId="43544" xr:uid="{00000000-0005-0000-0000-0000CAB00000}"/>
    <cellStyle name="Normal 47 5 5 6 4" xfId="37557" xr:uid="{00000000-0005-0000-0000-0000CBB00000}"/>
    <cellStyle name="Normal 47 5 5 7" xfId="24889" xr:uid="{00000000-0005-0000-0000-0000CCB00000}"/>
    <cellStyle name="Normal 47 5 5 7 2" xfId="46509" xr:uid="{00000000-0005-0000-0000-0000CDB00000}"/>
    <cellStyle name="Normal 47 5 5 8" xfId="18922" xr:uid="{00000000-0005-0000-0000-0000CEB00000}"/>
    <cellStyle name="Normal 47 5 5 8 2" xfId="40564" xr:uid="{00000000-0005-0000-0000-0000CFB00000}"/>
    <cellStyle name="Normal 47 5 5 9" xfId="31892"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5" xr:uid="{00000000-0005-0000-0000-0000D5B00000}"/>
    <cellStyle name="Normal 47 5 6 2 2 2 2 2" xfId="50721" xr:uid="{00000000-0005-0000-0000-0000D6B00000}"/>
    <cellStyle name="Normal 47 5 6 2 2 2 3" xfId="23148" xr:uid="{00000000-0005-0000-0000-0000D7B00000}"/>
    <cellStyle name="Normal 47 5 6 2 2 2 3 2" xfId="44785" xr:uid="{00000000-0005-0000-0000-0000D8B00000}"/>
    <cellStyle name="Normal 47 5 6 2 2 2 4" xfId="38801" xr:uid="{00000000-0005-0000-0000-0000D9B00000}"/>
    <cellStyle name="Normal 47 5 6 2 2 3" xfId="26133" xr:uid="{00000000-0005-0000-0000-0000DAB00000}"/>
    <cellStyle name="Normal 47 5 6 2 2 3 2" xfId="47747" xr:uid="{00000000-0005-0000-0000-0000DBB00000}"/>
    <cellStyle name="Normal 47 5 6 2 2 4" xfId="20166" xr:uid="{00000000-0005-0000-0000-0000DCB00000}"/>
    <cellStyle name="Normal 47 5 6 2 2 4 2" xfId="41808" xr:uid="{00000000-0005-0000-0000-0000DDB00000}"/>
    <cellStyle name="Normal 47 5 6 2 2 5" xfId="35798" xr:uid="{00000000-0005-0000-0000-0000DEB00000}"/>
    <cellStyle name="Normal 47 5 6 2 3" xfId="15036" xr:uid="{00000000-0005-0000-0000-0000DFB00000}"/>
    <cellStyle name="Normal 47 5 6 2 3 2" xfId="18121" xr:uid="{00000000-0005-0000-0000-0000E0B00000}"/>
    <cellStyle name="Normal 47 5 6 2 3 2 2" xfId="30087" xr:uid="{00000000-0005-0000-0000-0000E1B00000}"/>
    <cellStyle name="Normal 47 5 6 2 3 2 2 2" xfId="51693" xr:uid="{00000000-0005-0000-0000-0000E2B00000}"/>
    <cellStyle name="Normal 47 5 6 2 3 2 3" xfId="24120" xr:uid="{00000000-0005-0000-0000-0000E3B00000}"/>
    <cellStyle name="Normal 47 5 6 2 3 2 3 2" xfId="45757" xr:uid="{00000000-0005-0000-0000-0000E4B00000}"/>
    <cellStyle name="Normal 47 5 6 2 3 2 4" xfId="39775" xr:uid="{00000000-0005-0000-0000-0000E5B00000}"/>
    <cellStyle name="Normal 47 5 6 2 3 3" xfId="27105" xr:uid="{00000000-0005-0000-0000-0000E6B00000}"/>
    <cellStyle name="Normal 47 5 6 2 3 3 2" xfId="48719" xr:uid="{00000000-0005-0000-0000-0000E7B00000}"/>
    <cellStyle name="Normal 47 5 6 2 3 4" xfId="21138" xr:uid="{00000000-0005-0000-0000-0000E8B00000}"/>
    <cellStyle name="Normal 47 5 6 2 3 4 2" xfId="42780" xr:uid="{00000000-0005-0000-0000-0000E9B00000}"/>
    <cellStyle name="Normal 47 5 6 2 3 5" xfId="36772" xr:uid="{00000000-0005-0000-0000-0000EAB00000}"/>
    <cellStyle name="Normal 47 5 6 2 4" xfId="16170" xr:uid="{00000000-0005-0000-0000-0000EBB00000}"/>
    <cellStyle name="Normal 47 5 6 2 4 2" xfId="28139" xr:uid="{00000000-0005-0000-0000-0000ECB00000}"/>
    <cellStyle name="Normal 47 5 6 2 4 2 2" xfId="49745" xr:uid="{00000000-0005-0000-0000-0000EDB00000}"/>
    <cellStyle name="Normal 47 5 6 2 4 3" xfId="22172" xr:uid="{00000000-0005-0000-0000-0000EEB00000}"/>
    <cellStyle name="Normal 47 5 6 2 4 3 2" xfId="43809" xr:uid="{00000000-0005-0000-0000-0000EFB00000}"/>
    <cellStyle name="Normal 47 5 6 2 4 4" xfId="37824" xr:uid="{00000000-0005-0000-0000-0000F0B00000}"/>
    <cellStyle name="Normal 47 5 6 2 5" xfId="25157" xr:uid="{00000000-0005-0000-0000-0000F1B00000}"/>
    <cellStyle name="Normal 47 5 6 2 5 2" xfId="46774" xr:uid="{00000000-0005-0000-0000-0000F2B00000}"/>
    <cellStyle name="Normal 47 5 6 2 6" xfId="19190" xr:uid="{00000000-0005-0000-0000-0000F3B00000}"/>
    <cellStyle name="Normal 47 5 6 2 6 2" xfId="40832" xr:uid="{00000000-0005-0000-0000-0000F4B00000}"/>
    <cellStyle name="Normal 47 5 6 2 7" xfId="34818"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5" xr:uid="{00000000-0005-0000-0000-0000F9B00000}"/>
    <cellStyle name="Normal 47 5 6 3 2 2 2 2" xfId="51041" xr:uid="{00000000-0005-0000-0000-0000FAB00000}"/>
    <cellStyle name="Normal 47 5 6 3 2 2 3" xfId="23468" xr:uid="{00000000-0005-0000-0000-0000FBB00000}"/>
    <cellStyle name="Normal 47 5 6 3 2 2 3 2" xfId="45105" xr:uid="{00000000-0005-0000-0000-0000FCB00000}"/>
    <cellStyle name="Normal 47 5 6 3 2 2 4" xfId="39121" xr:uid="{00000000-0005-0000-0000-0000FDB00000}"/>
    <cellStyle name="Normal 47 5 6 3 2 3" xfId="26453" xr:uid="{00000000-0005-0000-0000-0000FEB00000}"/>
    <cellStyle name="Normal 47 5 6 3 2 3 2" xfId="48067" xr:uid="{00000000-0005-0000-0000-0000FFB00000}"/>
    <cellStyle name="Normal 47 5 6 3 2 4" xfId="20486" xr:uid="{00000000-0005-0000-0000-000000B10000}"/>
    <cellStyle name="Normal 47 5 6 3 2 4 2" xfId="42128" xr:uid="{00000000-0005-0000-0000-000001B10000}"/>
    <cellStyle name="Normal 47 5 6 3 2 5" xfId="36118" xr:uid="{00000000-0005-0000-0000-000002B10000}"/>
    <cellStyle name="Normal 47 5 6 3 3" xfId="15356" xr:uid="{00000000-0005-0000-0000-000003B10000}"/>
    <cellStyle name="Normal 47 5 6 3 3 2" xfId="18441" xr:uid="{00000000-0005-0000-0000-000004B10000}"/>
    <cellStyle name="Normal 47 5 6 3 3 2 2" xfId="30407" xr:uid="{00000000-0005-0000-0000-000005B10000}"/>
    <cellStyle name="Normal 47 5 6 3 3 2 2 2" xfId="52013" xr:uid="{00000000-0005-0000-0000-000006B10000}"/>
    <cellStyle name="Normal 47 5 6 3 3 2 3" xfId="24440" xr:uid="{00000000-0005-0000-0000-000007B10000}"/>
    <cellStyle name="Normal 47 5 6 3 3 2 3 2" xfId="46077" xr:uid="{00000000-0005-0000-0000-000008B10000}"/>
    <cellStyle name="Normal 47 5 6 3 3 2 4" xfId="40095" xr:uid="{00000000-0005-0000-0000-000009B10000}"/>
    <cellStyle name="Normal 47 5 6 3 3 3" xfId="27425" xr:uid="{00000000-0005-0000-0000-00000AB10000}"/>
    <cellStyle name="Normal 47 5 6 3 3 3 2" xfId="49039" xr:uid="{00000000-0005-0000-0000-00000BB10000}"/>
    <cellStyle name="Normal 47 5 6 3 3 4" xfId="21458" xr:uid="{00000000-0005-0000-0000-00000CB10000}"/>
    <cellStyle name="Normal 47 5 6 3 3 4 2" xfId="43100" xr:uid="{00000000-0005-0000-0000-00000DB10000}"/>
    <cellStyle name="Normal 47 5 6 3 3 5" xfId="37092" xr:uid="{00000000-0005-0000-0000-00000EB10000}"/>
    <cellStyle name="Normal 47 5 6 3 4" xfId="16490" xr:uid="{00000000-0005-0000-0000-00000FB10000}"/>
    <cellStyle name="Normal 47 5 6 3 4 2" xfId="28459" xr:uid="{00000000-0005-0000-0000-000010B10000}"/>
    <cellStyle name="Normal 47 5 6 3 4 2 2" xfId="50065" xr:uid="{00000000-0005-0000-0000-000011B10000}"/>
    <cellStyle name="Normal 47 5 6 3 4 3" xfId="22492" xr:uid="{00000000-0005-0000-0000-000012B10000}"/>
    <cellStyle name="Normal 47 5 6 3 4 3 2" xfId="44129" xr:uid="{00000000-0005-0000-0000-000013B10000}"/>
    <cellStyle name="Normal 47 5 6 3 4 4" xfId="38144" xr:uid="{00000000-0005-0000-0000-000014B10000}"/>
    <cellStyle name="Normal 47 5 6 3 5" xfId="25477" xr:uid="{00000000-0005-0000-0000-000015B10000}"/>
    <cellStyle name="Normal 47 5 6 3 5 2" xfId="47094" xr:uid="{00000000-0005-0000-0000-000016B10000}"/>
    <cellStyle name="Normal 47 5 6 3 6" xfId="19510" xr:uid="{00000000-0005-0000-0000-000017B10000}"/>
    <cellStyle name="Normal 47 5 6 3 6 2" xfId="41152" xr:uid="{00000000-0005-0000-0000-000018B10000}"/>
    <cellStyle name="Normal 47 5 6 3 7" xfId="35138" xr:uid="{00000000-0005-0000-0000-000019B10000}"/>
    <cellStyle name="Normal 47 5 6 4" xfId="13741" xr:uid="{00000000-0005-0000-0000-00001AB10000}"/>
    <cellStyle name="Normal 47 5 6 4 2" xfId="16827" xr:uid="{00000000-0005-0000-0000-00001BB10000}"/>
    <cellStyle name="Normal 47 5 6 4 2 2" xfId="28795" xr:uid="{00000000-0005-0000-0000-00001CB10000}"/>
    <cellStyle name="Normal 47 5 6 4 2 2 2" xfId="50401" xr:uid="{00000000-0005-0000-0000-00001DB10000}"/>
    <cellStyle name="Normal 47 5 6 4 2 3" xfId="22828" xr:uid="{00000000-0005-0000-0000-00001EB10000}"/>
    <cellStyle name="Normal 47 5 6 4 2 3 2" xfId="44465" xr:uid="{00000000-0005-0000-0000-00001FB10000}"/>
    <cellStyle name="Normal 47 5 6 4 2 4" xfId="38481" xr:uid="{00000000-0005-0000-0000-000020B10000}"/>
    <cellStyle name="Normal 47 5 6 4 3" xfId="25813" xr:uid="{00000000-0005-0000-0000-000021B10000}"/>
    <cellStyle name="Normal 47 5 6 4 3 2" xfId="47427" xr:uid="{00000000-0005-0000-0000-000022B10000}"/>
    <cellStyle name="Normal 47 5 6 4 4" xfId="19846" xr:uid="{00000000-0005-0000-0000-000023B10000}"/>
    <cellStyle name="Normal 47 5 6 4 4 2" xfId="41488" xr:uid="{00000000-0005-0000-0000-000024B10000}"/>
    <cellStyle name="Normal 47 5 6 4 5" xfId="35477" xr:uid="{00000000-0005-0000-0000-000025B10000}"/>
    <cellStyle name="Normal 47 5 6 5" xfId="14715" xr:uid="{00000000-0005-0000-0000-000026B10000}"/>
    <cellStyle name="Normal 47 5 6 5 2" xfId="17800" xr:uid="{00000000-0005-0000-0000-000027B10000}"/>
    <cellStyle name="Normal 47 5 6 5 2 2" xfId="29767" xr:uid="{00000000-0005-0000-0000-000028B10000}"/>
    <cellStyle name="Normal 47 5 6 5 2 2 2" xfId="51373" xr:uid="{00000000-0005-0000-0000-000029B10000}"/>
    <cellStyle name="Normal 47 5 6 5 2 3" xfId="23800" xr:uid="{00000000-0005-0000-0000-00002AB10000}"/>
    <cellStyle name="Normal 47 5 6 5 2 3 2" xfId="45437" xr:uid="{00000000-0005-0000-0000-00002BB10000}"/>
    <cellStyle name="Normal 47 5 6 5 2 4" xfId="39454" xr:uid="{00000000-0005-0000-0000-00002CB10000}"/>
    <cellStyle name="Normal 47 5 6 5 3" xfId="26785" xr:uid="{00000000-0005-0000-0000-00002DB10000}"/>
    <cellStyle name="Normal 47 5 6 5 3 2" xfId="48399" xr:uid="{00000000-0005-0000-0000-00002EB10000}"/>
    <cellStyle name="Normal 47 5 6 5 4" xfId="20818" xr:uid="{00000000-0005-0000-0000-00002FB10000}"/>
    <cellStyle name="Normal 47 5 6 5 4 2" xfId="42460" xr:uid="{00000000-0005-0000-0000-000030B10000}"/>
    <cellStyle name="Normal 47 5 6 5 5" xfId="36451" xr:uid="{00000000-0005-0000-0000-000031B10000}"/>
    <cellStyle name="Normal 47 5 6 6" xfId="15828" xr:uid="{00000000-0005-0000-0000-000032B10000}"/>
    <cellStyle name="Normal 47 5 6 6 2" xfId="27799" xr:uid="{00000000-0005-0000-0000-000033B10000}"/>
    <cellStyle name="Normal 47 5 6 6 2 2" xfId="49405" xr:uid="{00000000-0005-0000-0000-000034B10000}"/>
    <cellStyle name="Normal 47 5 6 6 3" xfId="21832" xr:uid="{00000000-0005-0000-0000-000035B10000}"/>
    <cellStyle name="Normal 47 5 6 6 3 2" xfId="43469" xr:uid="{00000000-0005-0000-0000-000036B10000}"/>
    <cellStyle name="Normal 47 5 6 6 4" xfId="37482" xr:uid="{00000000-0005-0000-0000-000037B10000}"/>
    <cellStyle name="Normal 47 5 6 7" xfId="24814" xr:uid="{00000000-0005-0000-0000-000038B10000}"/>
    <cellStyle name="Normal 47 5 6 7 2" xfId="46434" xr:uid="{00000000-0005-0000-0000-000039B10000}"/>
    <cellStyle name="Normal 47 5 6 8" xfId="18847" xr:uid="{00000000-0005-0000-0000-00003AB10000}"/>
    <cellStyle name="Normal 47 5 6 8 2" xfId="40489" xr:uid="{00000000-0005-0000-0000-00003BB10000}"/>
    <cellStyle name="Normal 47 5 6 9" xfId="31773"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3" xr:uid="{00000000-0005-0000-0000-000041B10000}"/>
    <cellStyle name="Normal 47 5 7 2 2 2 2 2" xfId="50839" xr:uid="{00000000-0005-0000-0000-000042B10000}"/>
    <cellStyle name="Normal 47 5 7 2 2 2 3" xfId="23266" xr:uid="{00000000-0005-0000-0000-000043B10000}"/>
    <cellStyle name="Normal 47 5 7 2 2 2 3 2" xfId="44903" xr:uid="{00000000-0005-0000-0000-000044B10000}"/>
    <cellStyle name="Normal 47 5 7 2 2 2 4" xfId="38919" xr:uid="{00000000-0005-0000-0000-000045B10000}"/>
    <cellStyle name="Normal 47 5 7 2 2 3" xfId="26251" xr:uid="{00000000-0005-0000-0000-000046B10000}"/>
    <cellStyle name="Normal 47 5 7 2 2 3 2" xfId="47865" xr:uid="{00000000-0005-0000-0000-000047B10000}"/>
    <cellStyle name="Normal 47 5 7 2 2 4" xfId="20284" xr:uid="{00000000-0005-0000-0000-000048B10000}"/>
    <cellStyle name="Normal 47 5 7 2 2 4 2" xfId="41926" xr:uid="{00000000-0005-0000-0000-000049B10000}"/>
    <cellStyle name="Normal 47 5 7 2 2 5" xfId="35916" xr:uid="{00000000-0005-0000-0000-00004AB10000}"/>
    <cellStyle name="Normal 47 5 7 2 3" xfId="15154" xr:uid="{00000000-0005-0000-0000-00004BB10000}"/>
    <cellStyle name="Normal 47 5 7 2 3 2" xfId="18239" xr:uid="{00000000-0005-0000-0000-00004CB10000}"/>
    <cellStyle name="Normal 47 5 7 2 3 2 2" xfId="30205" xr:uid="{00000000-0005-0000-0000-00004DB10000}"/>
    <cellStyle name="Normal 47 5 7 2 3 2 2 2" xfId="51811" xr:uid="{00000000-0005-0000-0000-00004EB10000}"/>
    <cellStyle name="Normal 47 5 7 2 3 2 3" xfId="24238" xr:uid="{00000000-0005-0000-0000-00004FB10000}"/>
    <cellStyle name="Normal 47 5 7 2 3 2 3 2" xfId="45875" xr:uid="{00000000-0005-0000-0000-000050B10000}"/>
    <cellStyle name="Normal 47 5 7 2 3 2 4" xfId="39893" xr:uid="{00000000-0005-0000-0000-000051B10000}"/>
    <cellStyle name="Normal 47 5 7 2 3 3" xfId="27223" xr:uid="{00000000-0005-0000-0000-000052B10000}"/>
    <cellStyle name="Normal 47 5 7 2 3 3 2" xfId="48837" xr:uid="{00000000-0005-0000-0000-000053B10000}"/>
    <cellStyle name="Normal 47 5 7 2 3 4" xfId="21256" xr:uid="{00000000-0005-0000-0000-000054B10000}"/>
    <cellStyle name="Normal 47 5 7 2 3 4 2" xfId="42898" xr:uid="{00000000-0005-0000-0000-000055B10000}"/>
    <cellStyle name="Normal 47 5 7 2 3 5" xfId="36890" xr:uid="{00000000-0005-0000-0000-000056B10000}"/>
    <cellStyle name="Normal 47 5 7 2 4" xfId="16288" xr:uid="{00000000-0005-0000-0000-000057B10000}"/>
    <cellStyle name="Normal 47 5 7 2 4 2" xfId="28257" xr:uid="{00000000-0005-0000-0000-000058B10000}"/>
    <cellStyle name="Normal 47 5 7 2 4 2 2" xfId="49863" xr:uid="{00000000-0005-0000-0000-000059B10000}"/>
    <cellStyle name="Normal 47 5 7 2 4 3" xfId="22290" xr:uid="{00000000-0005-0000-0000-00005AB10000}"/>
    <cellStyle name="Normal 47 5 7 2 4 3 2" xfId="43927" xr:uid="{00000000-0005-0000-0000-00005BB10000}"/>
    <cellStyle name="Normal 47 5 7 2 4 4" xfId="37942" xr:uid="{00000000-0005-0000-0000-00005CB10000}"/>
    <cellStyle name="Normal 47 5 7 2 5" xfId="25275" xr:uid="{00000000-0005-0000-0000-00005DB10000}"/>
    <cellStyle name="Normal 47 5 7 2 5 2" xfId="46892" xr:uid="{00000000-0005-0000-0000-00005EB10000}"/>
    <cellStyle name="Normal 47 5 7 2 6" xfId="19308" xr:uid="{00000000-0005-0000-0000-00005FB10000}"/>
    <cellStyle name="Normal 47 5 7 2 6 2" xfId="40950" xr:uid="{00000000-0005-0000-0000-000060B10000}"/>
    <cellStyle name="Normal 47 5 7 2 7" xfId="34936"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3" xr:uid="{00000000-0005-0000-0000-000065B10000}"/>
    <cellStyle name="Normal 47 5 7 3 2 2 2 2" xfId="51159" xr:uid="{00000000-0005-0000-0000-000066B10000}"/>
    <cellStyle name="Normal 47 5 7 3 2 2 3" xfId="23586" xr:uid="{00000000-0005-0000-0000-000067B10000}"/>
    <cellStyle name="Normal 47 5 7 3 2 2 3 2" xfId="45223" xr:uid="{00000000-0005-0000-0000-000068B10000}"/>
    <cellStyle name="Normal 47 5 7 3 2 2 4" xfId="39239" xr:uid="{00000000-0005-0000-0000-000069B10000}"/>
    <cellStyle name="Normal 47 5 7 3 2 3" xfId="26571" xr:uid="{00000000-0005-0000-0000-00006AB10000}"/>
    <cellStyle name="Normal 47 5 7 3 2 3 2" xfId="48185" xr:uid="{00000000-0005-0000-0000-00006BB10000}"/>
    <cellStyle name="Normal 47 5 7 3 2 4" xfId="20604" xr:uid="{00000000-0005-0000-0000-00006CB10000}"/>
    <cellStyle name="Normal 47 5 7 3 2 4 2" xfId="42246" xr:uid="{00000000-0005-0000-0000-00006DB10000}"/>
    <cellStyle name="Normal 47 5 7 3 2 5" xfId="36236" xr:uid="{00000000-0005-0000-0000-00006EB10000}"/>
    <cellStyle name="Normal 47 5 7 3 3" xfId="15474" xr:uid="{00000000-0005-0000-0000-00006FB10000}"/>
    <cellStyle name="Normal 47 5 7 3 3 2" xfId="18559" xr:uid="{00000000-0005-0000-0000-000070B10000}"/>
    <cellStyle name="Normal 47 5 7 3 3 2 2" xfId="30525" xr:uid="{00000000-0005-0000-0000-000071B10000}"/>
    <cellStyle name="Normal 47 5 7 3 3 2 2 2" xfId="52131" xr:uid="{00000000-0005-0000-0000-000072B10000}"/>
    <cellStyle name="Normal 47 5 7 3 3 2 3" xfId="24558" xr:uid="{00000000-0005-0000-0000-000073B10000}"/>
    <cellStyle name="Normal 47 5 7 3 3 2 3 2" xfId="46195" xr:uid="{00000000-0005-0000-0000-000074B10000}"/>
    <cellStyle name="Normal 47 5 7 3 3 2 4" xfId="40213" xr:uid="{00000000-0005-0000-0000-000075B10000}"/>
    <cellStyle name="Normal 47 5 7 3 3 3" xfId="27543" xr:uid="{00000000-0005-0000-0000-000076B10000}"/>
    <cellStyle name="Normal 47 5 7 3 3 3 2" xfId="49157" xr:uid="{00000000-0005-0000-0000-000077B10000}"/>
    <cellStyle name="Normal 47 5 7 3 3 4" xfId="21576" xr:uid="{00000000-0005-0000-0000-000078B10000}"/>
    <cellStyle name="Normal 47 5 7 3 3 4 2" xfId="43218" xr:uid="{00000000-0005-0000-0000-000079B10000}"/>
    <cellStyle name="Normal 47 5 7 3 3 5" xfId="37210" xr:uid="{00000000-0005-0000-0000-00007AB10000}"/>
    <cellStyle name="Normal 47 5 7 3 4" xfId="16608" xr:uid="{00000000-0005-0000-0000-00007BB10000}"/>
    <cellStyle name="Normal 47 5 7 3 4 2" xfId="28577" xr:uid="{00000000-0005-0000-0000-00007CB10000}"/>
    <cellStyle name="Normal 47 5 7 3 4 2 2" xfId="50183" xr:uid="{00000000-0005-0000-0000-00007DB10000}"/>
    <cellStyle name="Normal 47 5 7 3 4 3" xfId="22610" xr:uid="{00000000-0005-0000-0000-00007EB10000}"/>
    <cellStyle name="Normal 47 5 7 3 4 3 2" xfId="44247" xr:uid="{00000000-0005-0000-0000-00007FB10000}"/>
    <cellStyle name="Normal 47 5 7 3 4 4" xfId="38262" xr:uid="{00000000-0005-0000-0000-000080B10000}"/>
    <cellStyle name="Normal 47 5 7 3 5" xfId="25595" xr:uid="{00000000-0005-0000-0000-000081B10000}"/>
    <cellStyle name="Normal 47 5 7 3 5 2" xfId="47212" xr:uid="{00000000-0005-0000-0000-000082B10000}"/>
    <cellStyle name="Normal 47 5 7 3 6" xfId="19628" xr:uid="{00000000-0005-0000-0000-000083B10000}"/>
    <cellStyle name="Normal 47 5 7 3 6 2" xfId="41270" xr:uid="{00000000-0005-0000-0000-000084B10000}"/>
    <cellStyle name="Normal 47 5 7 3 7" xfId="35256" xr:uid="{00000000-0005-0000-0000-000085B10000}"/>
    <cellStyle name="Normal 47 5 7 4" xfId="13859" xr:uid="{00000000-0005-0000-0000-000086B10000}"/>
    <cellStyle name="Normal 47 5 7 4 2" xfId="16945" xr:uid="{00000000-0005-0000-0000-000087B10000}"/>
    <cellStyle name="Normal 47 5 7 4 2 2" xfId="28913" xr:uid="{00000000-0005-0000-0000-000088B10000}"/>
    <cellStyle name="Normal 47 5 7 4 2 2 2" xfId="50519" xr:uid="{00000000-0005-0000-0000-000089B10000}"/>
    <cellStyle name="Normal 47 5 7 4 2 3" xfId="22946" xr:uid="{00000000-0005-0000-0000-00008AB10000}"/>
    <cellStyle name="Normal 47 5 7 4 2 3 2" xfId="44583" xr:uid="{00000000-0005-0000-0000-00008BB10000}"/>
    <cellStyle name="Normal 47 5 7 4 2 4" xfId="38599" xr:uid="{00000000-0005-0000-0000-00008CB10000}"/>
    <cellStyle name="Normal 47 5 7 4 3" xfId="25931" xr:uid="{00000000-0005-0000-0000-00008DB10000}"/>
    <cellStyle name="Normal 47 5 7 4 3 2" xfId="47545" xr:uid="{00000000-0005-0000-0000-00008EB10000}"/>
    <cellStyle name="Normal 47 5 7 4 4" xfId="19964" xr:uid="{00000000-0005-0000-0000-00008FB10000}"/>
    <cellStyle name="Normal 47 5 7 4 4 2" xfId="41606" xr:uid="{00000000-0005-0000-0000-000090B10000}"/>
    <cellStyle name="Normal 47 5 7 4 5" xfId="35595" xr:uid="{00000000-0005-0000-0000-000091B10000}"/>
    <cellStyle name="Normal 47 5 7 5" xfId="14833" xr:uid="{00000000-0005-0000-0000-000092B10000}"/>
    <cellStyle name="Normal 47 5 7 5 2" xfId="17918" xr:uid="{00000000-0005-0000-0000-000093B10000}"/>
    <cellStyle name="Normal 47 5 7 5 2 2" xfId="29885" xr:uid="{00000000-0005-0000-0000-000094B10000}"/>
    <cellStyle name="Normal 47 5 7 5 2 2 2" xfId="51491" xr:uid="{00000000-0005-0000-0000-000095B10000}"/>
    <cellStyle name="Normal 47 5 7 5 2 3" xfId="23918" xr:uid="{00000000-0005-0000-0000-000096B10000}"/>
    <cellStyle name="Normal 47 5 7 5 2 3 2" xfId="45555" xr:uid="{00000000-0005-0000-0000-000097B10000}"/>
    <cellStyle name="Normal 47 5 7 5 2 4" xfId="39572" xr:uid="{00000000-0005-0000-0000-000098B10000}"/>
    <cellStyle name="Normal 47 5 7 5 3" xfId="26903" xr:uid="{00000000-0005-0000-0000-000099B10000}"/>
    <cellStyle name="Normal 47 5 7 5 3 2" xfId="48517" xr:uid="{00000000-0005-0000-0000-00009AB10000}"/>
    <cellStyle name="Normal 47 5 7 5 4" xfId="20936" xr:uid="{00000000-0005-0000-0000-00009BB10000}"/>
    <cellStyle name="Normal 47 5 7 5 4 2" xfId="42578" xr:uid="{00000000-0005-0000-0000-00009CB10000}"/>
    <cellStyle name="Normal 47 5 7 5 5" xfId="36569" xr:uid="{00000000-0005-0000-0000-00009DB10000}"/>
    <cellStyle name="Normal 47 5 7 6" xfId="15946" xr:uid="{00000000-0005-0000-0000-00009EB10000}"/>
    <cellStyle name="Normal 47 5 7 6 2" xfId="27917" xr:uid="{00000000-0005-0000-0000-00009FB10000}"/>
    <cellStyle name="Normal 47 5 7 6 2 2" xfId="49523" xr:uid="{00000000-0005-0000-0000-0000A0B10000}"/>
    <cellStyle name="Normal 47 5 7 6 3" xfId="21950" xr:uid="{00000000-0005-0000-0000-0000A1B10000}"/>
    <cellStyle name="Normal 47 5 7 6 3 2" xfId="43587" xr:uid="{00000000-0005-0000-0000-0000A2B10000}"/>
    <cellStyle name="Normal 47 5 7 6 4" xfId="37600" xr:uid="{00000000-0005-0000-0000-0000A3B10000}"/>
    <cellStyle name="Normal 47 5 7 7" xfId="24932" xr:uid="{00000000-0005-0000-0000-0000A4B10000}"/>
    <cellStyle name="Normal 47 5 7 7 2" xfId="46552" xr:uid="{00000000-0005-0000-0000-0000A5B10000}"/>
    <cellStyle name="Normal 47 5 7 8" xfId="18965" xr:uid="{00000000-0005-0000-0000-0000A6B10000}"/>
    <cellStyle name="Normal 47 5 7 8 2" xfId="40607" xr:uid="{00000000-0005-0000-0000-0000A7B10000}"/>
    <cellStyle name="Normal 47 5 7 9" xfId="32006"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5" xr:uid="{00000000-0005-0000-0000-0000ACB10000}"/>
    <cellStyle name="Normal 47 5 8 2 2 2 2" xfId="50581" xr:uid="{00000000-0005-0000-0000-0000ADB10000}"/>
    <cellStyle name="Normal 47 5 8 2 2 3" xfId="23008" xr:uid="{00000000-0005-0000-0000-0000AEB10000}"/>
    <cellStyle name="Normal 47 5 8 2 2 3 2" xfId="44645" xr:uid="{00000000-0005-0000-0000-0000AFB10000}"/>
    <cellStyle name="Normal 47 5 8 2 2 4" xfId="38661" xr:uid="{00000000-0005-0000-0000-0000B0B10000}"/>
    <cellStyle name="Normal 47 5 8 2 3" xfId="25993" xr:uid="{00000000-0005-0000-0000-0000B1B10000}"/>
    <cellStyle name="Normal 47 5 8 2 3 2" xfId="47607" xr:uid="{00000000-0005-0000-0000-0000B2B10000}"/>
    <cellStyle name="Normal 47 5 8 2 4" xfId="20026" xr:uid="{00000000-0005-0000-0000-0000B3B10000}"/>
    <cellStyle name="Normal 47 5 8 2 4 2" xfId="41668" xr:uid="{00000000-0005-0000-0000-0000B4B10000}"/>
    <cellStyle name="Normal 47 5 8 2 5" xfId="35658" xr:uid="{00000000-0005-0000-0000-0000B5B10000}"/>
    <cellStyle name="Normal 47 5 8 3" xfId="14896" xr:uid="{00000000-0005-0000-0000-0000B6B10000}"/>
    <cellStyle name="Normal 47 5 8 3 2" xfId="17981" xr:uid="{00000000-0005-0000-0000-0000B7B10000}"/>
    <cellStyle name="Normal 47 5 8 3 2 2" xfId="29947" xr:uid="{00000000-0005-0000-0000-0000B8B10000}"/>
    <cellStyle name="Normal 47 5 8 3 2 2 2" xfId="51553" xr:uid="{00000000-0005-0000-0000-0000B9B10000}"/>
    <cellStyle name="Normal 47 5 8 3 2 3" xfId="23980" xr:uid="{00000000-0005-0000-0000-0000BAB10000}"/>
    <cellStyle name="Normal 47 5 8 3 2 3 2" xfId="45617" xr:uid="{00000000-0005-0000-0000-0000BBB10000}"/>
    <cellStyle name="Normal 47 5 8 3 2 4" xfId="39635" xr:uid="{00000000-0005-0000-0000-0000BCB10000}"/>
    <cellStyle name="Normal 47 5 8 3 3" xfId="26965" xr:uid="{00000000-0005-0000-0000-0000BDB10000}"/>
    <cellStyle name="Normal 47 5 8 3 3 2" xfId="48579" xr:uid="{00000000-0005-0000-0000-0000BEB10000}"/>
    <cellStyle name="Normal 47 5 8 3 4" xfId="20998" xr:uid="{00000000-0005-0000-0000-0000BFB10000}"/>
    <cellStyle name="Normal 47 5 8 3 4 2" xfId="42640" xr:uid="{00000000-0005-0000-0000-0000C0B10000}"/>
    <cellStyle name="Normal 47 5 8 3 5" xfId="36632" xr:uid="{00000000-0005-0000-0000-0000C1B10000}"/>
    <cellStyle name="Normal 47 5 8 4" xfId="16030" xr:uid="{00000000-0005-0000-0000-0000C2B10000}"/>
    <cellStyle name="Normal 47 5 8 4 2" xfId="27999" xr:uid="{00000000-0005-0000-0000-0000C3B10000}"/>
    <cellStyle name="Normal 47 5 8 4 2 2" xfId="49605" xr:uid="{00000000-0005-0000-0000-0000C4B10000}"/>
    <cellStyle name="Normal 47 5 8 4 3" xfId="22032" xr:uid="{00000000-0005-0000-0000-0000C5B10000}"/>
    <cellStyle name="Normal 47 5 8 4 3 2" xfId="43669" xr:uid="{00000000-0005-0000-0000-0000C6B10000}"/>
    <cellStyle name="Normal 47 5 8 4 4" xfId="37684" xr:uid="{00000000-0005-0000-0000-0000C7B10000}"/>
    <cellStyle name="Normal 47 5 8 5" xfId="25017" xr:uid="{00000000-0005-0000-0000-0000C8B10000}"/>
    <cellStyle name="Normal 47 5 8 5 2" xfId="46634" xr:uid="{00000000-0005-0000-0000-0000C9B10000}"/>
    <cellStyle name="Normal 47 5 8 6" xfId="19050" xr:uid="{00000000-0005-0000-0000-0000CAB10000}"/>
    <cellStyle name="Normal 47 5 8 6 2" xfId="40692" xr:uid="{00000000-0005-0000-0000-0000CBB10000}"/>
    <cellStyle name="Normal 47 5 8 7" xfId="34678"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5" xr:uid="{00000000-0005-0000-0000-0000D0B10000}"/>
    <cellStyle name="Normal 47 5 9 2 2 2 2" xfId="50901" xr:uid="{00000000-0005-0000-0000-0000D1B10000}"/>
    <cellStyle name="Normal 47 5 9 2 2 3" xfId="23328" xr:uid="{00000000-0005-0000-0000-0000D2B10000}"/>
    <cellStyle name="Normal 47 5 9 2 2 3 2" xfId="44965" xr:uid="{00000000-0005-0000-0000-0000D3B10000}"/>
    <cellStyle name="Normal 47 5 9 2 2 4" xfId="38981" xr:uid="{00000000-0005-0000-0000-0000D4B10000}"/>
    <cellStyle name="Normal 47 5 9 2 3" xfId="26313" xr:uid="{00000000-0005-0000-0000-0000D5B10000}"/>
    <cellStyle name="Normal 47 5 9 2 3 2" xfId="47927" xr:uid="{00000000-0005-0000-0000-0000D6B10000}"/>
    <cellStyle name="Normal 47 5 9 2 4" xfId="20346" xr:uid="{00000000-0005-0000-0000-0000D7B10000}"/>
    <cellStyle name="Normal 47 5 9 2 4 2" xfId="41988" xr:uid="{00000000-0005-0000-0000-0000D8B10000}"/>
    <cellStyle name="Normal 47 5 9 2 5" xfId="35978" xr:uid="{00000000-0005-0000-0000-0000D9B10000}"/>
    <cellStyle name="Normal 47 5 9 3" xfId="15216" xr:uid="{00000000-0005-0000-0000-0000DAB10000}"/>
    <cellStyle name="Normal 47 5 9 3 2" xfId="18301" xr:uid="{00000000-0005-0000-0000-0000DBB10000}"/>
    <cellStyle name="Normal 47 5 9 3 2 2" xfId="30267" xr:uid="{00000000-0005-0000-0000-0000DCB10000}"/>
    <cellStyle name="Normal 47 5 9 3 2 2 2" xfId="51873" xr:uid="{00000000-0005-0000-0000-0000DDB10000}"/>
    <cellStyle name="Normal 47 5 9 3 2 3" xfId="24300" xr:uid="{00000000-0005-0000-0000-0000DEB10000}"/>
    <cellStyle name="Normal 47 5 9 3 2 3 2" xfId="45937" xr:uid="{00000000-0005-0000-0000-0000DFB10000}"/>
    <cellStyle name="Normal 47 5 9 3 2 4" xfId="39955" xr:uid="{00000000-0005-0000-0000-0000E0B10000}"/>
    <cellStyle name="Normal 47 5 9 3 3" xfId="27285" xr:uid="{00000000-0005-0000-0000-0000E1B10000}"/>
    <cellStyle name="Normal 47 5 9 3 3 2" xfId="48899" xr:uid="{00000000-0005-0000-0000-0000E2B10000}"/>
    <cellStyle name="Normal 47 5 9 3 4" xfId="21318" xr:uid="{00000000-0005-0000-0000-0000E3B10000}"/>
    <cellStyle name="Normal 47 5 9 3 4 2" xfId="42960" xr:uid="{00000000-0005-0000-0000-0000E4B10000}"/>
    <cellStyle name="Normal 47 5 9 3 5" xfId="36952" xr:uid="{00000000-0005-0000-0000-0000E5B10000}"/>
    <cellStyle name="Normal 47 5 9 4" xfId="16350" xr:uid="{00000000-0005-0000-0000-0000E6B10000}"/>
    <cellStyle name="Normal 47 5 9 4 2" xfId="28319" xr:uid="{00000000-0005-0000-0000-0000E7B10000}"/>
    <cellStyle name="Normal 47 5 9 4 2 2" xfId="49925" xr:uid="{00000000-0005-0000-0000-0000E8B10000}"/>
    <cellStyle name="Normal 47 5 9 4 3" xfId="22352" xr:uid="{00000000-0005-0000-0000-0000E9B10000}"/>
    <cellStyle name="Normal 47 5 9 4 3 2" xfId="43989" xr:uid="{00000000-0005-0000-0000-0000EAB10000}"/>
    <cellStyle name="Normal 47 5 9 4 4" xfId="38004" xr:uid="{00000000-0005-0000-0000-0000EBB10000}"/>
    <cellStyle name="Normal 47 5 9 5" xfId="25337" xr:uid="{00000000-0005-0000-0000-0000ECB10000}"/>
    <cellStyle name="Normal 47 5 9 5 2" xfId="46954" xr:uid="{00000000-0005-0000-0000-0000EDB10000}"/>
    <cellStyle name="Normal 47 5 9 6" xfId="19370" xr:uid="{00000000-0005-0000-0000-0000EEB10000}"/>
    <cellStyle name="Normal 47 5 9 6 2" xfId="41012" xr:uid="{00000000-0005-0000-0000-0000EFB10000}"/>
    <cellStyle name="Normal 47 5 9 7" xfId="34998"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6" xr:uid="{00000000-0005-0000-0000-0000F4B10000}"/>
    <cellStyle name="Normal 47 6 10 2 2 2" xfId="50262" xr:uid="{00000000-0005-0000-0000-0000F5B10000}"/>
    <cellStyle name="Normal 47 6 10 2 3" xfId="22689" xr:uid="{00000000-0005-0000-0000-0000F6B10000}"/>
    <cellStyle name="Normal 47 6 10 2 3 2" xfId="44326" xr:uid="{00000000-0005-0000-0000-0000F7B10000}"/>
    <cellStyle name="Normal 47 6 10 2 4" xfId="38341" xr:uid="{00000000-0005-0000-0000-0000F8B10000}"/>
    <cellStyle name="Normal 47 6 10 3" xfId="25674" xr:uid="{00000000-0005-0000-0000-0000F9B10000}"/>
    <cellStyle name="Normal 47 6 10 3 2" xfId="47288" xr:uid="{00000000-0005-0000-0000-0000FAB10000}"/>
    <cellStyle name="Normal 47 6 10 4" xfId="19707" xr:uid="{00000000-0005-0000-0000-0000FBB10000}"/>
    <cellStyle name="Normal 47 6 10 4 2" xfId="41349" xr:uid="{00000000-0005-0000-0000-0000FCB10000}"/>
    <cellStyle name="Normal 47 6 10 5" xfId="35337" xr:uid="{00000000-0005-0000-0000-0000FDB10000}"/>
    <cellStyle name="Normal 47 6 11" xfId="14576" xr:uid="{00000000-0005-0000-0000-0000FEB10000}"/>
    <cellStyle name="Normal 47 6 11 2" xfId="17661" xr:uid="{00000000-0005-0000-0000-0000FFB10000}"/>
    <cellStyle name="Normal 47 6 11 2 2" xfId="29628" xr:uid="{00000000-0005-0000-0000-000000B20000}"/>
    <cellStyle name="Normal 47 6 11 2 2 2" xfId="51234" xr:uid="{00000000-0005-0000-0000-000001B20000}"/>
    <cellStyle name="Normal 47 6 11 2 3" xfId="23661" xr:uid="{00000000-0005-0000-0000-000002B20000}"/>
    <cellStyle name="Normal 47 6 11 2 3 2" xfId="45298" xr:uid="{00000000-0005-0000-0000-000003B20000}"/>
    <cellStyle name="Normal 47 6 11 2 4" xfId="39315" xr:uid="{00000000-0005-0000-0000-000004B20000}"/>
    <cellStyle name="Normal 47 6 11 3" xfId="26646" xr:uid="{00000000-0005-0000-0000-000005B20000}"/>
    <cellStyle name="Normal 47 6 11 3 2" xfId="48260" xr:uid="{00000000-0005-0000-0000-000006B20000}"/>
    <cellStyle name="Normal 47 6 11 4" xfId="20679" xr:uid="{00000000-0005-0000-0000-000007B20000}"/>
    <cellStyle name="Normal 47 6 11 4 2" xfId="42321" xr:uid="{00000000-0005-0000-0000-000008B20000}"/>
    <cellStyle name="Normal 47 6 11 5" xfId="36312" xr:uid="{00000000-0005-0000-0000-000009B20000}"/>
    <cellStyle name="Normal 47 6 12" xfId="15689" xr:uid="{00000000-0005-0000-0000-00000AB20000}"/>
    <cellStyle name="Normal 47 6 12 2" xfId="27660" xr:uid="{00000000-0005-0000-0000-00000BB20000}"/>
    <cellStyle name="Normal 47 6 12 2 2" xfId="49266" xr:uid="{00000000-0005-0000-0000-00000CB20000}"/>
    <cellStyle name="Normal 47 6 12 3" xfId="21693" xr:uid="{00000000-0005-0000-0000-00000DB20000}"/>
    <cellStyle name="Normal 47 6 12 3 2" xfId="43330" xr:uid="{00000000-0005-0000-0000-00000EB20000}"/>
    <cellStyle name="Normal 47 6 12 4" xfId="37343" xr:uid="{00000000-0005-0000-0000-00000FB20000}"/>
    <cellStyle name="Normal 47 6 13" xfId="24675" xr:uid="{00000000-0005-0000-0000-000010B20000}"/>
    <cellStyle name="Normal 47 6 13 2" xfId="46295" xr:uid="{00000000-0005-0000-0000-000011B20000}"/>
    <cellStyle name="Normal 47 6 14" xfId="18708" xr:uid="{00000000-0005-0000-0000-000012B20000}"/>
    <cellStyle name="Normal 47 6 14 2" xfId="40350" xr:uid="{00000000-0005-0000-0000-000013B20000}"/>
    <cellStyle name="Normal 47 6 15" xfId="31273"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5" xr:uid="{00000000-0005-0000-0000-000019B20000}"/>
    <cellStyle name="Normal 47 6 2 2 2 2 2 2" xfId="50671" xr:uid="{00000000-0005-0000-0000-00001AB20000}"/>
    <cellStyle name="Normal 47 6 2 2 2 2 3" xfId="23098" xr:uid="{00000000-0005-0000-0000-00001BB20000}"/>
    <cellStyle name="Normal 47 6 2 2 2 2 3 2" xfId="44735" xr:uid="{00000000-0005-0000-0000-00001CB20000}"/>
    <cellStyle name="Normal 47 6 2 2 2 2 4" xfId="38751" xr:uid="{00000000-0005-0000-0000-00001DB20000}"/>
    <cellStyle name="Normal 47 6 2 2 2 3" xfId="26083" xr:uid="{00000000-0005-0000-0000-00001EB20000}"/>
    <cellStyle name="Normal 47 6 2 2 2 3 2" xfId="47697" xr:uid="{00000000-0005-0000-0000-00001FB20000}"/>
    <cellStyle name="Normal 47 6 2 2 2 4" xfId="20116" xr:uid="{00000000-0005-0000-0000-000020B20000}"/>
    <cellStyle name="Normal 47 6 2 2 2 4 2" xfId="41758" xr:uid="{00000000-0005-0000-0000-000021B20000}"/>
    <cellStyle name="Normal 47 6 2 2 2 5" xfId="35748" xr:uid="{00000000-0005-0000-0000-000022B20000}"/>
    <cellStyle name="Normal 47 6 2 2 3" xfId="14986" xr:uid="{00000000-0005-0000-0000-000023B20000}"/>
    <cellStyle name="Normal 47 6 2 2 3 2" xfId="18071" xr:uid="{00000000-0005-0000-0000-000024B20000}"/>
    <cellStyle name="Normal 47 6 2 2 3 2 2" xfId="30037" xr:uid="{00000000-0005-0000-0000-000025B20000}"/>
    <cellStyle name="Normal 47 6 2 2 3 2 2 2" xfId="51643" xr:uid="{00000000-0005-0000-0000-000026B20000}"/>
    <cellStyle name="Normal 47 6 2 2 3 2 3" xfId="24070" xr:uid="{00000000-0005-0000-0000-000027B20000}"/>
    <cellStyle name="Normal 47 6 2 2 3 2 3 2" xfId="45707" xr:uid="{00000000-0005-0000-0000-000028B20000}"/>
    <cellStyle name="Normal 47 6 2 2 3 2 4" xfId="39725" xr:uid="{00000000-0005-0000-0000-000029B20000}"/>
    <cellStyle name="Normal 47 6 2 2 3 3" xfId="27055" xr:uid="{00000000-0005-0000-0000-00002AB20000}"/>
    <cellStyle name="Normal 47 6 2 2 3 3 2" xfId="48669" xr:uid="{00000000-0005-0000-0000-00002BB20000}"/>
    <cellStyle name="Normal 47 6 2 2 3 4" xfId="21088" xr:uid="{00000000-0005-0000-0000-00002CB20000}"/>
    <cellStyle name="Normal 47 6 2 2 3 4 2" xfId="42730" xr:uid="{00000000-0005-0000-0000-00002DB20000}"/>
    <cellStyle name="Normal 47 6 2 2 3 5" xfId="36722" xr:uid="{00000000-0005-0000-0000-00002EB20000}"/>
    <cellStyle name="Normal 47 6 2 2 4" xfId="16120" xr:uid="{00000000-0005-0000-0000-00002FB20000}"/>
    <cellStyle name="Normal 47 6 2 2 4 2" xfId="28089" xr:uid="{00000000-0005-0000-0000-000030B20000}"/>
    <cellStyle name="Normal 47 6 2 2 4 2 2" xfId="49695" xr:uid="{00000000-0005-0000-0000-000031B20000}"/>
    <cellStyle name="Normal 47 6 2 2 4 3" xfId="22122" xr:uid="{00000000-0005-0000-0000-000032B20000}"/>
    <cellStyle name="Normal 47 6 2 2 4 3 2" xfId="43759" xr:uid="{00000000-0005-0000-0000-000033B20000}"/>
    <cellStyle name="Normal 47 6 2 2 4 4" xfId="37774" xr:uid="{00000000-0005-0000-0000-000034B20000}"/>
    <cellStyle name="Normal 47 6 2 2 5" xfId="25107" xr:uid="{00000000-0005-0000-0000-000035B20000}"/>
    <cellStyle name="Normal 47 6 2 2 5 2" xfId="46724" xr:uid="{00000000-0005-0000-0000-000036B20000}"/>
    <cellStyle name="Normal 47 6 2 2 6" xfId="19140" xr:uid="{00000000-0005-0000-0000-000037B20000}"/>
    <cellStyle name="Normal 47 6 2 2 6 2" xfId="40782" xr:uid="{00000000-0005-0000-0000-000038B20000}"/>
    <cellStyle name="Normal 47 6 2 2 7" xfId="34768"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5" xr:uid="{00000000-0005-0000-0000-00003DB20000}"/>
    <cellStyle name="Normal 47 6 2 3 2 2 2 2" xfId="50991" xr:uid="{00000000-0005-0000-0000-00003EB20000}"/>
    <cellStyle name="Normal 47 6 2 3 2 2 3" xfId="23418" xr:uid="{00000000-0005-0000-0000-00003FB20000}"/>
    <cellStyle name="Normal 47 6 2 3 2 2 3 2" xfId="45055" xr:uid="{00000000-0005-0000-0000-000040B20000}"/>
    <cellStyle name="Normal 47 6 2 3 2 2 4" xfId="39071" xr:uid="{00000000-0005-0000-0000-000041B20000}"/>
    <cellStyle name="Normal 47 6 2 3 2 3" xfId="26403" xr:uid="{00000000-0005-0000-0000-000042B20000}"/>
    <cellStyle name="Normal 47 6 2 3 2 3 2" xfId="48017" xr:uid="{00000000-0005-0000-0000-000043B20000}"/>
    <cellStyle name="Normal 47 6 2 3 2 4" xfId="20436" xr:uid="{00000000-0005-0000-0000-000044B20000}"/>
    <cellStyle name="Normal 47 6 2 3 2 4 2" xfId="42078" xr:uid="{00000000-0005-0000-0000-000045B20000}"/>
    <cellStyle name="Normal 47 6 2 3 2 5" xfId="36068" xr:uid="{00000000-0005-0000-0000-000046B20000}"/>
    <cellStyle name="Normal 47 6 2 3 3" xfId="15306" xr:uid="{00000000-0005-0000-0000-000047B20000}"/>
    <cellStyle name="Normal 47 6 2 3 3 2" xfId="18391" xr:uid="{00000000-0005-0000-0000-000048B20000}"/>
    <cellStyle name="Normal 47 6 2 3 3 2 2" xfId="30357" xr:uid="{00000000-0005-0000-0000-000049B20000}"/>
    <cellStyle name="Normal 47 6 2 3 3 2 2 2" xfId="51963" xr:uid="{00000000-0005-0000-0000-00004AB20000}"/>
    <cellStyle name="Normal 47 6 2 3 3 2 3" xfId="24390" xr:uid="{00000000-0005-0000-0000-00004BB20000}"/>
    <cellStyle name="Normal 47 6 2 3 3 2 3 2" xfId="46027" xr:uid="{00000000-0005-0000-0000-00004CB20000}"/>
    <cellStyle name="Normal 47 6 2 3 3 2 4" xfId="40045" xr:uid="{00000000-0005-0000-0000-00004DB20000}"/>
    <cellStyle name="Normal 47 6 2 3 3 3" xfId="27375" xr:uid="{00000000-0005-0000-0000-00004EB20000}"/>
    <cellStyle name="Normal 47 6 2 3 3 3 2" xfId="48989" xr:uid="{00000000-0005-0000-0000-00004FB20000}"/>
    <cellStyle name="Normal 47 6 2 3 3 4" xfId="21408" xr:uid="{00000000-0005-0000-0000-000050B20000}"/>
    <cellStyle name="Normal 47 6 2 3 3 4 2" xfId="43050" xr:uid="{00000000-0005-0000-0000-000051B20000}"/>
    <cellStyle name="Normal 47 6 2 3 3 5" xfId="37042" xr:uid="{00000000-0005-0000-0000-000052B20000}"/>
    <cellStyle name="Normal 47 6 2 3 4" xfId="16440" xr:uid="{00000000-0005-0000-0000-000053B20000}"/>
    <cellStyle name="Normal 47 6 2 3 4 2" xfId="28409" xr:uid="{00000000-0005-0000-0000-000054B20000}"/>
    <cellStyle name="Normal 47 6 2 3 4 2 2" xfId="50015" xr:uid="{00000000-0005-0000-0000-000055B20000}"/>
    <cellStyle name="Normal 47 6 2 3 4 3" xfId="22442" xr:uid="{00000000-0005-0000-0000-000056B20000}"/>
    <cellStyle name="Normal 47 6 2 3 4 3 2" xfId="44079" xr:uid="{00000000-0005-0000-0000-000057B20000}"/>
    <cellStyle name="Normal 47 6 2 3 4 4" xfId="38094" xr:uid="{00000000-0005-0000-0000-000058B20000}"/>
    <cellStyle name="Normal 47 6 2 3 5" xfId="25427" xr:uid="{00000000-0005-0000-0000-000059B20000}"/>
    <cellStyle name="Normal 47 6 2 3 5 2" xfId="47044" xr:uid="{00000000-0005-0000-0000-00005AB20000}"/>
    <cellStyle name="Normal 47 6 2 3 6" xfId="19460" xr:uid="{00000000-0005-0000-0000-00005BB20000}"/>
    <cellStyle name="Normal 47 6 2 3 6 2" xfId="41102" xr:uid="{00000000-0005-0000-0000-00005CB20000}"/>
    <cellStyle name="Normal 47 6 2 3 7" xfId="35088" xr:uid="{00000000-0005-0000-0000-00005DB20000}"/>
    <cellStyle name="Normal 47 6 2 4" xfId="13691" xr:uid="{00000000-0005-0000-0000-00005EB20000}"/>
    <cellStyle name="Normal 47 6 2 4 2" xfId="16777" xr:uid="{00000000-0005-0000-0000-00005FB20000}"/>
    <cellStyle name="Normal 47 6 2 4 2 2" xfId="28745" xr:uid="{00000000-0005-0000-0000-000060B20000}"/>
    <cellStyle name="Normal 47 6 2 4 2 2 2" xfId="50351" xr:uid="{00000000-0005-0000-0000-000061B20000}"/>
    <cellStyle name="Normal 47 6 2 4 2 3" xfId="22778" xr:uid="{00000000-0005-0000-0000-000062B20000}"/>
    <cellStyle name="Normal 47 6 2 4 2 3 2" xfId="44415" xr:uid="{00000000-0005-0000-0000-000063B20000}"/>
    <cellStyle name="Normal 47 6 2 4 2 4" xfId="38431" xr:uid="{00000000-0005-0000-0000-000064B20000}"/>
    <cellStyle name="Normal 47 6 2 4 3" xfId="25763" xr:uid="{00000000-0005-0000-0000-000065B20000}"/>
    <cellStyle name="Normal 47 6 2 4 3 2" xfId="47377" xr:uid="{00000000-0005-0000-0000-000066B20000}"/>
    <cellStyle name="Normal 47 6 2 4 4" xfId="19796" xr:uid="{00000000-0005-0000-0000-000067B20000}"/>
    <cellStyle name="Normal 47 6 2 4 4 2" xfId="41438" xr:uid="{00000000-0005-0000-0000-000068B20000}"/>
    <cellStyle name="Normal 47 6 2 4 5" xfId="35427" xr:uid="{00000000-0005-0000-0000-000069B20000}"/>
    <cellStyle name="Normal 47 6 2 5" xfId="14665" xr:uid="{00000000-0005-0000-0000-00006AB20000}"/>
    <cellStyle name="Normal 47 6 2 5 2" xfId="17750" xr:uid="{00000000-0005-0000-0000-00006BB20000}"/>
    <cellStyle name="Normal 47 6 2 5 2 2" xfId="29717" xr:uid="{00000000-0005-0000-0000-00006CB20000}"/>
    <cellStyle name="Normal 47 6 2 5 2 2 2" xfId="51323" xr:uid="{00000000-0005-0000-0000-00006DB20000}"/>
    <cellStyle name="Normal 47 6 2 5 2 3" xfId="23750" xr:uid="{00000000-0005-0000-0000-00006EB20000}"/>
    <cellStyle name="Normal 47 6 2 5 2 3 2" xfId="45387" xr:uid="{00000000-0005-0000-0000-00006FB20000}"/>
    <cellStyle name="Normal 47 6 2 5 2 4" xfId="39404" xr:uid="{00000000-0005-0000-0000-000070B20000}"/>
    <cellStyle name="Normal 47 6 2 5 3" xfId="26735" xr:uid="{00000000-0005-0000-0000-000071B20000}"/>
    <cellStyle name="Normal 47 6 2 5 3 2" xfId="48349" xr:uid="{00000000-0005-0000-0000-000072B20000}"/>
    <cellStyle name="Normal 47 6 2 5 4" xfId="20768" xr:uid="{00000000-0005-0000-0000-000073B20000}"/>
    <cellStyle name="Normal 47 6 2 5 4 2" xfId="42410" xr:uid="{00000000-0005-0000-0000-000074B20000}"/>
    <cellStyle name="Normal 47 6 2 5 5" xfId="36401" xr:uid="{00000000-0005-0000-0000-000075B20000}"/>
    <cellStyle name="Normal 47 6 2 6" xfId="15778" xr:uid="{00000000-0005-0000-0000-000076B20000}"/>
    <cellStyle name="Normal 47 6 2 6 2" xfId="27749" xr:uid="{00000000-0005-0000-0000-000077B20000}"/>
    <cellStyle name="Normal 47 6 2 6 2 2" xfId="49355" xr:uid="{00000000-0005-0000-0000-000078B20000}"/>
    <cellStyle name="Normal 47 6 2 6 3" xfId="21782" xr:uid="{00000000-0005-0000-0000-000079B20000}"/>
    <cellStyle name="Normal 47 6 2 6 3 2" xfId="43419" xr:uid="{00000000-0005-0000-0000-00007AB20000}"/>
    <cellStyle name="Normal 47 6 2 6 4" xfId="37432" xr:uid="{00000000-0005-0000-0000-00007BB20000}"/>
    <cellStyle name="Normal 47 6 2 7" xfId="24764" xr:uid="{00000000-0005-0000-0000-00007CB20000}"/>
    <cellStyle name="Normal 47 6 2 7 2" xfId="46384" xr:uid="{00000000-0005-0000-0000-00007DB20000}"/>
    <cellStyle name="Normal 47 6 2 8" xfId="18797" xr:uid="{00000000-0005-0000-0000-00007EB20000}"/>
    <cellStyle name="Normal 47 6 2 8 2" xfId="40439" xr:uid="{00000000-0005-0000-0000-00007FB20000}"/>
    <cellStyle name="Normal 47 6 2 9" xfId="31610"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1" xr:uid="{00000000-0005-0000-0000-000085B20000}"/>
    <cellStyle name="Normal 47 6 3 2 2 2 2 2" xfId="50627" xr:uid="{00000000-0005-0000-0000-000086B20000}"/>
    <cellStyle name="Normal 47 6 3 2 2 2 3" xfId="23054" xr:uid="{00000000-0005-0000-0000-000087B20000}"/>
    <cellStyle name="Normal 47 6 3 2 2 2 3 2" xfId="44691" xr:uid="{00000000-0005-0000-0000-000088B20000}"/>
    <cellStyle name="Normal 47 6 3 2 2 2 4" xfId="38707" xr:uid="{00000000-0005-0000-0000-000089B20000}"/>
    <cellStyle name="Normal 47 6 3 2 2 3" xfId="26039" xr:uid="{00000000-0005-0000-0000-00008AB20000}"/>
    <cellStyle name="Normal 47 6 3 2 2 3 2" xfId="47653" xr:uid="{00000000-0005-0000-0000-00008BB20000}"/>
    <cellStyle name="Normal 47 6 3 2 2 4" xfId="20072" xr:uid="{00000000-0005-0000-0000-00008CB20000}"/>
    <cellStyle name="Normal 47 6 3 2 2 4 2" xfId="41714" xr:uid="{00000000-0005-0000-0000-00008DB20000}"/>
    <cellStyle name="Normal 47 6 3 2 2 5" xfId="35704" xr:uid="{00000000-0005-0000-0000-00008EB20000}"/>
    <cellStyle name="Normal 47 6 3 2 3" xfId="14942" xr:uid="{00000000-0005-0000-0000-00008FB20000}"/>
    <cellStyle name="Normal 47 6 3 2 3 2" xfId="18027" xr:uid="{00000000-0005-0000-0000-000090B20000}"/>
    <cellStyle name="Normal 47 6 3 2 3 2 2" xfId="29993" xr:uid="{00000000-0005-0000-0000-000091B20000}"/>
    <cellStyle name="Normal 47 6 3 2 3 2 2 2" xfId="51599" xr:uid="{00000000-0005-0000-0000-000092B20000}"/>
    <cellStyle name="Normal 47 6 3 2 3 2 3" xfId="24026" xr:uid="{00000000-0005-0000-0000-000093B20000}"/>
    <cellStyle name="Normal 47 6 3 2 3 2 3 2" xfId="45663" xr:uid="{00000000-0005-0000-0000-000094B20000}"/>
    <cellStyle name="Normal 47 6 3 2 3 2 4" xfId="39681" xr:uid="{00000000-0005-0000-0000-000095B20000}"/>
    <cellStyle name="Normal 47 6 3 2 3 3" xfId="27011" xr:uid="{00000000-0005-0000-0000-000096B20000}"/>
    <cellStyle name="Normal 47 6 3 2 3 3 2" xfId="48625" xr:uid="{00000000-0005-0000-0000-000097B20000}"/>
    <cellStyle name="Normal 47 6 3 2 3 4" xfId="21044" xr:uid="{00000000-0005-0000-0000-000098B20000}"/>
    <cellStyle name="Normal 47 6 3 2 3 4 2" xfId="42686" xr:uid="{00000000-0005-0000-0000-000099B20000}"/>
    <cellStyle name="Normal 47 6 3 2 3 5" xfId="36678" xr:uid="{00000000-0005-0000-0000-00009AB20000}"/>
    <cellStyle name="Normal 47 6 3 2 4" xfId="16076" xr:uid="{00000000-0005-0000-0000-00009BB20000}"/>
    <cellStyle name="Normal 47 6 3 2 4 2" xfId="28045" xr:uid="{00000000-0005-0000-0000-00009CB20000}"/>
    <cellStyle name="Normal 47 6 3 2 4 2 2" xfId="49651" xr:uid="{00000000-0005-0000-0000-00009DB20000}"/>
    <cellStyle name="Normal 47 6 3 2 4 3" xfId="22078" xr:uid="{00000000-0005-0000-0000-00009EB20000}"/>
    <cellStyle name="Normal 47 6 3 2 4 3 2" xfId="43715" xr:uid="{00000000-0005-0000-0000-00009FB20000}"/>
    <cellStyle name="Normal 47 6 3 2 4 4" xfId="37730" xr:uid="{00000000-0005-0000-0000-0000A0B20000}"/>
    <cellStyle name="Normal 47 6 3 2 5" xfId="25063" xr:uid="{00000000-0005-0000-0000-0000A1B20000}"/>
    <cellStyle name="Normal 47 6 3 2 5 2" xfId="46680" xr:uid="{00000000-0005-0000-0000-0000A2B20000}"/>
    <cellStyle name="Normal 47 6 3 2 6" xfId="19096" xr:uid="{00000000-0005-0000-0000-0000A3B20000}"/>
    <cellStyle name="Normal 47 6 3 2 6 2" xfId="40738" xr:uid="{00000000-0005-0000-0000-0000A4B20000}"/>
    <cellStyle name="Normal 47 6 3 2 7" xfId="34724"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1" xr:uid="{00000000-0005-0000-0000-0000A9B20000}"/>
    <cellStyle name="Normal 47 6 3 3 2 2 2 2" xfId="50947" xr:uid="{00000000-0005-0000-0000-0000AAB20000}"/>
    <cellStyle name="Normal 47 6 3 3 2 2 3" xfId="23374" xr:uid="{00000000-0005-0000-0000-0000ABB20000}"/>
    <cellStyle name="Normal 47 6 3 3 2 2 3 2" xfId="45011" xr:uid="{00000000-0005-0000-0000-0000ACB20000}"/>
    <cellStyle name="Normal 47 6 3 3 2 2 4" xfId="39027" xr:uid="{00000000-0005-0000-0000-0000ADB20000}"/>
    <cellStyle name="Normal 47 6 3 3 2 3" xfId="26359" xr:uid="{00000000-0005-0000-0000-0000AEB20000}"/>
    <cellStyle name="Normal 47 6 3 3 2 3 2" xfId="47973" xr:uid="{00000000-0005-0000-0000-0000AFB20000}"/>
    <cellStyle name="Normal 47 6 3 3 2 4" xfId="20392" xr:uid="{00000000-0005-0000-0000-0000B0B20000}"/>
    <cellStyle name="Normal 47 6 3 3 2 4 2" xfId="42034" xr:uid="{00000000-0005-0000-0000-0000B1B20000}"/>
    <cellStyle name="Normal 47 6 3 3 2 5" xfId="36024" xr:uid="{00000000-0005-0000-0000-0000B2B20000}"/>
    <cellStyle name="Normal 47 6 3 3 3" xfId="15262" xr:uid="{00000000-0005-0000-0000-0000B3B20000}"/>
    <cellStyle name="Normal 47 6 3 3 3 2" xfId="18347" xr:uid="{00000000-0005-0000-0000-0000B4B20000}"/>
    <cellStyle name="Normal 47 6 3 3 3 2 2" xfId="30313" xr:uid="{00000000-0005-0000-0000-0000B5B20000}"/>
    <cellStyle name="Normal 47 6 3 3 3 2 2 2" xfId="51919" xr:uid="{00000000-0005-0000-0000-0000B6B20000}"/>
    <cellStyle name="Normal 47 6 3 3 3 2 3" xfId="24346" xr:uid="{00000000-0005-0000-0000-0000B7B20000}"/>
    <cellStyle name="Normal 47 6 3 3 3 2 3 2" xfId="45983" xr:uid="{00000000-0005-0000-0000-0000B8B20000}"/>
    <cellStyle name="Normal 47 6 3 3 3 2 4" xfId="40001" xr:uid="{00000000-0005-0000-0000-0000B9B20000}"/>
    <cellStyle name="Normal 47 6 3 3 3 3" xfId="27331" xr:uid="{00000000-0005-0000-0000-0000BAB20000}"/>
    <cellStyle name="Normal 47 6 3 3 3 3 2" xfId="48945" xr:uid="{00000000-0005-0000-0000-0000BBB20000}"/>
    <cellStyle name="Normal 47 6 3 3 3 4" xfId="21364" xr:uid="{00000000-0005-0000-0000-0000BCB20000}"/>
    <cellStyle name="Normal 47 6 3 3 3 4 2" xfId="43006" xr:uid="{00000000-0005-0000-0000-0000BDB20000}"/>
    <cellStyle name="Normal 47 6 3 3 3 5" xfId="36998" xr:uid="{00000000-0005-0000-0000-0000BEB20000}"/>
    <cellStyle name="Normal 47 6 3 3 4" xfId="16396" xr:uid="{00000000-0005-0000-0000-0000BFB20000}"/>
    <cellStyle name="Normal 47 6 3 3 4 2" xfId="28365" xr:uid="{00000000-0005-0000-0000-0000C0B20000}"/>
    <cellStyle name="Normal 47 6 3 3 4 2 2" xfId="49971" xr:uid="{00000000-0005-0000-0000-0000C1B20000}"/>
    <cellStyle name="Normal 47 6 3 3 4 3" xfId="22398" xr:uid="{00000000-0005-0000-0000-0000C2B20000}"/>
    <cellStyle name="Normal 47 6 3 3 4 3 2" xfId="44035" xr:uid="{00000000-0005-0000-0000-0000C3B20000}"/>
    <cellStyle name="Normal 47 6 3 3 4 4" xfId="38050" xr:uid="{00000000-0005-0000-0000-0000C4B20000}"/>
    <cellStyle name="Normal 47 6 3 3 5" xfId="25383" xr:uid="{00000000-0005-0000-0000-0000C5B20000}"/>
    <cellStyle name="Normal 47 6 3 3 5 2" xfId="47000" xr:uid="{00000000-0005-0000-0000-0000C6B20000}"/>
    <cellStyle name="Normal 47 6 3 3 6" xfId="19416" xr:uid="{00000000-0005-0000-0000-0000C7B20000}"/>
    <cellStyle name="Normal 47 6 3 3 6 2" xfId="41058" xr:uid="{00000000-0005-0000-0000-0000C8B20000}"/>
    <cellStyle name="Normal 47 6 3 3 7" xfId="35044" xr:uid="{00000000-0005-0000-0000-0000C9B20000}"/>
    <cellStyle name="Normal 47 6 3 4" xfId="13647" xr:uid="{00000000-0005-0000-0000-0000CAB20000}"/>
    <cellStyle name="Normal 47 6 3 4 2" xfId="16733" xr:uid="{00000000-0005-0000-0000-0000CBB20000}"/>
    <cellStyle name="Normal 47 6 3 4 2 2" xfId="28701" xr:uid="{00000000-0005-0000-0000-0000CCB20000}"/>
    <cellStyle name="Normal 47 6 3 4 2 2 2" xfId="50307" xr:uid="{00000000-0005-0000-0000-0000CDB20000}"/>
    <cellStyle name="Normal 47 6 3 4 2 3" xfId="22734" xr:uid="{00000000-0005-0000-0000-0000CEB20000}"/>
    <cellStyle name="Normal 47 6 3 4 2 3 2" xfId="44371" xr:uid="{00000000-0005-0000-0000-0000CFB20000}"/>
    <cellStyle name="Normal 47 6 3 4 2 4" xfId="38387" xr:uid="{00000000-0005-0000-0000-0000D0B20000}"/>
    <cellStyle name="Normal 47 6 3 4 3" xfId="25719" xr:uid="{00000000-0005-0000-0000-0000D1B20000}"/>
    <cellStyle name="Normal 47 6 3 4 3 2" xfId="47333" xr:uid="{00000000-0005-0000-0000-0000D2B20000}"/>
    <cellStyle name="Normal 47 6 3 4 4" xfId="19752" xr:uid="{00000000-0005-0000-0000-0000D3B20000}"/>
    <cellStyle name="Normal 47 6 3 4 4 2" xfId="41394" xr:uid="{00000000-0005-0000-0000-0000D4B20000}"/>
    <cellStyle name="Normal 47 6 3 4 5" xfId="35383" xr:uid="{00000000-0005-0000-0000-0000D5B20000}"/>
    <cellStyle name="Normal 47 6 3 5" xfId="14621" xr:uid="{00000000-0005-0000-0000-0000D6B20000}"/>
    <cellStyle name="Normal 47 6 3 5 2" xfId="17706" xr:uid="{00000000-0005-0000-0000-0000D7B20000}"/>
    <cellStyle name="Normal 47 6 3 5 2 2" xfId="29673" xr:uid="{00000000-0005-0000-0000-0000D8B20000}"/>
    <cellStyle name="Normal 47 6 3 5 2 2 2" xfId="51279" xr:uid="{00000000-0005-0000-0000-0000D9B20000}"/>
    <cellStyle name="Normal 47 6 3 5 2 3" xfId="23706" xr:uid="{00000000-0005-0000-0000-0000DAB20000}"/>
    <cellStyle name="Normal 47 6 3 5 2 3 2" xfId="45343" xr:uid="{00000000-0005-0000-0000-0000DBB20000}"/>
    <cellStyle name="Normal 47 6 3 5 2 4" xfId="39360" xr:uid="{00000000-0005-0000-0000-0000DCB20000}"/>
    <cellStyle name="Normal 47 6 3 5 3" xfId="26691" xr:uid="{00000000-0005-0000-0000-0000DDB20000}"/>
    <cellStyle name="Normal 47 6 3 5 3 2" xfId="48305" xr:uid="{00000000-0005-0000-0000-0000DEB20000}"/>
    <cellStyle name="Normal 47 6 3 5 4" xfId="20724" xr:uid="{00000000-0005-0000-0000-0000DFB20000}"/>
    <cellStyle name="Normal 47 6 3 5 4 2" xfId="42366" xr:uid="{00000000-0005-0000-0000-0000E0B20000}"/>
    <cellStyle name="Normal 47 6 3 5 5" xfId="36357" xr:uid="{00000000-0005-0000-0000-0000E1B20000}"/>
    <cellStyle name="Normal 47 6 3 6" xfId="15734" xr:uid="{00000000-0005-0000-0000-0000E2B20000}"/>
    <cellStyle name="Normal 47 6 3 6 2" xfId="27705" xr:uid="{00000000-0005-0000-0000-0000E3B20000}"/>
    <cellStyle name="Normal 47 6 3 6 2 2" xfId="49311" xr:uid="{00000000-0005-0000-0000-0000E4B20000}"/>
    <cellStyle name="Normal 47 6 3 6 3" xfId="21738" xr:uid="{00000000-0005-0000-0000-0000E5B20000}"/>
    <cellStyle name="Normal 47 6 3 6 3 2" xfId="43375" xr:uid="{00000000-0005-0000-0000-0000E6B20000}"/>
    <cellStyle name="Normal 47 6 3 6 4" xfId="37388" xr:uid="{00000000-0005-0000-0000-0000E7B20000}"/>
    <cellStyle name="Normal 47 6 3 7" xfId="24720" xr:uid="{00000000-0005-0000-0000-0000E8B20000}"/>
    <cellStyle name="Normal 47 6 3 7 2" xfId="46340" xr:uid="{00000000-0005-0000-0000-0000E9B20000}"/>
    <cellStyle name="Normal 47 6 3 8" xfId="18753" xr:uid="{00000000-0005-0000-0000-0000EAB20000}"/>
    <cellStyle name="Normal 47 6 3 8 2" xfId="40395" xr:uid="{00000000-0005-0000-0000-0000EBB20000}"/>
    <cellStyle name="Normal 47 6 3 9" xfId="31453"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7" xr:uid="{00000000-0005-0000-0000-0000F1B20000}"/>
    <cellStyle name="Normal 47 6 4 2 2 2 2 2" xfId="50713" xr:uid="{00000000-0005-0000-0000-0000F2B20000}"/>
    <cellStyle name="Normal 47 6 4 2 2 2 3" xfId="23140" xr:uid="{00000000-0005-0000-0000-0000F3B20000}"/>
    <cellStyle name="Normal 47 6 4 2 2 2 3 2" xfId="44777" xr:uid="{00000000-0005-0000-0000-0000F4B20000}"/>
    <cellStyle name="Normal 47 6 4 2 2 2 4" xfId="38793" xr:uid="{00000000-0005-0000-0000-0000F5B20000}"/>
    <cellStyle name="Normal 47 6 4 2 2 3" xfId="26125" xr:uid="{00000000-0005-0000-0000-0000F6B20000}"/>
    <cellStyle name="Normal 47 6 4 2 2 3 2" xfId="47739" xr:uid="{00000000-0005-0000-0000-0000F7B20000}"/>
    <cellStyle name="Normal 47 6 4 2 2 4" xfId="20158" xr:uid="{00000000-0005-0000-0000-0000F8B20000}"/>
    <cellStyle name="Normal 47 6 4 2 2 4 2" xfId="41800" xr:uid="{00000000-0005-0000-0000-0000F9B20000}"/>
    <cellStyle name="Normal 47 6 4 2 2 5" xfId="35790" xr:uid="{00000000-0005-0000-0000-0000FAB20000}"/>
    <cellStyle name="Normal 47 6 4 2 3" xfId="15028" xr:uid="{00000000-0005-0000-0000-0000FBB20000}"/>
    <cellStyle name="Normal 47 6 4 2 3 2" xfId="18113" xr:uid="{00000000-0005-0000-0000-0000FCB20000}"/>
    <cellStyle name="Normal 47 6 4 2 3 2 2" xfId="30079" xr:uid="{00000000-0005-0000-0000-0000FDB20000}"/>
    <cellStyle name="Normal 47 6 4 2 3 2 2 2" xfId="51685" xr:uid="{00000000-0005-0000-0000-0000FEB20000}"/>
    <cellStyle name="Normal 47 6 4 2 3 2 3" xfId="24112" xr:uid="{00000000-0005-0000-0000-0000FFB20000}"/>
    <cellStyle name="Normal 47 6 4 2 3 2 3 2" xfId="45749" xr:uid="{00000000-0005-0000-0000-000000B30000}"/>
    <cellStyle name="Normal 47 6 4 2 3 2 4" xfId="39767" xr:uid="{00000000-0005-0000-0000-000001B30000}"/>
    <cellStyle name="Normal 47 6 4 2 3 3" xfId="27097" xr:uid="{00000000-0005-0000-0000-000002B30000}"/>
    <cellStyle name="Normal 47 6 4 2 3 3 2" xfId="48711" xr:uid="{00000000-0005-0000-0000-000003B30000}"/>
    <cellStyle name="Normal 47 6 4 2 3 4" xfId="21130" xr:uid="{00000000-0005-0000-0000-000004B30000}"/>
    <cellStyle name="Normal 47 6 4 2 3 4 2" xfId="42772" xr:uid="{00000000-0005-0000-0000-000005B30000}"/>
    <cellStyle name="Normal 47 6 4 2 3 5" xfId="36764" xr:uid="{00000000-0005-0000-0000-000006B30000}"/>
    <cellStyle name="Normal 47 6 4 2 4" xfId="16162" xr:uid="{00000000-0005-0000-0000-000007B30000}"/>
    <cellStyle name="Normal 47 6 4 2 4 2" xfId="28131" xr:uid="{00000000-0005-0000-0000-000008B30000}"/>
    <cellStyle name="Normal 47 6 4 2 4 2 2" xfId="49737" xr:uid="{00000000-0005-0000-0000-000009B30000}"/>
    <cellStyle name="Normal 47 6 4 2 4 3" xfId="22164" xr:uid="{00000000-0005-0000-0000-00000AB30000}"/>
    <cellStyle name="Normal 47 6 4 2 4 3 2" xfId="43801" xr:uid="{00000000-0005-0000-0000-00000BB30000}"/>
    <cellStyle name="Normal 47 6 4 2 4 4" xfId="37816" xr:uid="{00000000-0005-0000-0000-00000CB30000}"/>
    <cellStyle name="Normal 47 6 4 2 5" xfId="25149" xr:uid="{00000000-0005-0000-0000-00000DB30000}"/>
    <cellStyle name="Normal 47 6 4 2 5 2" xfId="46766" xr:uid="{00000000-0005-0000-0000-00000EB30000}"/>
    <cellStyle name="Normal 47 6 4 2 6" xfId="19182" xr:uid="{00000000-0005-0000-0000-00000FB30000}"/>
    <cellStyle name="Normal 47 6 4 2 6 2" xfId="40824" xr:uid="{00000000-0005-0000-0000-000010B30000}"/>
    <cellStyle name="Normal 47 6 4 2 7" xfId="34810"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7" xr:uid="{00000000-0005-0000-0000-000015B30000}"/>
    <cellStyle name="Normal 47 6 4 3 2 2 2 2" xfId="51033" xr:uid="{00000000-0005-0000-0000-000016B30000}"/>
    <cellStyle name="Normal 47 6 4 3 2 2 3" xfId="23460" xr:uid="{00000000-0005-0000-0000-000017B30000}"/>
    <cellStyle name="Normal 47 6 4 3 2 2 3 2" xfId="45097" xr:uid="{00000000-0005-0000-0000-000018B30000}"/>
    <cellStyle name="Normal 47 6 4 3 2 2 4" xfId="39113" xr:uid="{00000000-0005-0000-0000-000019B30000}"/>
    <cellStyle name="Normal 47 6 4 3 2 3" xfId="26445" xr:uid="{00000000-0005-0000-0000-00001AB30000}"/>
    <cellStyle name="Normal 47 6 4 3 2 3 2" xfId="48059" xr:uid="{00000000-0005-0000-0000-00001BB30000}"/>
    <cellStyle name="Normal 47 6 4 3 2 4" xfId="20478" xr:uid="{00000000-0005-0000-0000-00001CB30000}"/>
    <cellStyle name="Normal 47 6 4 3 2 4 2" xfId="42120" xr:uid="{00000000-0005-0000-0000-00001DB30000}"/>
    <cellStyle name="Normal 47 6 4 3 2 5" xfId="36110" xr:uid="{00000000-0005-0000-0000-00001EB30000}"/>
    <cellStyle name="Normal 47 6 4 3 3" xfId="15348" xr:uid="{00000000-0005-0000-0000-00001FB30000}"/>
    <cellStyle name="Normal 47 6 4 3 3 2" xfId="18433" xr:uid="{00000000-0005-0000-0000-000020B30000}"/>
    <cellStyle name="Normal 47 6 4 3 3 2 2" xfId="30399" xr:uid="{00000000-0005-0000-0000-000021B30000}"/>
    <cellStyle name="Normal 47 6 4 3 3 2 2 2" xfId="52005" xr:uid="{00000000-0005-0000-0000-000022B30000}"/>
    <cellStyle name="Normal 47 6 4 3 3 2 3" xfId="24432" xr:uid="{00000000-0005-0000-0000-000023B30000}"/>
    <cellStyle name="Normal 47 6 4 3 3 2 3 2" xfId="46069" xr:uid="{00000000-0005-0000-0000-000024B30000}"/>
    <cellStyle name="Normal 47 6 4 3 3 2 4" xfId="40087" xr:uid="{00000000-0005-0000-0000-000025B30000}"/>
    <cellStyle name="Normal 47 6 4 3 3 3" xfId="27417" xr:uid="{00000000-0005-0000-0000-000026B30000}"/>
    <cellStyle name="Normal 47 6 4 3 3 3 2" xfId="49031" xr:uid="{00000000-0005-0000-0000-000027B30000}"/>
    <cellStyle name="Normal 47 6 4 3 3 4" xfId="21450" xr:uid="{00000000-0005-0000-0000-000028B30000}"/>
    <cellStyle name="Normal 47 6 4 3 3 4 2" xfId="43092" xr:uid="{00000000-0005-0000-0000-000029B30000}"/>
    <cellStyle name="Normal 47 6 4 3 3 5" xfId="37084" xr:uid="{00000000-0005-0000-0000-00002AB30000}"/>
    <cellStyle name="Normal 47 6 4 3 4" xfId="16482" xr:uid="{00000000-0005-0000-0000-00002BB30000}"/>
    <cellStyle name="Normal 47 6 4 3 4 2" xfId="28451" xr:uid="{00000000-0005-0000-0000-00002CB30000}"/>
    <cellStyle name="Normal 47 6 4 3 4 2 2" xfId="50057" xr:uid="{00000000-0005-0000-0000-00002DB30000}"/>
    <cellStyle name="Normal 47 6 4 3 4 3" xfId="22484" xr:uid="{00000000-0005-0000-0000-00002EB30000}"/>
    <cellStyle name="Normal 47 6 4 3 4 3 2" xfId="44121" xr:uid="{00000000-0005-0000-0000-00002FB30000}"/>
    <cellStyle name="Normal 47 6 4 3 4 4" xfId="38136" xr:uid="{00000000-0005-0000-0000-000030B30000}"/>
    <cellStyle name="Normal 47 6 4 3 5" xfId="25469" xr:uid="{00000000-0005-0000-0000-000031B30000}"/>
    <cellStyle name="Normal 47 6 4 3 5 2" xfId="47086" xr:uid="{00000000-0005-0000-0000-000032B30000}"/>
    <cellStyle name="Normal 47 6 4 3 6" xfId="19502" xr:uid="{00000000-0005-0000-0000-000033B30000}"/>
    <cellStyle name="Normal 47 6 4 3 6 2" xfId="41144" xr:uid="{00000000-0005-0000-0000-000034B30000}"/>
    <cellStyle name="Normal 47 6 4 3 7" xfId="35130" xr:uid="{00000000-0005-0000-0000-000035B30000}"/>
    <cellStyle name="Normal 47 6 4 4" xfId="13733" xr:uid="{00000000-0005-0000-0000-000036B30000}"/>
    <cellStyle name="Normal 47 6 4 4 2" xfId="16819" xr:uid="{00000000-0005-0000-0000-000037B30000}"/>
    <cellStyle name="Normal 47 6 4 4 2 2" xfId="28787" xr:uid="{00000000-0005-0000-0000-000038B30000}"/>
    <cellStyle name="Normal 47 6 4 4 2 2 2" xfId="50393" xr:uid="{00000000-0005-0000-0000-000039B30000}"/>
    <cellStyle name="Normal 47 6 4 4 2 3" xfId="22820" xr:uid="{00000000-0005-0000-0000-00003AB30000}"/>
    <cellStyle name="Normal 47 6 4 4 2 3 2" xfId="44457" xr:uid="{00000000-0005-0000-0000-00003BB30000}"/>
    <cellStyle name="Normal 47 6 4 4 2 4" xfId="38473" xr:uid="{00000000-0005-0000-0000-00003CB30000}"/>
    <cellStyle name="Normal 47 6 4 4 3" xfId="25805" xr:uid="{00000000-0005-0000-0000-00003DB30000}"/>
    <cellStyle name="Normal 47 6 4 4 3 2" xfId="47419" xr:uid="{00000000-0005-0000-0000-00003EB30000}"/>
    <cellStyle name="Normal 47 6 4 4 4" xfId="19838" xr:uid="{00000000-0005-0000-0000-00003FB30000}"/>
    <cellStyle name="Normal 47 6 4 4 4 2" xfId="41480" xr:uid="{00000000-0005-0000-0000-000040B30000}"/>
    <cellStyle name="Normal 47 6 4 4 5" xfId="35469" xr:uid="{00000000-0005-0000-0000-000041B30000}"/>
    <cellStyle name="Normal 47 6 4 5" xfId="14707" xr:uid="{00000000-0005-0000-0000-000042B30000}"/>
    <cellStyle name="Normal 47 6 4 5 2" xfId="17792" xr:uid="{00000000-0005-0000-0000-000043B30000}"/>
    <cellStyle name="Normal 47 6 4 5 2 2" xfId="29759" xr:uid="{00000000-0005-0000-0000-000044B30000}"/>
    <cellStyle name="Normal 47 6 4 5 2 2 2" xfId="51365" xr:uid="{00000000-0005-0000-0000-000045B30000}"/>
    <cellStyle name="Normal 47 6 4 5 2 3" xfId="23792" xr:uid="{00000000-0005-0000-0000-000046B30000}"/>
    <cellStyle name="Normal 47 6 4 5 2 3 2" xfId="45429" xr:uid="{00000000-0005-0000-0000-000047B30000}"/>
    <cellStyle name="Normal 47 6 4 5 2 4" xfId="39446" xr:uid="{00000000-0005-0000-0000-000048B30000}"/>
    <cellStyle name="Normal 47 6 4 5 3" xfId="26777" xr:uid="{00000000-0005-0000-0000-000049B30000}"/>
    <cellStyle name="Normal 47 6 4 5 3 2" xfId="48391" xr:uid="{00000000-0005-0000-0000-00004AB30000}"/>
    <cellStyle name="Normal 47 6 4 5 4" xfId="20810" xr:uid="{00000000-0005-0000-0000-00004BB30000}"/>
    <cellStyle name="Normal 47 6 4 5 4 2" xfId="42452" xr:uid="{00000000-0005-0000-0000-00004CB30000}"/>
    <cellStyle name="Normal 47 6 4 5 5" xfId="36443" xr:uid="{00000000-0005-0000-0000-00004DB30000}"/>
    <cellStyle name="Normal 47 6 4 6" xfId="15820" xr:uid="{00000000-0005-0000-0000-00004EB30000}"/>
    <cellStyle name="Normal 47 6 4 6 2" xfId="27791" xr:uid="{00000000-0005-0000-0000-00004FB30000}"/>
    <cellStyle name="Normal 47 6 4 6 2 2" xfId="49397" xr:uid="{00000000-0005-0000-0000-000050B30000}"/>
    <cellStyle name="Normal 47 6 4 6 3" xfId="21824" xr:uid="{00000000-0005-0000-0000-000051B30000}"/>
    <cellStyle name="Normal 47 6 4 6 3 2" xfId="43461" xr:uid="{00000000-0005-0000-0000-000052B30000}"/>
    <cellStyle name="Normal 47 6 4 6 4" xfId="37474" xr:uid="{00000000-0005-0000-0000-000053B30000}"/>
    <cellStyle name="Normal 47 6 4 7" xfId="24806" xr:uid="{00000000-0005-0000-0000-000054B30000}"/>
    <cellStyle name="Normal 47 6 4 7 2" xfId="46426" xr:uid="{00000000-0005-0000-0000-000055B30000}"/>
    <cellStyle name="Normal 47 6 4 8" xfId="18839" xr:uid="{00000000-0005-0000-0000-000056B30000}"/>
    <cellStyle name="Normal 47 6 4 8 2" xfId="40481" xr:uid="{00000000-0005-0000-0000-000057B30000}"/>
    <cellStyle name="Normal 47 6 4 9" xfId="31721"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1" xr:uid="{00000000-0005-0000-0000-00005DB30000}"/>
    <cellStyle name="Normal 47 6 5 2 2 2 2 2" xfId="50797" xr:uid="{00000000-0005-0000-0000-00005EB30000}"/>
    <cellStyle name="Normal 47 6 5 2 2 2 3" xfId="23224" xr:uid="{00000000-0005-0000-0000-00005FB30000}"/>
    <cellStyle name="Normal 47 6 5 2 2 2 3 2" xfId="44861" xr:uid="{00000000-0005-0000-0000-000060B30000}"/>
    <cellStyle name="Normal 47 6 5 2 2 2 4" xfId="38877" xr:uid="{00000000-0005-0000-0000-000061B30000}"/>
    <cellStyle name="Normal 47 6 5 2 2 3" xfId="26209" xr:uid="{00000000-0005-0000-0000-000062B30000}"/>
    <cellStyle name="Normal 47 6 5 2 2 3 2" xfId="47823" xr:uid="{00000000-0005-0000-0000-000063B30000}"/>
    <cellStyle name="Normal 47 6 5 2 2 4" xfId="20242" xr:uid="{00000000-0005-0000-0000-000064B30000}"/>
    <cellStyle name="Normal 47 6 5 2 2 4 2" xfId="41884" xr:uid="{00000000-0005-0000-0000-000065B30000}"/>
    <cellStyle name="Normal 47 6 5 2 2 5" xfId="35874" xr:uid="{00000000-0005-0000-0000-000066B30000}"/>
    <cellStyle name="Normal 47 6 5 2 3" xfId="15112" xr:uid="{00000000-0005-0000-0000-000067B30000}"/>
    <cellStyle name="Normal 47 6 5 2 3 2" xfId="18197" xr:uid="{00000000-0005-0000-0000-000068B30000}"/>
    <cellStyle name="Normal 47 6 5 2 3 2 2" xfId="30163" xr:uid="{00000000-0005-0000-0000-000069B30000}"/>
    <cellStyle name="Normal 47 6 5 2 3 2 2 2" xfId="51769" xr:uid="{00000000-0005-0000-0000-00006AB30000}"/>
    <cellStyle name="Normal 47 6 5 2 3 2 3" xfId="24196" xr:uid="{00000000-0005-0000-0000-00006BB30000}"/>
    <cellStyle name="Normal 47 6 5 2 3 2 3 2" xfId="45833" xr:uid="{00000000-0005-0000-0000-00006CB30000}"/>
    <cellStyle name="Normal 47 6 5 2 3 2 4" xfId="39851" xr:uid="{00000000-0005-0000-0000-00006DB30000}"/>
    <cellStyle name="Normal 47 6 5 2 3 3" xfId="27181" xr:uid="{00000000-0005-0000-0000-00006EB30000}"/>
    <cellStyle name="Normal 47 6 5 2 3 3 2" xfId="48795" xr:uid="{00000000-0005-0000-0000-00006FB30000}"/>
    <cellStyle name="Normal 47 6 5 2 3 4" xfId="21214" xr:uid="{00000000-0005-0000-0000-000070B30000}"/>
    <cellStyle name="Normal 47 6 5 2 3 4 2" xfId="42856" xr:uid="{00000000-0005-0000-0000-000071B30000}"/>
    <cellStyle name="Normal 47 6 5 2 3 5" xfId="36848" xr:uid="{00000000-0005-0000-0000-000072B30000}"/>
    <cellStyle name="Normal 47 6 5 2 4" xfId="16246" xr:uid="{00000000-0005-0000-0000-000073B30000}"/>
    <cellStyle name="Normal 47 6 5 2 4 2" xfId="28215" xr:uid="{00000000-0005-0000-0000-000074B30000}"/>
    <cellStyle name="Normal 47 6 5 2 4 2 2" xfId="49821" xr:uid="{00000000-0005-0000-0000-000075B30000}"/>
    <cellStyle name="Normal 47 6 5 2 4 3" xfId="22248" xr:uid="{00000000-0005-0000-0000-000076B30000}"/>
    <cellStyle name="Normal 47 6 5 2 4 3 2" xfId="43885" xr:uid="{00000000-0005-0000-0000-000077B30000}"/>
    <cellStyle name="Normal 47 6 5 2 4 4" xfId="37900" xr:uid="{00000000-0005-0000-0000-000078B30000}"/>
    <cellStyle name="Normal 47 6 5 2 5" xfId="25233" xr:uid="{00000000-0005-0000-0000-000079B30000}"/>
    <cellStyle name="Normal 47 6 5 2 5 2" xfId="46850" xr:uid="{00000000-0005-0000-0000-00007AB30000}"/>
    <cellStyle name="Normal 47 6 5 2 6" xfId="19266" xr:uid="{00000000-0005-0000-0000-00007BB30000}"/>
    <cellStyle name="Normal 47 6 5 2 6 2" xfId="40908" xr:uid="{00000000-0005-0000-0000-00007CB30000}"/>
    <cellStyle name="Normal 47 6 5 2 7" xfId="34894"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1" xr:uid="{00000000-0005-0000-0000-000081B30000}"/>
    <cellStyle name="Normal 47 6 5 3 2 2 2 2" xfId="51117" xr:uid="{00000000-0005-0000-0000-000082B30000}"/>
    <cellStyle name="Normal 47 6 5 3 2 2 3" xfId="23544" xr:uid="{00000000-0005-0000-0000-000083B30000}"/>
    <cellStyle name="Normal 47 6 5 3 2 2 3 2" xfId="45181" xr:uid="{00000000-0005-0000-0000-000084B30000}"/>
    <cellStyle name="Normal 47 6 5 3 2 2 4" xfId="39197" xr:uid="{00000000-0005-0000-0000-000085B30000}"/>
    <cellStyle name="Normal 47 6 5 3 2 3" xfId="26529" xr:uid="{00000000-0005-0000-0000-000086B30000}"/>
    <cellStyle name="Normal 47 6 5 3 2 3 2" xfId="48143" xr:uid="{00000000-0005-0000-0000-000087B30000}"/>
    <cellStyle name="Normal 47 6 5 3 2 4" xfId="20562" xr:uid="{00000000-0005-0000-0000-000088B30000}"/>
    <cellStyle name="Normal 47 6 5 3 2 4 2" xfId="42204" xr:uid="{00000000-0005-0000-0000-000089B30000}"/>
    <cellStyle name="Normal 47 6 5 3 2 5" xfId="36194" xr:uid="{00000000-0005-0000-0000-00008AB30000}"/>
    <cellStyle name="Normal 47 6 5 3 3" xfId="15432" xr:uid="{00000000-0005-0000-0000-00008BB30000}"/>
    <cellStyle name="Normal 47 6 5 3 3 2" xfId="18517" xr:uid="{00000000-0005-0000-0000-00008CB30000}"/>
    <cellStyle name="Normal 47 6 5 3 3 2 2" xfId="30483" xr:uid="{00000000-0005-0000-0000-00008DB30000}"/>
    <cellStyle name="Normal 47 6 5 3 3 2 2 2" xfId="52089" xr:uid="{00000000-0005-0000-0000-00008EB30000}"/>
    <cellStyle name="Normal 47 6 5 3 3 2 3" xfId="24516" xr:uid="{00000000-0005-0000-0000-00008FB30000}"/>
    <cellStyle name="Normal 47 6 5 3 3 2 3 2" xfId="46153" xr:uid="{00000000-0005-0000-0000-000090B30000}"/>
    <cellStyle name="Normal 47 6 5 3 3 2 4" xfId="40171" xr:uid="{00000000-0005-0000-0000-000091B30000}"/>
    <cellStyle name="Normal 47 6 5 3 3 3" xfId="27501" xr:uid="{00000000-0005-0000-0000-000092B30000}"/>
    <cellStyle name="Normal 47 6 5 3 3 3 2" xfId="49115" xr:uid="{00000000-0005-0000-0000-000093B30000}"/>
    <cellStyle name="Normal 47 6 5 3 3 4" xfId="21534" xr:uid="{00000000-0005-0000-0000-000094B30000}"/>
    <cellStyle name="Normal 47 6 5 3 3 4 2" xfId="43176" xr:uid="{00000000-0005-0000-0000-000095B30000}"/>
    <cellStyle name="Normal 47 6 5 3 3 5" xfId="37168" xr:uid="{00000000-0005-0000-0000-000096B30000}"/>
    <cellStyle name="Normal 47 6 5 3 4" xfId="16566" xr:uid="{00000000-0005-0000-0000-000097B30000}"/>
    <cellStyle name="Normal 47 6 5 3 4 2" xfId="28535" xr:uid="{00000000-0005-0000-0000-000098B30000}"/>
    <cellStyle name="Normal 47 6 5 3 4 2 2" xfId="50141" xr:uid="{00000000-0005-0000-0000-000099B30000}"/>
    <cellStyle name="Normal 47 6 5 3 4 3" xfId="22568" xr:uid="{00000000-0005-0000-0000-00009AB30000}"/>
    <cellStyle name="Normal 47 6 5 3 4 3 2" xfId="44205" xr:uid="{00000000-0005-0000-0000-00009BB30000}"/>
    <cellStyle name="Normal 47 6 5 3 4 4" xfId="38220" xr:uid="{00000000-0005-0000-0000-00009CB30000}"/>
    <cellStyle name="Normal 47 6 5 3 5" xfId="25553" xr:uid="{00000000-0005-0000-0000-00009DB30000}"/>
    <cellStyle name="Normal 47 6 5 3 5 2" xfId="47170" xr:uid="{00000000-0005-0000-0000-00009EB30000}"/>
    <cellStyle name="Normal 47 6 5 3 6" xfId="19586" xr:uid="{00000000-0005-0000-0000-00009FB30000}"/>
    <cellStyle name="Normal 47 6 5 3 6 2" xfId="41228" xr:uid="{00000000-0005-0000-0000-0000A0B30000}"/>
    <cellStyle name="Normal 47 6 5 3 7" xfId="35214" xr:uid="{00000000-0005-0000-0000-0000A1B30000}"/>
    <cellStyle name="Normal 47 6 5 4" xfId="13817" xr:uid="{00000000-0005-0000-0000-0000A2B30000}"/>
    <cellStyle name="Normal 47 6 5 4 2" xfId="16903" xr:uid="{00000000-0005-0000-0000-0000A3B30000}"/>
    <cellStyle name="Normal 47 6 5 4 2 2" xfId="28871" xr:uid="{00000000-0005-0000-0000-0000A4B30000}"/>
    <cellStyle name="Normal 47 6 5 4 2 2 2" xfId="50477" xr:uid="{00000000-0005-0000-0000-0000A5B30000}"/>
    <cellStyle name="Normal 47 6 5 4 2 3" xfId="22904" xr:uid="{00000000-0005-0000-0000-0000A6B30000}"/>
    <cellStyle name="Normal 47 6 5 4 2 3 2" xfId="44541" xr:uid="{00000000-0005-0000-0000-0000A7B30000}"/>
    <cellStyle name="Normal 47 6 5 4 2 4" xfId="38557" xr:uid="{00000000-0005-0000-0000-0000A8B30000}"/>
    <cellStyle name="Normal 47 6 5 4 3" xfId="25889" xr:uid="{00000000-0005-0000-0000-0000A9B30000}"/>
    <cellStyle name="Normal 47 6 5 4 3 2" xfId="47503" xr:uid="{00000000-0005-0000-0000-0000AAB30000}"/>
    <cellStyle name="Normal 47 6 5 4 4" xfId="19922" xr:uid="{00000000-0005-0000-0000-0000ABB30000}"/>
    <cellStyle name="Normal 47 6 5 4 4 2" xfId="41564" xr:uid="{00000000-0005-0000-0000-0000ACB30000}"/>
    <cellStyle name="Normal 47 6 5 4 5" xfId="35553" xr:uid="{00000000-0005-0000-0000-0000ADB30000}"/>
    <cellStyle name="Normal 47 6 5 5" xfId="14791" xr:uid="{00000000-0005-0000-0000-0000AEB30000}"/>
    <cellStyle name="Normal 47 6 5 5 2" xfId="17876" xr:uid="{00000000-0005-0000-0000-0000AFB30000}"/>
    <cellStyle name="Normal 47 6 5 5 2 2" xfId="29843" xr:uid="{00000000-0005-0000-0000-0000B0B30000}"/>
    <cellStyle name="Normal 47 6 5 5 2 2 2" xfId="51449" xr:uid="{00000000-0005-0000-0000-0000B1B30000}"/>
    <cellStyle name="Normal 47 6 5 5 2 3" xfId="23876" xr:uid="{00000000-0005-0000-0000-0000B2B30000}"/>
    <cellStyle name="Normal 47 6 5 5 2 3 2" xfId="45513" xr:uid="{00000000-0005-0000-0000-0000B3B30000}"/>
    <cellStyle name="Normal 47 6 5 5 2 4" xfId="39530" xr:uid="{00000000-0005-0000-0000-0000B4B30000}"/>
    <cellStyle name="Normal 47 6 5 5 3" xfId="26861" xr:uid="{00000000-0005-0000-0000-0000B5B30000}"/>
    <cellStyle name="Normal 47 6 5 5 3 2" xfId="48475" xr:uid="{00000000-0005-0000-0000-0000B6B30000}"/>
    <cellStyle name="Normal 47 6 5 5 4" xfId="20894" xr:uid="{00000000-0005-0000-0000-0000B7B30000}"/>
    <cellStyle name="Normal 47 6 5 5 4 2" xfId="42536" xr:uid="{00000000-0005-0000-0000-0000B8B30000}"/>
    <cellStyle name="Normal 47 6 5 5 5" xfId="36527" xr:uid="{00000000-0005-0000-0000-0000B9B30000}"/>
    <cellStyle name="Normal 47 6 5 6" xfId="15904" xr:uid="{00000000-0005-0000-0000-0000BAB30000}"/>
    <cellStyle name="Normal 47 6 5 6 2" xfId="27875" xr:uid="{00000000-0005-0000-0000-0000BBB30000}"/>
    <cellStyle name="Normal 47 6 5 6 2 2" xfId="49481" xr:uid="{00000000-0005-0000-0000-0000BCB30000}"/>
    <cellStyle name="Normal 47 6 5 6 3" xfId="21908" xr:uid="{00000000-0005-0000-0000-0000BDB30000}"/>
    <cellStyle name="Normal 47 6 5 6 3 2" xfId="43545" xr:uid="{00000000-0005-0000-0000-0000BEB30000}"/>
    <cellStyle name="Normal 47 6 5 6 4" xfId="37558" xr:uid="{00000000-0005-0000-0000-0000BFB30000}"/>
    <cellStyle name="Normal 47 6 5 7" xfId="24890" xr:uid="{00000000-0005-0000-0000-0000C0B30000}"/>
    <cellStyle name="Normal 47 6 5 7 2" xfId="46510" xr:uid="{00000000-0005-0000-0000-0000C1B30000}"/>
    <cellStyle name="Normal 47 6 5 8" xfId="18923" xr:uid="{00000000-0005-0000-0000-0000C2B30000}"/>
    <cellStyle name="Normal 47 6 5 8 2" xfId="40565" xr:uid="{00000000-0005-0000-0000-0000C3B30000}"/>
    <cellStyle name="Normal 47 6 5 9" xfId="31893"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4" xr:uid="{00000000-0005-0000-0000-0000C9B30000}"/>
    <cellStyle name="Normal 47 6 6 2 2 2 2 2" xfId="50720" xr:uid="{00000000-0005-0000-0000-0000CAB30000}"/>
    <cellStyle name="Normal 47 6 6 2 2 2 3" xfId="23147" xr:uid="{00000000-0005-0000-0000-0000CBB30000}"/>
    <cellStyle name="Normal 47 6 6 2 2 2 3 2" xfId="44784" xr:uid="{00000000-0005-0000-0000-0000CCB30000}"/>
    <cellStyle name="Normal 47 6 6 2 2 2 4" xfId="38800" xr:uid="{00000000-0005-0000-0000-0000CDB30000}"/>
    <cellStyle name="Normal 47 6 6 2 2 3" xfId="26132" xr:uid="{00000000-0005-0000-0000-0000CEB30000}"/>
    <cellStyle name="Normal 47 6 6 2 2 3 2" xfId="47746" xr:uid="{00000000-0005-0000-0000-0000CFB30000}"/>
    <cellStyle name="Normal 47 6 6 2 2 4" xfId="20165" xr:uid="{00000000-0005-0000-0000-0000D0B30000}"/>
    <cellStyle name="Normal 47 6 6 2 2 4 2" xfId="41807" xr:uid="{00000000-0005-0000-0000-0000D1B30000}"/>
    <cellStyle name="Normal 47 6 6 2 2 5" xfId="35797" xr:uid="{00000000-0005-0000-0000-0000D2B30000}"/>
    <cellStyle name="Normal 47 6 6 2 3" xfId="15035" xr:uid="{00000000-0005-0000-0000-0000D3B30000}"/>
    <cellStyle name="Normal 47 6 6 2 3 2" xfId="18120" xr:uid="{00000000-0005-0000-0000-0000D4B30000}"/>
    <cellStyle name="Normal 47 6 6 2 3 2 2" xfId="30086" xr:uid="{00000000-0005-0000-0000-0000D5B30000}"/>
    <cellStyle name="Normal 47 6 6 2 3 2 2 2" xfId="51692" xr:uid="{00000000-0005-0000-0000-0000D6B30000}"/>
    <cellStyle name="Normal 47 6 6 2 3 2 3" xfId="24119" xr:uid="{00000000-0005-0000-0000-0000D7B30000}"/>
    <cellStyle name="Normal 47 6 6 2 3 2 3 2" xfId="45756" xr:uid="{00000000-0005-0000-0000-0000D8B30000}"/>
    <cellStyle name="Normal 47 6 6 2 3 2 4" xfId="39774" xr:uid="{00000000-0005-0000-0000-0000D9B30000}"/>
    <cellStyle name="Normal 47 6 6 2 3 3" xfId="27104" xr:uid="{00000000-0005-0000-0000-0000DAB30000}"/>
    <cellStyle name="Normal 47 6 6 2 3 3 2" xfId="48718" xr:uid="{00000000-0005-0000-0000-0000DBB30000}"/>
    <cellStyle name="Normal 47 6 6 2 3 4" xfId="21137" xr:uid="{00000000-0005-0000-0000-0000DCB30000}"/>
    <cellStyle name="Normal 47 6 6 2 3 4 2" xfId="42779" xr:uid="{00000000-0005-0000-0000-0000DDB30000}"/>
    <cellStyle name="Normal 47 6 6 2 3 5" xfId="36771" xr:uid="{00000000-0005-0000-0000-0000DEB30000}"/>
    <cellStyle name="Normal 47 6 6 2 4" xfId="16169" xr:uid="{00000000-0005-0000-0000-0000DFB30000}"/>
    <cellStyle name="Normal 47 6 6 2 4 2" xfId="28138" xr:uid="{00000000-0005-0000-0000-0000E0B30000}"/>
    <cellStyle name="Normal 47 6 6 2 4 2 2" xfId="49744" xr:uid="{00000000-0005-0000-0000-0000E1B30000}"/>
    <cellStyle name="Normal 47 6 6 2 4 3" xfId="22171" xr:uid="{00000000-0005-0000-0000-0000E2B30000}"/>
    <cellStyle name="Normal 47 6 6 2 4 3 2" xfId="43808" xr:uid="{00000000-0005-0000-0000-0000E3B30000}"/>
    <cellStyle name="Normal 47 6 6 2 4 4" xfId="37823" xr:uid="{00000000-0005-0000-0000-0000E4B30000}"/>
    <cellStyle name="Normal 47 6 6 2 5" xfId="25156" xr:uid="{00000000-0005-0000-0000-0000E5B30000}"/>
    <cellStyle name="Normal 47 6 6 2 5 2" xfId="46773" xr:uid="{00000000-0005-0000-0000-0000E6B30000}"/>
    <cellStyle name="Normal 47 6 6 2 6" xfId="19189" xr:uid="{00000000-0005-0000-0000-0000E7B30000}"/>
    <cellStyle name="Normal 47 6 6 2 6 2" xfId="40831" xr:uid="{00000000-0005-0000-0000-0000E8B30000}"/>
    <cellStyle name="Normal 47 6 6 2 7" xfId="34817"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4" xr:uid="{00000000-0005-0000-0000-0000EDB30000}"/>
    <cellStyle name="Normal 47 6 6 3 2 2 2 2" xfId="51040" xr:uid="{00000000-0005-0000-0000-0000EEB30000}"/>
    <cellStyle name="Normal 47 6 6 3 2 2 3" xfId="23467" xr:uid="{00000000-0005-0000-0000-0000EFB30000}"/>
    <cellStyle name="Normal 47 6 6 3 2 2 3 2" xfId="45104" xr:uid="{00000000-0005-0000-0000-0000F0B30000}"/>
    <cellStyle name="Normal 47 6 6 3 2 2 4" xfId="39120" xr:uid="{00000000-0005-0000-0000-0000F1B30000}"/>
    <cellStyle name="Normal 47 6 6 3 2 3" xfId="26452" xr:uid="{00000000-0005-0000-0000-0000F2B30000}"/>
    <cellStyle name="Normal 47 6 6 3 2 3 2" xfId="48066" xr:uid="{00000000-0005-0000-0000-0000F3B30000}"/>
    <cellStyle name="Normal 47 6 6 3 2 4" xfId="20485" xr:uid="{00000000-0005-0000-0000-0000F4B30000}"/>
    <cellStyle name="Normal 47 6 6 3 2 4 2" xfId="42127" xr:uid="{00000000-0005-0000-0000-0000F5B30000}"/>
    <cellStyle name="Normal 47 6 6 3 2 5" xfId="36117" xr:uid="{00000000-0005-0000-0000-0000F6B30000}"/>
    <cellStyle name="Normal 47 6 6 3 3" xfId="15355" xr:uid="{00000000-0005-0000-0000-0000F7B30000}"/>
    <cellStyle name="Normal 47 6 6 3 3 2" xfId="18440" xr:uid="{00000000-0005-0000-0000-0000F8B30000}"/>
    <cellStyle name="Normal 47 6 6 3 3 2 2" xfId="30406" xr:uid="{00000000-0005-0000-0000-0000F9B30000}"/>
    <cellStyle name="Normal 47 6 6 3 3 2 2 2" xfId="52012" xr:uid="{00000000-0005-0000-0000-0000FAB30000}"/>
    <cellStyle name="Normal 47 6 6 3 3 2 3" xfId="24439" xr:uid="{00000000-0005-0000-0000-0000FBB30000}"/>
    <cellStyle name="Normal 47 6 6 3 3 2 3 2" xfId="46076" xr:uid="{00000000-0005-0000-0000-0000FCB30000}"/>
    <cellStyle name="Normal 47 6 6 3 3 2 4" xfId="40094" xr:uid="{00000000-0005-0000-0000-0000FDB30000}"/>
    <cellStyle name="Normal 47 6 6 3 3 3" xfId="27424" xr:uid="{00000000-0005-0000-0000-0000FEB30000}"/>
    <cellStyle name="Normal 47 6 6 3 3 3 2" xfId="49038" xr:uid="{00000000-0005-0000-0000-0000FFB30000}"/>
    <cellStyle name="Normal 47 6 6 3 3 4" xfId="21457" xr:uid="{00000000-0005-0000-0000-000000B40000}"/>
    <cellStyle name="Normal 47 6 6 3 3 4 2" xfId="43099" xr:uid="{00000000-0005-0000-0000-000001B40000}"/>
    <cellStyle name="Normal 47 6 6 3 3 5" xfId="37091" xr:uid="{00000000-0005-0000-0000-000002B40000}"/>
    <cellStyle name="Normal 47 6 6 3 4" xfId="16489" xr:uid="{00000000-0005-0000-0000-000003B40000}"/>
    <cellStyle name="Normal 47 6 6 3 4 2" xfId="28458" xr:uid="{00000000-0005-0000-0000-000004B40000}"/>
    <cellStyle name="Normal 47 6 6 3 4 2 2" xfId="50064" xr:uid="{00000000-0005-0000-0000-000005B40000}"/>
    <cellStyle name="Normal 47 6 6 3 4 3" xfId="22491" xr:uid="{00000000-0005-0000-0000-000006B40000}"/>
    <cellStyle name="Normal 47 6 6 3 4 3 2" xfId="44128" xr:uid="{00000000-0005-0000-0000-000007B40000}"/>
    <cellStyle name="Normal 47 6 6 3 4 4" xfId="38143" xr:uid="{00000000-0005-0000-0000-000008B40000}"/>
    <cellStyle name="Normal 47 6 6 3 5" xfId="25476" xr:uid="{00000000-0005-0000-0000-000009B40000}"/>
    <cellStyle name="Normal 47 6 6 3 5 2" xfId="47093" xr:uid="{00000000-0005-0000-0000-00000AB40000}"/>
    <cellStyle name="Normal 47 6 6 3 6" xfId="19509" xr:uid="{00000000-0005-0000-0000-00000BB40000}"/>
    <cellStyle name="Normal 47 6 6 3 6 2" xfId="41151" xr:uid="{00000000-0005-0000-0000-00000CB40000}"/>
    <cellStyle name="Normal 47 6 6 3 7" xfId="35137" xr:uid="{00000000-0005-0000-0000-00000DB40000}"/>
    <cellStyle name="Normal 47 6 6 4" xfId="13740" xr:uid="{00000000-0005-0000-0000-00000EB40000}"/>
    <cellStyle name="Normal 47 6 6 4 2" xfId="16826" xr:uid="{00000000-0005-0000-0000-00000FB40000}"/>
    <cellStyle name="Normal 47 6 6 4 2 2" xfId="28794" xr:uid="{00000000-0005-0000-0000-000010B40000}"/>
    <cellStyle name="Normal 47 6 6 4 2 2 2" xfId="50400" xr:uid="{00000000-0005-0000-0000-000011B40000}"/>
    <cellStyle name="Normal 47 6 6 4 2 3" xfId="22827" xr:uid="{00000000-0005-0000-0000-000012B40000}"/>
    <cellStyle name="Normal 47 6 6 4 2 3 2" xfId="44464" xr:uid="{00000000-0005-0000-0000-000013B40000}"/>
    <cellStyle name="Normal 47 6 6 4 2 4" xfId="38480" xr:uid="{00000000-0005-0000-0000-000014B40000}"/>
    <cellStyle name="Normal 47 6 6 4 3" xfId="25812" xr:uid="{00000000-0005-0000-0000-000015B40000}"/>
    <cellStyle name="Normal 47 6 6 4 3 2" xfId="47426" xr:uid="{00000000-0005-0000-0000-000016B40000}"/>
    <cellStyle name="Normal 47 6 6 4 4" xfId="19845" xr:uid="{00000000-0005-0000-0000-000017B40000}"/>
    <cellStyle name="Normal 47 6 6 4 4 2" xfId="41487" xr:uid="{00000000-0005-0000-0000-000018B40000}"/>
    <cellStyle name="Normal 47 6 6 4 5" xfId="35476" xr:uid="{00000000-0005-0000-0000-000019B40000}"/>
    <cellStyle name="Normal 47 6 6 5" xfId="14714" xr:uid="{00000000-0005-0000-0000-00001AB40000}"/>
    <cellStyle name="Normal 47 6 6 5 2" xfId="17799" xr:uid="{00000000-0005-0000-0000-00001BB40000}"/>
    <cellStyle name="Normal 47 6 6 5 2 2" xfId="29766" xr:uid="{00000000-0005-0000-0000-00001CB40000}"/>
    <cellStyle name="Normal 47 6 6 5 2 2 2" xfId="51372" xr:uid="{00000000-0005-0000-0000-00001DB40000}"/>
    <cellStyle name="Normal 47 6 6 5 2 3" xfId="23799" xr:uid="{00000000-0005-0000-0000-00001EB40000}"/>
    <cellStyle name="Normal 47 6 6 5 2 3 2" xfId="45436" xr:uid="{00000000-0005-0000-0000-00001FB40000}"/>
    <cellStyle name="Normal 47 6 6 5 2 4" xfId="39453" xr:uid="{00000000-0005-0000-0000-000020B40000}"/>
    <cellStyle name="Normal 47 6 6 5 3" xfId="26784" xr:uid="{00000000-0005-0000-0000-000021B40000}"/>
    <cellStyle name="Normal 47 6 6 5 3 2" xfId="48398" xr:uid="{00000000-0005-0000-0000-000022B40000}"/>
    <cellStyle name="Normal 47 6 6 5 4" xfId="20817" xr:uid="{00000000-0005-0000-0000-000023B40000}"/>
    <cellStyle name="Normal 47 6 6 5 4 2" xfId="42459" xr:uid="{00000000-0005-0000-0000-000024B40000}"/>
    <cellStyle name="Normal 47 6 6 5 5" xfId="36450" xr:uid="{00000000-0005-0000-0000-000025B40000}"/>
    <cellStyle name="Normal 47 6 6 6" xfId="15827" xr:uid="{00000000-0005-0000-0000-000026B40000}"/>
    <cellStyle name="Normal 47 6 6 6 2" xfId="27798" xr:uid="{00000000-0005-0000-0000-000027B40000}"/>
    <cellStyle name="Normal 47 6 6 6 2 2" xfId="49404" xr:uid="{00000000-0005-0000-0000-000028B40000}"/>
    <cellStyle name="Normal 47 6 6 6 3" xfId="21831" xr:uid="{00000000-0005-0000-0000-000029B40000}"/>
    <cellStyle name="Normal 47 6 6 6 3 2" xfId="43468" xr:uid="{00000000-0005-0000-0000-00002AB40000}"/>
    <cellStyle name="Normal 47 6 6 6 4" xfId="37481" xr:uid="{00000000-0005-0000-0000-00002BB40000}"/>
    <cellStyle name="Normal 47 6 6 7" xfId="24813" xr:uid="{00000000-0005-0000-0000-00002CB40000}"/>
    <cellStyle name="Normal 47 6 6 7 2" xfId="46433" xr:uid="{00000000-0005-0000-0000-00002DB40000}"/>
    <cellStyle name="Normal 47 6 6 8" xfId="18846" xr:uid="{00000000-0005-0000-0000-00002EB40000}"/>
    <cellStyle name="Normal 47 6 6 8 2" xfId="40488" xr:uid="{00000000-0005-0000-0000-00002FB40000}"/>
    <cellStyle name="Normal 47 6 6 9" xfId="31772"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4" xr:uid="{00000000-0005-0000-0000-000035B40000}"/>
    <cellStyle name="Normal 47 6 7 2 2 2 2 2" xfId="50840" xr:uid="{00000000-0005-0000-0000-000036B40000}"/>
    <cellStyle name="Normal 47 6 7 2 2 2 3" xfId="23267" xr:uid="{00000000-0005-0000-0000-000037B40000}"/>
    <cellStyle name="Normal 47 6 7 2 2 2 3 2" xfId="44904" xr:uid="{00000000-0005-0000-0000-000038B40000}"/>
    <cellStyle name="Normal 47 6 7 2 2 2 4" xfId="38920" xr:uid="{00000000-0005-0000-0000-000039B40000}"/>
    <cellStyle name="Normal 47 6 7 2 2 3" xfId="26252" xr:uid="{00000000-0005-0000-0000-00003AB40000}"/>
    <cellStyle name="Normal 47 6 7 2 2 3 2" xfId="47866" xr:uid="{00000000-0005-0000-0000-00003BB40000}"/>
    <cellStyle name="Normal 47 6 7 2 2 4" xfId="20285" xr:uid="{00000000-0005-0000-0000-00003CB40000}"/>
    <cellStyle name="Normal 47 6 7 2 2 4 2" xfId="41927" xr:uid="{00000000-0005-0000-0000-00003DB40000}"/>
    <cellStyle name="Normal 47 6 7 2 2 5" xfId="35917" xr:uid="{00000000-0005-0000-0000-00003EB40000}"/>
    <cellStyle name="Normal 47 6 7 2 3" xfId="15155" xr:uid="{00000000-0005-0000-0000-00003FB40000}"/>
    <cellStyle name="Normal 47 6 7 2 3 2" xfId="18240" xr:uid="{00000000-0005-0000-0000-000040B40000}"/>
    <cellStyle name="Normal 47 6 7 2 3 2 2" xfId="30206" xr:uid="{00000000-0005-0000-0000-000041B40000}"/>
    <cellStyle name="Normal 47 6 7 2 3 2 2 2" xfId="51812" xr:uid="{00000000-0005-0000-0000-000042B40000}"/>
    <cellStyle name="Normal 47 6 7 2 3 2 3" xfId="24239" xr:uid="{00000000-0005-0000-0000-000043B40000}"/>
    <cellStyle name="Normal 47 6 7 2 3 2 3 2" xfId="45876" xr:uid="{00000000-0005-0000-0000-000044B40000}"/>
    <cellStyle name="Normal 47 6 7 2 3 2 4" xfId="39894" xr:uid="{00000000-0005-0000-0000-000045B40000}"/>
    <cellStyle name="Normal 47 6 7 2 3 3" xfId="27224" xr:uid="{00000000-0005-0000-0000-000046B40000}"/>
    <cellStyle name="Normal 47 6 7 2 3 3 2" xfId="48838" xr:uid="{00000000-0005-0000-0000-000047B40000}"/>
    <cellStyle name="Normal 47 6 7 2 3 4" xfId="21257" xr:uid="{00000000-0005-0000-0000-000048B40000}"/>
    <cellStyle name="Normal 47 6 7 2 3 4 2" xfId="42899" xr:uid="{00000000-0005-0000-0000-000049B40000}"/>
    <cellStyle name="Normal 47 6 7 2 3 5" xfId="36891" xr:uid="{00000000-0005-0000-0000-00004AB40000}"/>
    <cellStyle name="Normal 47 6 7 2 4" xfId="16289" xr:uid="{00000000-0005-0000-0000-00004BB40000}"/>
    <cellStyle name="Normal 47 6 7 2 4 2" xfId="28258" xr:uid="{00000000-0005-0000-0000-00004CB40000}"/>
    <cellStyle name="Normal 47 6 7 2 4 2 2" xfId="49864" xr:uid="{00000000-0005-0000-0000-00004DB40000}"/>
    <cellStyle name="Normal 47 6 7 2 4 3" xfId="22291" xr:uid="{00000000-0005-0000-0000-00004EB40000}"/>
    <cellStyle name="Normal 47 6 7 2 4 3 2" xfId="43928" xr:uid="{00000000-0005-0000-0000-00004FB40000}"/>
    <cellStyle name="Normal 47 6 7 2 4 4" xfId="37943" xr:uid="{00000000-0005-0000-0000-000050B40000}"/>
    <cellStyle name="Normal 47 6 7 2 5" xfId="25276" xr:uid="{00000000-0005-0000-0000-000051B40000}"/>
    <cellStyle name="Normal 47 6 7 2 5 2" xfId="46893" xr:uid="{00000000-0005-0000-0000-000052B40000}"/>
    <cellStyle name="Normal 47 6 7 2 6" xfId="19309" xr:uid="{00000000-0005-0000-0000-000053B40000}"/>
    <cellStyle name="Normal 47 6 7 2 6 2" xfId="40951" xr:uid="{00000000-0005-0000-0000-000054B40000}"/>
    <cellStyle name="Normal 47 6 7 2 7" xfId="34937"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4" xr:uid="{00000000-0005-0000-0000-000059B40000}"/>
    <cellStyle name="Normal 47 6 7 3 2 2 2 2" xfId="51160" xr:uid="{00000000-0005-0000-0000-00005AB40000}"/>
    <cellStyle name="Normal 47 6 7 3 2 2 3" xfId="23587" xr:uid="{00000000-0005-0000-0000-00005BB40000}"/>
    <cellStyle name="Normal 47 6 7 3 2 2 3 2" xfId="45224" xr:uid="{00000000-0005-0000-0000-00005CB40000}"/>
    <cellStyle name="Normal 47 6 7 3 2 2 4" xfId="39240" xr:uid="{00000000-0005-0000-0000-00005DB40000}"/>
    <cellStyle name="Normal 47 6 7 3 2 3" xfId="26572" xr:uid="{00000000-0005-0000-0000-00005EB40000}"/>
    <cellStyle name="Normal 47 6 7 3 2 3 2" xfId="48186" xr:uid="{00000000-0005-0000-0000-00005FB40000}"/>
    <cellStyle name="Normal 47 6 7 3 2 4" xfId="20605" xr:uid="{00000000-0005-0000-0000-000060B40000}"/>
    <cellStyle name="Normal 47 6 7 3 2 4 2" xfId="42247" xr:uid="{00000000-0005-0000-0000-000061B40000}"/>
    <cellStyle name="Normal 47 6 7 3 2 5" xfId="36237" xr:uid="{00000000-0005-0000-0000-000062B40000}"/>
    <cellStyle name="Normal 47 6 7 3 3" xfId="15475" xr:uid="{00000000-0005-0000-0000-000063B40000}"/>
    <cellStyle name="Normal 47 6 7 3 3 2" xfId="18560" xr:uid="{00000000-0005-0000-0000-000064B40000}"/>
    <cellStyle name="Normal 47 6 7 3 3 2 2" xfId="30526" xr:uid="{00000000-0005-0000-0000-000065B40000}"/>
    <cellStyle name="Normal 47 6 7 3 3 2 2 2" xfId="52132" xr:uid="{00000000-0005-0000-0000-000066B40000}"/>
    <cellStyle name="Normal 47 6 7 3 3 2 3" xfId="24559" xr:uid="{00000000-0005-0000-0000-000067B40000}"/>
    <cellStyle name="Normal 47 6 7 3 3 2 3 2" xfId="46196" xr:uid="{00000000-0005-0000-0000-000068B40000}"/>
    <cellStyle name="Normal 47 6 7 3 3 2 4" xfId="40214" xr:uid="{00000000-0005-0000-0000-000069B40000}"/>
    <cellStyle name="Normal 47 6 7 3 3 3" xfId="27544" xr:uid="{00000000-0005-0000-0000-00006AB40000}"/>
    <cellStyle name="Normal 47 6 7 3 3 3 2" xfId="49158" xr:uid="{00000000-0005-0000-0000-00006BB40000}"/>
    <cellStyle name="Normal 47 6 7 3 3 4" xfId="21577" xr:uid="{00000000-0005-0000-0000-00006CB40000}"/>
    <cellStyle name="Normal 47 6 7 3 3 4 2" xfId="43219" xr:uid="{00000000-0005-0000-0000-00006DB40000}"/>
    <cellStyle name="Normal 47 6 7 3 3 5" xfId="37211" xr:uid="{00000000-0005-0000-0000-00006EB40000}"/>
    <cellStyle name="Normal 47 6 7 3 4" xfId="16609" xr:uid="{00000000-0005-0000-0000-00006FB40000}"/>
    <cellStyle name="Normal 47 6 7 3 4 2" xfId="28578" xr:uid="{00000000-0005-0000-0000-000070B40000}"/>
    <cellStyle name="Normal 47 6 7 3 4 2 2" xfId="50184" xr:uid="{00000000-0005-0000-0000-000071B40000}"/>
    <cellStyle name="Normal 47 6 7 3 4 3" xfId="22611" xr:uid="{00000000-0005-0000-0000-000072B40000}"/>
    <cellStyle name="Normal 47 6 7 3 4 3 2" xfId="44248" xr:uid="{00000000-0005-0000-0000-000073B40000}"/>
    <cellStyle name="Normal 47 6 7 3 4 4" xfId="38263" xr:uid="{00000000-0005-0000-0000-000074B40000}"/>
    <cellStyle name="Normal 47 6 7 3 5" xfId="25596" xr:uid="{00000000-0005-0000-0000-000075B40000}"/>
    <cellStyle name="Normal 47 6 7 3 5 2" xfId="47213" xr:uid="{00000000-0005-0000-0000-000076B40000}"/>
    <cellStyle name="Normal 47 6 7 3 6" xfId="19629" xr:uid="{00000000-0005-0000-0000-000077B40000}"/>
    <cellStyle name="Normal 47 6 7 3 6 2" xfId="41271" xr:uid="{00000000-0005-0000-0000-000078B40000}"/>
    <cellStyle name="Normal 47 6 7 3 7" xfId="35257" xr:uid="{00000000-0005-0000-0000-000079B40000}"/>
    <cellStyle name="Normal 47 6 7 4" xfId="13860" xr:uid="{00000000-0005-0000-0000-00007AB40000}"/>
    <cellStyle name="Normal 47 6 7 4 2" xfId="16946" xr:uid="{00000000-0005-0000-0000-00007BB40000}"/>
    <cellStyle name="Normal 47 6 7 4 2 2" xfId="28914" xr:uid="{00000000-0005-0000-0000-00007CB40000}"/>
    <cellStyle name="Normal 47 6 7 4 2 2 2" xfId="50520" xr:uid="{00000000-0005-0000-0000-00007DB40000}"/>
    <cellStyle name="Normal 47 6 7 4 2 3" xfId="22947" xr:uid="{00000000-0005-0000-0000-00007EB40000}"/>
    <cellStyle name="Normal 47 6 7 4 2 3 2" xfId="44584" xr:uid="{00000000-0005-0000-0000-00007FB40000}"/>
    <cellStyle name="Normal 47 6 7 4 2 4" xfId="38600" xr:uid="{00000000-0005-0000-0000-000080B40000}"/>
    <cellStyle name="Normal 47 6 7 4 3" xfId="25932" xr:uid="{00000000-0005-0000-0000-000081B40000}"/>
    <cellStyle name="Normal 47 6 7 4 3 2" xfId="47546" xr:uid="{00000000-0005-0000-0000-000082B40000}"/>
    <cellStyle name="Normal 47 6 7 4 4" xfId="19965" xr:uid="{00000000-0005-0000-0000-000083B40000}"/>
    <cellStyle name="Normal 47 6 7 4 4 2" xfId="41607" xr:uid="{00000000-0005-0000-0000-000084B40000}"/>
    <cellStyle name="Normal 47 6 7 4 5" xfId="35596" xr:uid="{00000000-0005-0000-0000-000085B40000}"/>
    <cellStyle name="Normal 47 6 7 5" xfId="14834" xr:uid="{00000000-0005-0000-0000-000086B40000}"/>
    <cellStyle name="Normal 47 6 7 5 2" xfId="17919" xr:uid="{00000000-0005-0000-0000-000087B40000}"/>
    <cellStyle name="Normal 47 6 7 5 2 2" xfId="29886" xr:uid="{00000000-0005-0000-0000-000088B40000}"/>
    <cellStyle name="Normal 47 6 7 5 2 2 2" xfId="51492" xr:uid="{00000000-0005-0000-0000-000089B40000}"/>
    <cellStyle name="Normal 47 6 7 5 2 3" xfId="23919" xr:uid="{00000000-0005-0000-0000-00008AB40000}"/>
    <cellStyle name="Normal 47 6 7 5 2 3 2" xfId="45556" xr:uid="{00000000-0005-0000-0000-00008BB40000}"/>
    <cellStyle name="Normal 47 6 7 5 2 4" xfId="39573" xr:uid="{00000000-0005-0000-0000-00008CB40000}"/>
    <cellStyle name="Normal 47 6 7 5 3" xfId="26904" xr:uid="{00000000-0005-0000-0000-00008DB40000}"/>
    <cellStyle name="Normal 47 6 7 5 3 2" xfId="48518" xr:uid="{00000000-0005-0000-0000-00008EB40000}"/>
    <cellStyle name="Normal 47 6 7 5 4" xfId="20937" xr:uid="{00000000-0005-0000-0000-00008FB40000}"/>
    <cellStyle name="Normal 47 6 7 5 4 2" xfId="42579" xr:uid="{00000000-0005-0000-0000-000090B40000}"/>
    <cellStyle name="Normal 47 6 7 5 5" xfId="36570" xr:uid="{00000000-0005-0000-0000-000091B40000}"/>
    <cellStyle name="Normal 47 6 7 6" xfId="15947" xr:uid="{00000000-0005-0000-0000-000092B40000}"/>
    <cellStyle name="Normal 47 6 7 6 2" xfId="27918" xr:uid="{00000000-0005-0000-0000-000093B40000}"/>
    <cellStyle name="Normal 47 6 7 6 2 2" xfId="49524" xr:uid="{00000000-0005-0000-0000-000094B40000}"/>
    <cellStyle name="Normal 47 6 7 6 3" xfId="21951" xr:uid="{00000000-0005-0000-0000-000095B40000}"/>
    <cellStyle name="Normal 47 6 7 6 3 2" xfId="43588" xr:uid="{00000000-0005-0000-0000-000096B40000}"/>
    <cellStyle name="Normal 47 6 7 6 4" xfId="37601" xr:uid="{00000000-0005-0000-0000-000097B40000}"/>
    <cellStyle name="Normal 47 6 7 7" xfId="24933" xr:uid="{00000000-0005-0000-0000-000098B40000}"/>
    <cellStyle name="Normal 47 6 7 7 2" xfId="46553" xr:uid="{00000000-0005-0000-0000-000099B40000}"/>
    <cellStyle name="Normal 47 6 7 8" xfId="18966" xr:uid="{00000000-0005-0000-0000-00009AB40000}"/>
    <cellStyle name="Normal 47 6 7 8 2" xfId="40608" xr:uid="{00000000-0005-0000-0000-00009BB40000}"/>
    <cellStyle name="Normal 47 6 7 9" xfId="32007"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6" xr:uid="{00000000-0005-0000-0000-0000A0B40000}"/>
    <cellStyle name="Normal 47 6 8 2 2 2 2" xfId="50582" xr:uid="{00000000-0005-0000-0000-0000A1B40000}"/>
    <cellStyle name="Normal 47 6 8 2 2 3" xfId="23009" xr:uid="{00000000-0005-0000-0000-0000A2B40000}"/>
    <cellStyle name="Normal 47 6 8 2 2 3 2" xfId="44646" xr:uid="{00000000-0005-0000-0000-0000A3B40000}"/>
    <cellStyle name="Normal 47 6 8 2 2 4" xfId="38662" xr:uid="{00000000-0005-0000-0000-0000A4B40000}"/>
    <cellStyle name="Normal 47 6 8 2 3" xfId="25994" xr:uid="{00000000-0005-0000-0000-0000A5B40000}"/>
    <cellStyle name="Normal 47 6 8 2 3 2" xfId="47608" xr:uid="{00000000-0005-0000-0000-0000A6B40000}"/>
    <cellStyle name="Normal 47 6 8 2 4" xfId="20027" xr:uid="{00000000-0005-0000-0000-0000A7B40000}"/>
    <cellStyle name="Normal 47 6 8 2 4 2" xfId="41669" xr:uid="{00000000-0005-0000-0000-0000A8B40000}"/>
    <cellStyle name="Normal 47 6 8 2 5" xfId="35659" xr:uid="{00000000-0005-0000-0000-0000A9B40000}"/>
    <cellStyle name="Normal 47 6 8 3" xfId="14897" xr:uid="{00000000-0005-0000-0000-0000AAB40000}"/>
    <cellStyle name="Normal 47 6 8 3 2" xfId="17982" xr:uid="{00000000-0005-0000-0000-0000ABB40000}"/>
    <cellStyle name="Normal 47 6 8 3 2 2" xfId="29948" xr:uid="{00000000-0005-0000-0000-0000ACB40000}"/>
    <cellStyle name="Normal 47 6 8 3 2 2 2" xfId="51554" xr:uid="{00000000-0005-0000-0000-0000ADB40000}"/>
    <cellStyle name="Normal 47 6 8 3 2 3" xfId="23981" xr:uid="{00000000-0005-0000-0000-0000AEB40000}"/>
    <cellStyle name="Normal 47 6 8 3 2 3 2" xfId="45618" xr:uid="{00000000-0005-0000-0000-0000AFB40000}"/>
    <cellStyle name="Normal 47 6 8 3 2 4" xfId="39636" xr:uid="{00000000-0005-0000-0000-0000B0B40000}"/>
    <cellStyle name="Normal 47 6 8 3 3" xfId="26966" xr:uid="{00000000-0005-0000-0000-0000B1B40000}"/>
    <cellStyle name="Normal 47 6 8 3 3 2" xfId="48580" xr:uid="{00000000-0005-0000-0000-0000B2B40000}"/>
    <cellStyle name="Normal 47 6 8 3 4" xfId="20999" xr:uid="{00000000-0005-0000-0000-0000B3B40000}"/>
    <cellStyle name="Normal 47 6 8 3 4 2" xfId="42641" xr:uid="{00000000-0005-0000-0000-0000B4B40000}"/>
    <cellStyle name="Normal 47 6 8 3 5" xfId="36633" xr:uid="{00000000-0005-0000-0000-0000B5B40000}"/>
    <cellStyle name="Normal 47 6 8 4" xfId="16031" xr:uid="{00000000-0005-0000-0000-0000B6B40000}"/>
    <cellStyle name="Normal 47 6 8 4 2" xfId="28000" xr:uid="{00000000-0005-0000-0000-0000B7B40000}"/>
    <cellStyle name="Normal 47 6 8 4 2 2" xfId="49606" xr:uid="{00000000-0005-0000-0000-0000B8B40000}"/>
    <cellStyle name="Normal 47 6 8 4 3" xfId="22033" xr:uid="{00000000-0005-0000-0000-0000B9B40000}"/>
    <cellStyle name="Normal 47 6 8 4 3 2" xfId="43670" xr:uid="{00000000-0005-0000-0000-0000BAB40000}"/>
    <cellStyle name="Normal 47 6 8 4 4" xfId="37685" xr:uid="{00000000-0005-0000-0000-0000BBB40000}"/>
    <cellStyle name="Normal 47 6 8 5" xfId="25018" xr:uid="{00000000-0005-0000-0000-0000BCB40000}"/>
    <cellStyle name="Normal 47 6 8 5 2" xfId="46635" xr:uid="{00000000-0005-0000-0000-0000BDB40000}"/>
    <cellStyle name="Normal 47 6 8 6" xfId="19051" xr:uid="{00000000-0005-0000-0000-0000BEB40000}"/>
    <cellStyle name="Normal 47 6 8 6 2" xfId="40693" xr:uid="{00000000-0005-0000-0000-0000BFB40000}"/>
    <cellStyle name="Normal 47 6 8 7" xfId="34679"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6" xr:uid="{00000000-0005-0000-0000-0000C4B40000}"/>
    <cellStyle name="Normal 47 6 9 2 2 2 2" xfId="50902" xr:uid="{00000000-0005-0000-0000-0000C5B40000}"/>
    <cellStyle name="Normal 47 6 9 2 2 3" xfId="23329" xr:uid="{00000000-0005-0000-0000-0000C6B40000}"/>
    <cellStyle name="Normal 47 6 9 2 2 3 2" xfId="44966" xr:uid="{00000000-0005-0000-0000-0000C7B40000}"/>
    <cellStyle name="Normal 47 6 9 2 2 4" xfId="38982" xr:uid="{00000000-0005-0000-0000-0000C8B40000}"/>
    <cellStyle name="Normal 47 6 9 2 3" xfId="26314" xr:uid="{00000000-0005-0000-0000-0000C9B40000}"/>
    <cellStyle name="Normal 47 6 9 2 3 2" xfId="47928" xr:uid="{00000000-0005-0000-0000-0000CAB40000}"/>
    <cellStyle name="Normal 47 6 9 2 4" xfId="20347" xr:uid="{00000000-0005-0000-0000-0000CBB40000}"/>
    <cellStyle name="Normal 47 6 9 2 4 2" xfId="41989" xr:uid="{00000000-0005-0000-0000-0000CCB40000}"/>
    <cellStyle name="Normal 47 6 9 2 5" xfId="35979" xr:uid="{00000000-0005-0000-0000-0000CDB40000}"/>
    <cellStyle name="Normal 47 6 9 3" xfId="15217" xr:uid="{00000000-0005-0000-0000-0000CEB40000}"/>
    <cellStyle name="Normal 47 6 9 3 2" xfId="18302" xr:uid="{00000000-0005-0000-0000-0000CFB40000}"/>
    <cellStyle name="Normal 47 6 9 3 2 2" xfId="30268" xr:uid="{00000000-0005-0000-0000-0000D0B40000}"/>
    <cellStyle name="Normal 47 6 9 3 2 2 2" xfId="51874" xr:uid="{00000000-0005-0000-0000-0000D1B40000}"/>
    <cellStyle name="Normal 47 6 9 3 2 3" xfId="24301" xr:uid="{00000000-0005-0000-0000-0000D2B40000}"/>
    <cellStyle name="Normal 47 6 9 3 2 3 2" xfId="45938" xr:uid="{00000000-0005-0000-0000-0000D3B40000}"/>
    <cellStyle name="Normal 47 6 9 3 2 4" xfId="39956" xr:uid="{00000000-0005-0000-0000-0000D4B40000}"/>
    <cellStyle name="Normal 47 6 9 3 3" xfId="27286" xr:uid="{00000000-0005-0000-0000-0000D5B40000}"/>
    <cellStyle name="Normal 47 6 9 3 3 2" xfId="48900" xr:uid="{00000000-0005-0000-0000-0000D6B40000}"/>
    <cellStyle name="Normal 47 6 9 3 4" xfId="21319" xr:uid="{00000000-0005-0000-0000-0000D7B40000}"/>
    <cellStyle name="Normal 47 6 9 3 4 2" xfId="42961" xr:uid="{00000000-0005-0000-0000-0000D8B40000}"/>
    <cellStyle name="Normal 47 6 9 3 5" xfId="36953" xr:uid="{00000000-0005-0000-0000-0000D9B40000}"/>
    <cellStyle name="Normal 47 6 9 4" xfId="16351" xr:uid="{00000000-0005-0000-0000-0000DAB40000}"/>
    <cellStyle name="Normal 47 6 9 4 2" xfId="28320" xr:uid="{00000000-0005-0000-0000-0000DBB40000}"/>
    <cellStyle name="Normal 47 6 9 4 2 2" xfId="49926" xr:uid="{00000000-0005-0000-0000-0000DCB40000}"/>
    <cellStyle name="Normal 47 6 9 4 3" xfId="22353" xr:uid="{00000000-0005-0000-0000-0000DDB40000}"/>
    <cellStyle name="Normal 47 6 9 4 3 2" xfId="43990" xr:uid="{00000000-0005-0000-0000-0000DEB40000}"/>
    <cellStyle name="Normal 47 6 9 4 4" xfId="38005" xr:uid="{00000000-0005-0000-0000-0000DFB40000}"/>
    <cellStyle name="Normal 47 6 9 5" xfId="25338" xr:uid="{00000000-0005-0000-0000-0000E0B40000}"/>
    <cellStyle name="Normal 47 6 9 5 2" xfId="46955" xr:uid="{00000000-0005-0000-0000-0000E1B40000}"/>
    <cellStyle name="Normal 47 6 9 6" xfId="19371" xr:uid="{00000000-0005-0000-0000-0000E2B40000}"/>
    <cellStyle name="Normal 47 6 9 6 2" xfId="41013" xr:uid="{00000000-0005-0000-0000-0000E3B40000}"/>
    <cellStyle name="Normal 47 6 9 7" xfId="34999"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7" xr:uid="{00000000-0005-0000-0000-0000E8B40000}"/>
    <cellStyle name="Normal 47 7 10 2 2 2" xfId="50263" xr:uid="{00000000-0005-0000-0000-0000E9B40000}"/>
    <cellStyle name="Normal 47 7 10 2 3" xfId="22690" xr:uid="{00000000-0005-0000-0000-0000EAB40000}"/>
    <cellStyle name="Normal 47 7 10 2 3 2" xfId="44327" xr:uid="{00000000-0005-0000-0000-0000EBB40000}"/>
    <cellStyle name="Normal 47 7 10 2 4" xfId="38342" xr:uid="{00000000-0005-0000-0000-0000ECB40000}"/>
    <cellStyle name="Normal 47 7 10 3" xfId="25675" xr:uid="{00000000-0005-0000-0000-0000EDB40000}"/>
    <cellStyle name="Normal 47 7 10 3 2" xfId="47289" xr:uid="{00000000-0005-0000-0000-0000EEB40000}"/>
    <cellStyle name="Normal 47 7 10 4" xfId="19708" xr:uid="{00000000-0005-0000-0000-0000EFB40000}"/>
    <cellStyle name="Normal 47 7 10 4 2" xfId="41350" xr:uid="{00000000-0005-0000-0000-0000F0B40000}"/>
    <cellStyle name="Normal 47 7 10 5" xfId="35338" xr:uid="{00000000-0005-0000-0000-0000F1B40000}"/>
    <cellStyle name="Normal 47 7 11" xfId="14577" xr:uid="{00000000-0005-0000-0000-0000F2B40000}"/>
    <cellStyle name="Normal 47 7 11 2" xfId="17662" xr:uid="{00000000-0005-0000-0000-0000F3B40000}"/>
    <cellStyle name="Normal 47 7 11 2 2" xfId="29629" xr:uid="{00000000-0005-0000-0000-0000F4B40000}"/>
    <cellStyle name="Normal 47 7 11 2 2 2" xfId="51235" xr:uid="{00000000-0005-0000-0000-0000F5B40000}"/>
    <cellStyle name="Normal 47 7 11 2 3" xfId="23662" xr:uid="{00000000-0005-0000-0000-0000F6B40000}"/>
    <cellStyle name="Normal 47 7 11 2 3 2" xfId="45299" xr:uid="{00000000-0005-0000-0000-0000F7B40000}"/>
    <cellStyle name="Normal 47 7 11 2 4" xfId="39316" xr:uid="{00000000-0005-0000-0000-0000F8B40000}"/>
    <cellStyle name="Normal 47 7 11 3" xfId="26647" xr:uid="{00000000-0005-0000-0000-0000F9B40000}"/>
    <cellStyle name="Normal 47 7 11 3 2" xfId="48261" xr:uid="{00000000-0005-0000-0000-0000FAB40000}"/>
    <cellStyle name="Normal 47 7 11 4" xfId="20680" xr:uid="{00000000-0005-0000-0000-0000FBB40000}"/>
    <cellStyle name="Normal 47 7 11 4 2" xfId="42322" xr:uid="{00000000-0005-0000-0000-0000FCB40000}"/>
    <cellStyle name="Normal 47 7 11 5" xfId="36313" xr:uid="{00000000-0005-0000-0000-0000FDB40000}"/>
    <cellStyle name="Normal 47 7 12" xfId="15690" xr:uid="{00000000-0005-0000-0000-0000FEB40000}"/>
    <cellStyle name="Normal 47 7 12 2" xfId="27661" xr:uid="{00000000-0005-0000-0000-0000FFB40000}"/>
    <cellStyle name="Normal 47 7 12 2 2" xfId="49267" xr:uid="{00000000-0005-0000-0000-000000B50000}"/>
    <cellStyle name="Normal 47 7 12 3" xfId="21694" xr:uid="{00000000-0005-0000-0000-000001B50000}"/>
    <cellStyle name="Normal 47 7 12 3 2" xfId="43331" xr:uid="{00000000-0005-0000-0000-000002B50000}"/>
    <cellStyle name="Normal 47 7 12 4" xfId="37344" xr:uid="{00000000-0005-0000-0000-000003B50000}"/>
    <cellStyle name="Normal 47 7 13" xfId="24676" xr:uid="{00000000-0005-0000-0000-000004B50000}"/>
    <cellStyle name="Normal 47 7 13 2" xfId="46296" xr:uid="{00000000-0005-0000-0000-000005B50000}"/>
    <cellStyle name="Normal 47 7 14" xfId="18709" xr:uid="{00000000-0005-0000-0000-000006B50000}"/>
    <cellStyle name="Normal 47 7 14 2" xfId="40351" xr:uid="{00000000-0005-0000-0000-000007B50000}"/>
    <cellStyle name="Normal 47 7 15" xfId="31274"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6" xr:uid="{00000000-0005-0000-0000-00000DB50000}"/>
    <cellStyle name="Normal 47 7 2 2 2 2 2 2" xfId="50672" xr:uid="{00000000-0005-0000-0000-00000EB50000}"/>
    <cellStyle name="Normal 47 7 2 2 2 2 3" xfId="23099" xr:uid="{00000000-0005-0000-0000-00000FB50000}"/>
    <cellStyle name="Normal 47 7 2 2 2 2 3 2" xfId="44736" xr:uid="{00000000-0005-0000-0000-000010B50000}"/>
    <cellStyle name="Normal 47 7 2 2 2 2 4" xfId="38752" xr:uid="{00000000-0005-0000-0000-000011B50000}"/>
    <cellStyle name="Normal 47 7 2 2 2 3" xfId="26084" xr:uid="{00000000-0005-0000-0000-000012B50000}"/>
    <cellStyle name="Normal 47 7 2 2 2 3 2" xfId="47698" xr:uid="{00000000-0005-0000-0000-000013B50000}"/>
    <cellStyle name="Normal 47 7 2 2 2 4" xfId="20117" xr:uid="{00000000-0005-0000-0000-000014B50000}"/>
    <cellStyle name="Normal 47 7 2 2 2 4 2" xfId="41759" xr:uid="{00000000-0005-0000-0000-000015B50000}"/>
    <cellStyle name="Normal 47 7 2 2 2 5" xfId="35749" xr:uid="{00000000-0005-0000-0000-000016B50000}"/>
    <cellStyle name="Normal 47 7 2 2 3" xfId="14987" xr:uid="{00000000-0005-0000-0000-000017B50000}"/>
    <cellStyle name="Normal 47 7 2 2 3 2" xfId="18072" xr:uid="{00000000-0005-0000-0000-000018B50000}"/>
    <cellStyle name="Normal 47 7 2 2 3 2 2" xfId="30038" xr:uid="{00000000-0005-0000-0000-000019B50000}"/>
    <cellStyle name="Normal 47 7 2 2 3 2 2 2" xfId="51644" xr:uid="{00000000-0005-0000-0000-00001AB50000}"/>
    <cellStyle name="Normal 47 7 2 2 3 2 3" xfId="24071" xr:uid="{00000000-0005-0000-0000-00001BB50000}"/>
    <cellStyle name="Normal 47 7 2 2 3 2 3 2" xfId="45708" xr:uid="{00000000-0005-0000-0000-00001CB50000}"/>
    <cellStyle name="Normal 47 7 2 2 3 2 4" xfId="39726" xr:uid="{00000000-0005-0000-0000-00001DB50000}"/>
    <cellStyle name="Normal 47 7 2 2 3 3" xfId="27056" xr:uid="{00000000-0005-0000-0000-00001EB50000}"/>
    <cellStyle name="Normal 47 7 2 2 3 3 2" xfId="48670" xr:uid="{00000000-0005-0000-0000-00001FB50000}"/>
    <cellStyle name="Normal 47 7 2 2 3 4" xfId="21089" xr:uid="{00000000-0005-0000-0000-000020B50000}"/>
    <cellStyle name="Normal 47 7 2 2 3 4 2" xfId="42731" xr:uid="{00000000-0005-0000-0000-000021B50000}"/>
    <cellStyle name="Normal 47 7 2 2 3 5" xfId="36723" xr:uid="{00000000-0005-0000-0000-000022B50000}"/>
    <cellStyle name="Normal 47 7 2 2 4" xfId="16121" xr:uid="{00000000-0005-0000-0000-000023B50000}"/>
    <cellStyle name="Normal 47 7 2 2 4 2" xfId="28090" xr:uid="{00000000-0005-0000-0000-000024B50000}"/>
    <cellStyle name="Normal 47 7 2 2 4 2 2" xfId="49696" xr:uid="{00000000-0005-0000-0000-000025B50000}"/>
    <cellStyle name="Normal 47 7 2 2 4 3" xfId="22123" xr:uid="{00000000-0005-0000-0000-000026B50000}"/>
    <cellStyle name="Normal 47 7 2 2 4 3 2" xfId="43760" xr:uid="{00000000-0005-0000-0000-000027B50000}"/>
    <cellStyle name="Normal 47 7 2 2 4 4" xfId="37775" xr:uid="{00000000-0005-0000-0000-000028B50000}"/>
    <cellStyle name="Normal 47 7 2 2 5" xfId="25108" xr:uid="{00000000-0005-0000-0000-000029B50000}"/>
    <cellStyle name="Normal 47 7 2 2 5 2" xfId="46725" xr:uid="{00000000-0005-0000-0000-00002AB50000}"/>
    <cellStyle name="Normal 47 7 2 2 6" xfId="19141" xr:uid="{00000000-0005-0000-0000-00002BB50000}"/>
    <cellStyle name="Normal 47 7 2 2 6 2" xfId="40783" xr:uid="{00000000-0005-0000-0000-00002CB50000}"/>
    <cellStyle name="Normal 47 7 2 2 7" xfId="34769"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6" xr:uid="{00000000-0005-0000-0000-000031B50000}"/>
    <cellStyle name="Normal 47 7 2 3 2 2 2 2" xfId="50992" xr:uid="{00000000-0005-0000-0000-000032B50000}"/>
    <cellStyle name="Normal 47 7 2 3 2 2 3" xfId="23419" xr:uid="{00000000-0005-0000-0000-000033B50000}"/>
    <cellStyle name="Normal 47 7 2 3 2 2 3 2" xfId="45056" xr:uid="{00000000-0005-0000-0000-000034B50000}"/>
    <cellStyle name="Normal 47 7 2 3 2 2 4" xfId="39072" xr:uid="{00000000-0005-0000-0000-000035B50000}"/>
    <cellStyle name="Normal 47 7 2 3 2 3" xfId="26404" xr:uid="{00000000-0005-0000-0000-000036B50000}"/>
    <cellStyle name="Normal 47 7 2 3 2 3 2" xfId="48018" xr:uid="{00000000-0005-0000-0000-000037B50000}"/>
    <cellStyle name="Normal 47 7 2 3 2 4" xfId="20437" xr:uid="{00000000-0005-0000-0000-000038B50000}"/>
    <cellStyle name="Normal 47 7 2 3 2 4 2" xfId="42079" xr:uid="{00000000-0005-0000-0000-000039B50000}"/>
    <cellStyle name="Normal 47 7 2 3 2 5" xfId="36069" xr:uid="{00000000-0005-0000-0000-00003AB50000}"/>
    <cellStyle name="Normal 47 7 2 3 3" xfId="15307" xr:uid="{00000000-0005-0000-0000-00003BB50000}"/>
    <cellStyle name="Normal 47 7 2 3 3 2" xfId="18392" xr:uid="{00000000-0005-0000-0000-00003CB50000}"/>
    <cellStyle name="Normal 47 7 2 3 3 2 2" xfId="30358" xr:uid="{00000000-0005-0000-0000-00003DB50000}"/>
    <cellStyle name="Normal 47 7 2 3 3 2 2 2" xfId="51964" xr:uid="{00000000-0005-0000-0000-00003EB50000}"/>
    <cellStyle name="Normal 47 7 2 3 3 2 3" xfId="24391" xr:uid="{00000000-0005-0000-0000-00003FB50000}"/>
    <cellStyle name="Normal 47 7 2 3 3 2 3 2" xfId="46028" xr:uid="{00000000-0005-0000-0000-000040B50000}"/>
    <cellStyle name="Normal 47 7 2 3 3 2 4" xfId="40046" xr:uid="{00000000-0005-0000-0000-000041B50000}"/>
    <cellStyle name="Normal 47 7 2 3 3 3" xfId="27376" xr:uid="{00000000-0005-0000-0000-000042B50000}"/>
    <cellStyle name="Normal 47 7 2 3 3 3 2" xfId="48990" xr:uid="{00000000-0005-0000-0000-000043B50000}"/>
    <cellStyle name="Normal 47 7 2 3 3 4" xfId="21409" xr:uid="{00000000-0005-0000-0000-000044B50000}"/>
    <cellStyle name="Normal 47 7 2 3 3 4 2" xfId="43051" xr:uid="{00000000-0005-0000-0000-000045B50000}"/>
    <cellStyle name="Normal 47 7 2 3 3 5" xfId="37043" xr:uid="{00000000-0005-0000-0000-000046B50000}"/>
    <cellStyle name="Normal 47 7 2 3 4" xfId="16441" xr:uid="{00000000-0005-0000-0000-000047B50000}"/>
    <cellStyle name="Normal 47 7 2 3 4 2" xfId="28410" xr:uid="{00000000-0005-0000-0000-000048B50000}"/>
    <cellStyle name="Normal 47 7 2 3 4 2 2" xfId="50016" xr:uid="{00000000-0005-0000-0000-000049B50000}"/>
    <cellStyle name="Normal 47 7 2 3 4 3" xfId="22443" xr:uid="{00000000-0005-0000-0000-00004AB50000}"/>
    <cellStyle name="Normal 47 7 2 3 4 3 2" xfId="44080" xr:uid="{00000000-0005-0000-0000-00004BB50000}"/>
    <cellStyle name="Normal 47 7 2 3 4 4" xfId="38095" xr:uid="{00000000-0005-0000-0000-00004CB50000}"/>
    <cellStyle name="Normal 47 7 2 3 5" xfId="25428" xr:uid="{00000000-0005-0000-0000-00004DB50000}"/>
    <cellStyle name="Normal 47 7 2 3 5 2" xfId="47045" xr:uid="{00000000-0005-0000-0000-00004EB50000}"/>
    <cellStyle name="Normal 47 7 2 3 6" xfId="19461" xr:uid="{00000000-0005-0000-0000-00004FB50000}"/>
    <cellStyle name="Normal 47 7 2 3 6 2" xfId="41103" xr:uid="{00000000-0005-0000-0000-000050B50000}"/>
    <cellStyle name="Normal 47 7 2 3 7" xfId="35089" xr:uid="{00000000-0005-0000-0000-000051B50000}"/>
    <cellStyle name="Normal 47 7 2 4" xfId="13692" xr:uid="{00000000-0005-0000-0000-000052B50000}"/>
    <cellStyle name="Normal 47 7 2 4 2" xfId="16778" xr:uid="{00000000-0005-0000-0000-000053B50000}"/>
    <cellStyle name="Normal 47 7 2 4 2 2" xfId="28746" xr:uid="{00000000-0005-0000-0000-000054B50000}"/>
    <cellStyle name="Normal 47 7 2 4 2 2 2" xfId="50352" xr:uid="{00000000-0005-0000-0000-000055B50000}"/>
    <cellStyle name="Normal 47 7 2 4 2 3" xfId="22779" xr:uid="{00000000-0005-0000-0000-000056B50000}"/>
    <cellStyle name="Normal 47 7 2 4 2 3 2" xfId="44416" xr:uid="{00000000-0005-0000-0000-000057B50000}"/>
    <cellStyle name="Normal 47 7 2 4 2 4" xfId="38432" xr:uid="{00000000-0005-0000-0000-000058B50000}"/>
    <cellStyle name="Normal 47 7 2 4 3" xfId="25764" xr:uid="{00000000-0005-0000-0000-000059B50000}"/>
    <cellStyle name="Normal 47 7 2 4 3 2" xfId="47378" xr:uid="{00000000-0005-0000-0000-00005AB50000}"/>
    <cellStyle name="Normal 47 7 2 4 4" xfId="19797" xr:uid="{00000000-0005-0000-0000-00005BB50000}"/>
    <cellStyle name="Normal 47 7 2 4 4 2" xfId="41439" xr:uid="{00000000-0005-0000-0000-00005CB50000}"/>
    <cellStyle name="Normal 47 7 2 4 5" xfId="35428" xr:uid="{00000000-0005-0000-0000-00005DB50000}"/>
    <cellStyle name="Normal 47 7 2 5" xfId="14666" xr:uid="{00000000-0005-0000-0000-00005EB50000}"/>
    <cellStyle name="Normal 47 7 2 5 2" xfId="17751" xr:uid="{00000000-0005-0000-0000-00005FB50000}"/>
    <cellStyle name="Normal 47 7 2 5 2 2" xfId="29718" xr:uid="{00000000-0005-0000-0000-000060B50000}"/>
    <cellStyle name="Normal 47 7 2 5 2 2 2" xfId="51324" xr:uid="{00000000-0005-0000-0000-000061B50000}"/>
    <cellStyle name="Normal 47 7 2 5 2 3" xfId="23751" xr:uid="{00000000-0005-0000-0000-000062B50000}"/>
    <cellStyle name="Normal 47 7 2 5 2 3 2" xfId="45388" xr:uid="{00000000-0005-0000-0000-000063B50000}"/>
    <cellStyle name="Normal 47 7 2 5 2 4" xfId="39405" xr:uid="{00000000-0005-0000-0000-000064B50000}"/>
    <cellStyle name="Normal 47 7 2 5 3" xfId="26736" xr:uid="{00000000-0005-0000-0000-000065B50000}"/>
    <cellStyle name="Normal 47 7 2 5 3 2" xfId="48350" xr:uid="{00000000-0005-0000-0000-000066B50000}"/>
    <cellStyle name="Normal 47 7 2 5 4" xfId="20769" xr:uid="{00000000-0005-0000-0000-000067B50000}"/>
    <cellStyle name="Normal 47 7 2 5 4 2" xfId="42411" xr:uid="{00000000-0005-0000-0000-000068B50000}"/>
    <cellStyle name="Normal 47 7 2 5 5" xfId="36402" xr:uid="{00000000-0005-0000-0000-000069B50000}"/>
    <cellStyle name="Normal 47 7 2 6" xfId="15779" xr:uid="{00000000-0005-0000-0000-00006AB50000}"/>
    <cellStyle name="Normal 47 7 2 6 2" xfId="27750" xr:uid="{00000000-0005-0000-0000-00006BB50000}"/>
    <cellStyle name="Normal 47 7 2 6 2 2" xfId="49356" xr:uid="{00000000-0005-0000-0000-00006CB50000}"/>
    <cellStyle name="Normal 47 7 2 6 3" xfId="21783" xr:uid="{00000000-0005-0000-0000-00006DB50000}"/>
    <cellStyle name="Normal 47 7 2 6 3 2" xfId="43420" xr:uid="{00000000-0005-0000-0000-00006EB50000}"/>
    <cellStyle name="Normal 47 7 2 6 4" xfId="37433" xr:uid="{00000000-0005-0000-0000-00006FB50000}"/>
    <cellStyle name="Normal 47 7 2 7" xfId="24765" xr:uid="{00000000-0005-0000-0000-000070B50000}"/>
    <cellStyle name="Normal 47 7 2 7 2" xfId="46385" xr:uid="{00000000-0005-0000-0000-000071B50000}"/>
    <cellStyle name="Normal 47 7 2 8" xfId="18798" xr:uid="{00000000-0005-0000-0000-000072B50000}"/>
    <cellStyle name="Normal 47 7 2 8 2" xfId="40440" xr:uid="{00000000-0005-0000-0000-000073B50000}"/>
    <cellStyle name="Normal 47 7 2 9" xfId="31611"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2" xr:uid="{00000000-0005-0000-0000-000079B50000}"/>
    <cellStyle name="Normal 47 7 3 2 2 2 2 2" xfId="50628" xr:uid="{00000000-0005-0000-0000-00007AB50000}"/>
    <cellStyle name="Normal 47 7 3 2 2 2 3" xfId="23055" xr:uid="{00000000-0005-0000-0000-00007BB50000}"/>
    <cellStyle name="Normal 47 7 3 2 2 2 3 2" xfId="44692" xr:uid="{00000000-0005-0000-0000-00007CB50000}"/>
    <cellStyle name="Normal 47 7 3 2 2 2 4" xfId="38708" xr:uid="{00000000-0005-0000-0000-00007DB50000}"/>
    <cellStyle name="Normal 47 7 3 2 2 3" xfId="26040" xr:uid="{00000000-0005-0000-0000-00007EB50000}"/>
    <cellStyle name="Normal 47 7 3 2 2 3 2" xfId="47654" xr:uid="{00000000-0005-0000-0000-00007FB50000}"/>
    <cellStyle name="Normal 47 7 3 2 2 4" xfId="20073" xr:uid="{00000000-0005-0000-0000-000080B50000}"/>
    <cellStyle name="Normal 47 7 3 2 2 4 2" xfId="41715" xr:uid="{00000000-0005-0000-0000-000081B50000}"/>
    <cellStyle name="Normal 47 7 3 2 2 5" xfId="35705" xr:uid="{00000000-0005-0000-0000-000082B50000}"/>
    <cellStyle name="Normal 47 7 3 2 3" xfId="14943" xr:uid="{00000000-0005-0000-0000-000083B50000}"/>
    <cellStyle name="Normal 47 7 3 2 3 2" xfId="18028" xr:uid="{00000000-0005-0000-0000-000084B50000}"/>
    <cellStyle name="Normal 47 7 3 2 3 2 2" xfId="29994" xr:uid="{00000000-0005-0000-0000-000085B50000}"/>
    <cellStyle name="Normal 47 7 3 2 3 2 2 2" xfId="51600" xr:uid="{00000000-0005-0000-0000-000086B50000}"/>
    <cellStyle name="Normal 47 7 3 2 3 2 3" xfId="24027" xr:uid="{00000000-0005-0000-0000-000087B50000}"/>
    <cellStyle name="Normal 47 7 3 2 3 2 3 2" xfId="45664" xr:uid="{00000000-0005-0000-0000-000088B50000}"/>
    <cellStyle name="Normal 47 7 3 2 3 2 4" xfId="39682" xr:uid="{00000000-0005-0000-0000-000089B50000}"/>
    <cellStyle name="Normal 47 7 3 2 3 3" xfId="27012" xr:uid="{00000000-0005-0000-0000-00008AB50000}"/>
    <cellStyle name="Normal 47 7 3 2 3 3 2" xfId="48626" xr:uid="{00000000-0005-0000-0000-00008BB50000}"/>
    <cellStyle name="Normal 47 7 3 2 3 4" xfId="21045" xr:uid="{00000000-0005-0000-0000-00008CB50000}"/>
    <cellStyle name="Normal 47 7 3 2 3 4 2" xfId="42687" xr:uid="{00000000-0005-0000-0000-00008DB50000}"/>
    <cellStyle name="Normal 47 7 3 2 3 5" xfId="36679" xr:uid="{00000000-0005-0000-0000-00008EB50000}"/>
    <cellStyle name="Normal 47 7 3 2 4" xfId="16077" xr:uid="{00000000-0005-0000-0000-00008FB50000}"/>
    <cellStyle name="Normal 47 7 3 2 4 2" xfId="28046" xr:uid="{00000000-0005-0000-0000-000090B50000}"/>
    <cellStyle name="Normal 47 7 3 2 4 2 2" xfId="49652" xr:uid="{00000000-0005-0000-0000-000091B50000}"/>
    <cellStyle name="Normal 47 7 3 2 4 3" xfId="22079" xr:uid="{00000000-0005-0000-0000-000092B50000}"/>
    <cellStyle name="Normal 47 7 3 2 4 3 2" xfId="43716" xr:uid="{00000000-0005-0000-0000-000093B50000}"/>
    <cellStyle name="Normal 47 7 3 2 4 4" xfId="37731" xr:uid="{00000000-0005-0000-0000-000094B50000}"/>
    <cellStyle name="Normal 47 7 3 2 5" xfId="25064" xr:uid="{00000000-0005-0000-0000-000095B50000}"/>
    <cellStyle name="Normal 47 7 3 2 5 2" xfId="46681" xr:uid="{00000000-0005-0000-0000-000096B50000}"/>
    <cellStyle name="Normal 47 7 3 2 6" xfId="19097" xr:uid="{00000000-0005-0000-0000-000097B50000}"/>
    <cellStyle name="Normal 47 7 3 2 6 2" xfId="40739" xr:uid="{00000000-0005-0000-0000-000098B50000}"/>
    <cellStyle name="Normal 47 7 3 2 7" xfId="34725"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2" xr:uid="{00000000-0005-0000-0000-00009DB50000}"/>
    <cellStyle name="Normal 47 7 3 3 2 2 2 2" xfId="50948" xr:uid="{00000000-0005-0000-0000-00009EB50000}"/>
    <cellStyle name="Normal 47 7 3 3 2 2 3" xfId="23375" xr:uid="{00000000-0005-0000-0000-00009FB50000}"/>
    <cellStyle name="Normal 47 7 3 3 2 2 3 2" xfId="45012" xr:uid="{00000000-0005-0000-0000-0000A0B50000}"/>
    <cellStyle name="Normal 47 7 3 3 2 2 4" xfId="39028" xr:uid="{00000000-0005-0000-0000-0000A1B50000}"/>
    <cellStyle name="Normal 47 7 3 3 2 3" xfId="26360" xr:uid="{00000000-0005-0000-0000-0000A2B50000}"/>
    <cellStyle name="Normal 47 7 3 3 2 3 2" xfId="47974" xr:uid="{00000000-0005-0000-0000-0000A3B50000}"/>
    <cellStyle name="Normal 47 7 3 3 2 4" xfId="20393" xr:uid="{00000000-0005-0000-0000-0000A4B50000}"/>
    <cellStyle name="Normal 47 7 3 3 2 4 2" xfId="42035" xr:uid="{00000000-0005-0000-0000-0000A5B50000}"/>
    <cellStyle name="Normal 47 7 3 3 2 5" xfId="36025" xr:uid="{00000000-0005-0000-0000-0000A6B50000}"/>
    <cellStyle name="Normal 47 7 3 3 3" xfId="15263" xr:uid="{00000000-0005-0000-0000-0000A7B50000}"/>
    <cellStyle name="Normal 47 7 3 3 3 2" xfId="18348" xr:uid="{00000000-0005-0000-0000-0000A8B50000}"/>
    <cellStyle name="Normal 47 7 3 3 3 2 2" xfId="30314" xr:uid="{00000000-0005-0000-0000-0000A9B50000}"/>
    <cellStyle name="Normal 47 7 3 3 3 2 2 2" xfId="51920" xr:uid="{00000000-0005-0000-0000-0000AAB50000}"/>
    <cellStyle name="Normal 47 7 3 3 3 2 3" xfId="24347" xr:uid="{00000000-0005-0000-0000-0000ABB50000}"/>
    <cellStyle name="Normal 47 7 3 3 3 2 3 2" xfId="45984" xr:uid="{00000000-0005-0000-0000-0000ACB50000}"/>
    <cellStyle name="Normal 47 7 3 3 3 2 4" xfId="40002" xr:uid="{00000000-0005-0000-0000-0000ADB50000}"/>
    <cellStyle name="Normal 47 7 3 3 3 3" xfId="27332" xr:uid="{00000000-0005-0000-0000-0000AEB50000}"/>
    <cellStyle name="Normal 47 7 3 3 3 3 2" xfId="48946" xr:uid="{00000000-0005-0000-0000-0000AFB50000}"/>
    <cellStyle name="Normal 47 7 3 3 3 4" xfId="21365" xr:uid="{00000000-0005-0000-0000-0000B0B50000}"/>
    <cellStyle name="Normal 47 7 3 3 3 4 2" xfId="43007" xr:uid="{00000000-0005-0000-0000-0000B1B50000}"/>
    <cellStyle name="Normal 47 7 3 3 3 5" xfId="36999" xr:uid="{00000000-0005-0000-0000-0000B2B50000}"/>
    <cellStyle name="Normal 47 7 3 3 4" xfId="16397" xr:uid="{00000000-0005-0000-0000-0000B3B50000}"/>
    <cellStyle name="Normal 47 7 3 3 4 2" xfId="28366" xr:uid="{00000000-0005-0000-0000-0000B4B50000}"/>
    <cellStyle name="Normal 47 7 3 3 4 2 2" xfId="49972" xr:uid="{00000000-0005-0000-0000-0000B5B50000}"/>
    <cellStyle name="Normal 47 7 3 3 4 3" xfId="22399" xr:uid="{00000000-0005-0000-0000-0000B6B50000}"/>
    <cellStyle name="Normal 47 7 3 3 4 3 2" xfId="44036" xr:uid="{00000000-0005-0000-0000-0000B7B50000}"/>
    <cellStyle name="Normal 47 7 3 3 4 4" xfId="38051" xr:uid="{00000000-0005-0000-0000-0000B8B50000}"/>
    <cellStyle name="Normal 47 7 3 3 5" xfId="25384" xr:uid="{00000000-0005-0000-0000-0000B9B50000}"/>
    <cellStyle name="Normal 47 7 3 3 5 2" xfId="47001" xr:uid="{00000000-0005-0000-0000-0000BAB50000}"/>
    <cellStyle name="Normal 47 7 3 3 6" xfId="19417" xr:uid="{00000000-0005-0000-0000-0000BBB50000}"/>
    <cellStyle name="Normal 47 7 3 3 6 2" xfId="41059" xr:uid="{00000000-0005-0000-0000-0000BCB50000}"/>
    <cellStyle name="Normal 47 7 3 3 7" xfId="35045" xr:uid="{00000000-0005-0000-0000-0000BDB50000}"/>
    <cellStyle name="Normal 47 7 3 4" xfId="13648" xr:uid="{00000000-0005-0000-0000-0000BEB50000}"/>
    <cellStyle name="Normal 47 7 3 4 2" xfId="16734" xr:uid="{00000000-0005-0000-0000-0000BFB50000}"/>
    <cellStyle name="Normal 47 7 3 4 2 2" xfId="28702" xr:uid="{00000000-0005-0000-0000-0000C0B50000}"/>
    <cellStyle name="Normal 47 7 3 4 2 2 2" xfId="50308" xr:uid="{00000000-0005-0000-0000-0000C1B50000}"/>
    <cellStyle name="Normal 47 7 3 4 2 3" xfId="22735" xr:uid="{00000000-0005-0000-0000-0000C2B50000}"/>
    <cellStyle name="Normal 47 7 3 4 2 3 2" xfId="44372" xr:uid="{00000000-0005-0000-0000-0000C3B50000}"/>
    <cellStyle name="Normal 47 7 3 4 2 4" xfId="38388" xr:uid="{00000000-0005-0000-0000-0000C4B50000}"/>
    <cellStyle name="Normal 47 7 3 4 3" xfId="25720" xr:uid="{00000000-0005-0000-0000-0000C5B50000}"/>
    <cellStyle name="Normal 47 7 3 4 3 2" xfId="47334" xr:uid="{00000000-0005-0000-0000-0000C6B50000}"/>
    <cellStyle name="Normal 47 7 3 4 4" xfId="19753" xr:uid="{00000000-0005-0000-0000-0000C7B50000}"/>
    <cellStyle name="Normal 47 7 3 4 4 2" xfId="41395" xr:uid="{00000000-0005-0000-0000-0000C8B50000}"/>
    <cellStyle name="Normal 47 7 3 4 5" xfId="35384" xr:uid="{00000000-0005-0000-0000-0000C9B50000}"/>
    <cellStyle name="Normal 47 7 3 5" xfId="14622" xr:uid="{00000000-0005-0000-0000-0000CAB50000}"/>
    <cellStyle name="Normal 47 7 3 5 2" xfId="17707" xr:uid="{00000000-0005-0000-0000-0000CBB50000}"/>
    <cellStyle name="Normal 47 7 3 5 2 2" xfId="29674" xr:uid="{00000000-0005-0000-0000-0000CCB50000}"/>
    <cellStyle name="Normal 47 7 3 5 2 2 2" xfId="51280" xr:uid="{00000000-0005-0000-0000-0000CDB50000}"/>
    <cellStyle name="Normal 47 7 3 5 2 3" xfId="23707" xr:uid="{00000000-0005-0000-0000-0000CEB50000}"/>
    <cellStyle name="Normal 47 7 3 5 2 3 2" xfId="45344" xr:uid="{00000000-0005-0000-0000-0000CFB50000}"/>
    <cellStyle name="Normal 47 7 3 5 2 4" xfId="39361" xr:uid="{00000000-0005-0000-0000-0000D0B50000}"/>
    <cellStyle name="Normal 47 7 3 5 3" xfId="26692" xr:uid="{00000000-0005-0000-0000-0000D1B50000}"/>
    <cellStyle name="Normal 47 7 3 5 3 2" xfId="48306" xr:uid="{00000000-0005-0000-0000-0000D2B50000}"/>
    <cellStyle name="Normal 47 7 3 5 4" xfId="20725" xr:uid="{00000000-0005-0000-0000-0000D3B50000}"/>
    <cellStyle name="Normal 47 7 3 5 4 2" xfId="42367" xr:uid="{00000000-0005-0000-0000-0000D4B50000}"/>
    <cellStyle name="Normal 47 7 3 5 5" xfId="36358" xr:uid="{00000000-0005-0000-0000-0000D5B50000}"/>
    <cellStyle name="Normal 47 7 3 6" xfId="15735" xr:uid="{00000000-0005-0000-0000-0000D6B50000}"/>
    <cellStyle name="Normal 47 7 3 6 2" xfId="27706" xr:uid="{00000000-0005-0000-0000-0000D7B50000}"/>
    <cellStyle name="Normal 47 7 3 6 2 2" xfId="49312" xr:uid="{00000000-0005-0000-0000-0000D8B50000}"/>
    <cellStyle name="Normal 47 7 3 6 3" xfId="21739" xr:uid="{00000000-0005-0000-0000-0000D9B50000}"/>
    <cellStyle name="Normal 47 7 3 6 3 2" xfId="43376" xr:uid="{00000000-0005-0000-0000-0000DAB50000}"/>
    <cellStyle name="Normal 47 7 3 6 4" xfId="37389" xr:uid="{00000000-0005-0000-0000-0000DBB50000}"/>
    <cellStyle name="Normal 47 7 3 7" xfId="24721" xr:uid="{00000000-0005-0000-0000-0000DCB50000}"/>
    <cellStyle name="Normal 47 7 3 7 2" xfId="46341" xr:uid="{00000000-0005-0000-0000-0000DDB50000}"/>
    <cellStyle name="Normal 47 7 3 8" xfId="18754" xr:uid="{00000000-0005-0000-0000-0000DEB50000}"/>
    <cellStyle name="Normal 47 7 3 8 2" xfId="40396" xr:uid="{00000000-0005-0000-0000-0000DFB50000}"/>
    <cellStyle name="Normal 47 7 3 9" xfId="31454"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8" xr:uid="{00000000-0005-0000-0000-0000E5B50000}"/>
    <cellStyle name="Normal 47 7 4 2 2 2 2 2" xfId="50714" xr:uid="{00000000-0005-0000-0000-0000E6B50000}"/>
    <cellStyle name="Normal 47 7 4 2 2 2 3" xfId="23141" xr:uid="{00000000-0005-0000-0000-0000E7B50000}"/>
    <cellStyle name="Normal 47 7 4 2 2 2 3 2" xfId="44778" xr:uid="{00000000-0005-0000-0000-0000E8B50000}"/>
    <cellStyle name="Normal 47 7 4 2 2 2 4" xfId="38794" xr:uid="{00000000-0005-0000-0000-0000E9B50000}"/>
    <cellStyle name="Normal 47 7 4 2 2 3" xfId="26126" xr:uid="{00000000-0005-0000-0000-0000EAB50000}"/>
    <cellStyle name="Normal 47 7 4 2 2 3 2" xfId="47740" xr:uid="{00000000-0005-0000-0000-0000EBB50000}"/>
    <cellStyle name="Normal 47 7 4 2 2 4" xfId="20159" xr:uid="{00000000-0005-0000-0000-0000ECB50000}"/>
    <cellStyle name="Normal 47 7 4 2 2 4 2" xfId="41801" xr:uid="{00000000-0005-0000-0000-0000EDB50000}"/>
    <cellStyle name="Normal 47 7 4 2 2 5" xfId="35791" xr:uid="{00000000-0005-0000-0000-0000EEB50000}"/>
    <cellStyle name="Normal 47 7 4 2 3" xfId="15029" xr:uid="{00000000-0005-0000-0000-0000EFB50000}"/>
    <cellStyle name="Normal 47 7 4 2 3 2" xfId="18114" xr:uid="{00000000-0005-0000-0000-0000F0B50000}"/>
    <cellStyle name="Normal 47 7 4 2 3 2 2" xfId="30080" xr:uid="{00000000-0005-0000-0000-0000F1B50000}"/>
    <cellStyle name="Normal 47 7 4 2 3 2 2 2" xfId="51686" xr:uid="{00000000-0005-0000-0000-0000F2B50000}"/>
    <cellStyle name="Normal 47 7 4 2 3 2 3" xfId="24113" xr:uid="{00000000-0005-0000-0000-0000F3B50000}"/>
    <cellStyle name="Normal 47 7 4 2 3 2 3 2" xfId="45750" xr:uid="{00000000-0005-0000-0000-0000F4B50000}"/>
    <cellStyle name="Normal 47 7 4 2 3 2 4" xfId="39768" xr:uid="{00000000-0005-0000-0000-0000F5B50000}"/>
    <cellStyle name="Normal 47 7 4 2 3 3" xfId="27098" xr:uid="{00000000-0005-0000-0000-0000F6B50000}"/>
    <cellStyle name="Normal 47 7 4 2 3 3 2" xfId="48712" xr:uid="{00000000-0005-0000-0000-0000F7B50000}"/>
    <cellStyle name="Normal 47 7 4 2 3 4" xfId="21131" xr:uid="{00000000-0005-0000-0000-0000F8B50000}"/>
    <cellStyle name="Normal 47 7 4 2 3 4 2" xfId="42773" xr:uid="{00000000-0005-0000-0000-0000F9B50000}"/>
    <cellStyle name="Normal 47 7 4 2 3 5" xfId="36765" xr:uid="{00000000-0005-0000-0000-0000FAB50000}"/>
    <cellStyle name="Normal 47 7 4 2 4" xfId="16163" xr:uid="{00000000-0005-0000-0000-0000FBB50000}"/>
    <cellStyle name="Normal 47 7 4 2 4 2" xfId="28132" xr:uid="{00000000-0005-0000-0000-0000FCB50000}"/>
    <cellStyle name="Normal 47 7 4 2 4 2 2" xfId="49738" xr:uid="{00000000-0005-0000-0000-0000FDB50000}"/>
    <cellStyle name="Normal 47 7 4 2 4 3" xfId="22165" xr:uid="{00000000-0005-0000-0000-0000FEB50000}"/>
    <cellStyle name="Normal 47 7 4 2 4 3 2" xfId="43802" xr:uid="{00000000-0005-0000-0000-0000FFB50000}"/>
    <cellStyle name="Normal 47 7 4 2 4 4" xfId="37817" xr:uid="{00000000-0005-0000-0000-000000B60000}"/>
    <cellStyle name="Normal 47 7 4 2 5" xfId="25150" xr:uid="{00000000-0005-0000-0000-000001B60000}"/>
    <cellStyle name="Normal 47 7 4 2 5 2" xfId="46767" xr:uid="{00000000-0005-0000-0000-000002B60000}"/>
    <cellStyle name="Normal 47 7 4 2 6" xfId="19183" xr:uid="{00000000-0005-0000-0000-000003B60000}"/>
    <cellStyle name="Normal 47 7 4 2 6 2" xfId="40825" xr:uid="{00000000-0005-0000-0000-000004B60000}"/>
    <cellStyle name="Normal 47 7 4 2 7" xfId="34811"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8" xr:uid="{00000000-0005-0000-0000-000009B60000}"/>
    <cellStyle name="Normal 47 7 4 3 2 2 2 2" xfId="51034" xr:uid="{00000000-0005-0000-0000-00000AB60000}"/>
    <cellStyle name="Normal 47 7 4 3 2 2 3" xfId="23461" xr:uid="{00000000-0005-0000-0000-00000BB60000}"/>
    <cellStyle name="Normal 47 7 4 3 2 2 3 2" xfId="45098" xr:uid="{00000000-0005-0000-0000-00000CB60000}"/>
    <cellStyle name="Normal 47 7 4 3 2 2 4" xfId="39114" xr:uid="{00000000-0005-0000-0000-00000DB60000}"/>
    <cellStyle name="Normal 47 7 4 3 2 3" xfId="26446" xr:uid="{00000000-0005-0000-0000-00000EB60000}"/>
    <cellStyle name="Normal 47 7 4 3 2 3 2" xfId="48060" xr:uid="{00000000-0005-0000-0000-00000FB60000}"/>
    <cellStyle name="Normal 47 7 4 3 2 4" xfId="20479" xr:uid="{00000000-0005-0000-0000-000010B60000}"/>
    <cellStyle name="Normal 47 7 4 3 2 4 2" xfId="42121" xr:uid="{00000000-0005-0000-0000-000011B60000}"/>
    <cellStyle name="Normal 47 7 4 3 2 5" xfId="36111" xr:uid="{00000000-0005-0000-0000-000012B60000}"/>
    <cellStyle name="Normal 47 7 4 3 3" xfId="15349" xr:uid="{00000000-0005-0000-0000-000013B60000}"/>
    <cellStyle name="Normal 47 7 4 3 3 2" xfId="18434" xr:uid="{00000000-0005-0000-0000-000014B60000}"/>
    <cellStyle name="Normal 47 7 4 3 3 2 2" xfId="30400" xr:uid="{00000000-0005-0000-0000-000015B60000}"/>
    <cellStyle name="Normal 47 7 4 3 3 2 2 2" xfId="52006" xr:uid="{00000000-0005-0000-0000-000016B60000}"/>
    <cellStyle name="Normal 47 7 4 3 3 2 3" xfId="24433" xr:uid="{00000000-0005-0000-0000-000017B60000}"/>
    <cellStyle name="Normal 47 7 4 3 3 2 3 2" xfId="46070" xr:uid="{00000000-0005-0000-0000-000018B60000}"/>
    <cellStyle name="Normal 47 7 4 3 3 2 4" xfId="40088" xr:uid="{00000000-0005-0000-0000-000019B60000}"/>
    <cellStyle name="Normal 47 7 4 3 3 3" xfId="27418" xr:uid="{00000000-0005-0000-0000-00001AB60000}"/>
    <cellStyle name="Normal 47 7 4 3 3 3 2" xfId="49032" xr:uid="{00000000-0005-0000-0000-00001BB60000}"/>
    <cellStyle name="Normal 47 7 4 3 3 4" xfId="21451" xr:uid="{00000000-0005-0000-0000-00001CB60000}"/>
    <cellStyle name="Normal 47 7 4 3 3 4 2" xfId="43093" xr:uid="{00000000-0005-0000-0000-00001DB60000}"/>
    <cellStyle name="Normal 47 7 4 3 3 5" xfId="37085" xr:uid="{00000000-0005-0000-0000-00001EB60000}"/>
    <cellStyle name="Normal 47 7 4 3 4" xfId="16483" xr:uid="{00000000-0005-0000-0000-00001FB60000}"/>
    <cellStyle name="Normal 47 7 4 3 4 2" xfId="28452" xr:uid="{00000000-0005-0000-0000-000020B60000}"/>
    <cellStyle name="Normal 47 7 4 3 4 2 2" xfId="50058" xr:uid="{00000000-0005-0000-0000-000021B60000}"/>
    <cellStyle name="Normal 47 7 4 3 4 3" xfId="22485" xr:uid="{00000000-0005-0000-0000-000022B60000}"/>
    <cellStyle name="Normal 47 7 4 3 4 3 2" xfId="44122" xr:uid="{00000000-0005-0000-0000-000023B60000}"/>
    <cellStyle name="Normal 47 7 4 3 4 4" xfId="38137" xr:uid="{00000000-0005-0000-0000-000024B60000}"/>
    <cellStyle name="Normal 47 7 4 3 5" xfId="25470" xr:uid="{00000000-0005-0000-0000-000025B60000}"/>
    <cellStyle name="Normal 47 7 4 3 5 2" xfId="47087" xr:uid="{00000000-0005-0000-0000-000026B60000}"/>
    <cellStyle name="Normal 47 7 4 3 6" xfId="19503" xr:uid="{00000000-0005-0000-0000-000027B60000}"/>
    <cellStyle name="Normal 47 7 4 3 6 2" xfId="41145" xr:uid="{00000000-0005-0000-0000-000028B60000}"/>
    <cellStyle name="Normal 47 7 4 3 7" xfId="35131" xr:uid="{00000000-0005-0000-0000-000029B60000}"/>
    <cellStyle name="Normal 47 7 4 4" xfId="13734" xr:uid="{00000000-0005-0000-0000-00002AB60000}"/>
    <cellStyle name="Normal 47 7 4 4 2" xfId="16820" xr:uid="{00000000-0005-0000-0000-00002BB60000}"/>
    <cellStyle name="Normal 47 7 4 4 2 2" xfId="28788" xr:uid="{00000000-0005-0000-0000-00002CB60000}"/>
    <cellStyle name="Normal 47 7 4 4 2 2 2" xfId="50394" xr:uid="{00000000-0005-0000-0000-00002DB60000}"/>
    <cellStyle name="Normal 47 7 4 4 2 3" xfId="22821" xr:uid="{00000000-0005-0000-0000-00002EB60000}"/>
    <cellStyle name="Normal 47 7 4 4 2 3 2" xfId="44458" xr:uid="{00000000-0005-0000-0000-00002FB60000}"/>
    <cellStyle name="Normal 47 7 4 4 2 4" xfId="38474" xr:uid="{00000000-0005-0000-0000-000030B60000}"/>
    <cellStyle name="Normal 47 7 4 4 3" xfId="25806" xr:uid="{00000000-0005-0000-0000-000031B60000}"/>
    <cellStyle name="Normal 47 7 4 4 3 2" xfId="47420" xr:uid="{00000000-0005-0000-0000-000032B60000}"/>
    <cellStyle name="Normal 47 7 4 4 4" xfId="19839" xr:uid="{00000000-0005-0000-0000-000033B60000}"/>
    <cellStyle name="Normal 47 7 4 4 4 2" xfId="41481" xr:uid="{00000000-0005-0000-0000-000034B60000}"/>
    <cellStyle name="Normal 47 7 4 4 5" xfId="35470" xr:uid="{00000000-0005-0000-0000-000035B60000}"/>
    <cellStyle name="Normal 47 7 4 5" xfId="14708" xr:uid="{00000000-0005-0000-0000-000036B60000}"/>
    <cellStyle name="Normal 47 7 4 5 2" xfId="17793" xr:uid="{00000000-0005-0000-0000-000037B60000}"/>
    <cellStyle name="Normal 47 7 4 5 2 2" xfId="29760" xr:uid="{00000000-0005-0000-0000-000038B60000}"/>
    <cellStyle name="Normal 47 7 4 5 2 2 2" xfId="51366" xr:uid="{00000000-0005-0000-0000-000039B60000}"/>
    <cellStyle name="Normal 47 7 4 5 2 3" xfId="23793" xr:uid="{00000000-0005-0000-0000-00003AB60000}"/>
    <cellStyle name="Normal 47 7 4 5 2 3 2" xfId="45430" xr:uid="{00000000-0005-0000-0000-00003BB60000}"/>
    <cellStyle name="Normal 47 7 4 5 2 4" xfId="39447" xr:uid="{00000000-0005-0000-0000-00003CB60000}"/>
    <cellStyle name="Normal 47 7 4 5 3" xfId="26778" xr:uid="{00000000-0005-0000-0000-00003DB60000}"/>
    <cellStyle name="Normal 47 7 4 5 3 2" xfId="48392" xr:uid="{00000000-0005-0000-0000-00003EB60000}"/>
    <cellStyle name="Normal 47 7 4 5 4" xfId="20811" xr:uid="{00000000-0005-0000-0000-00003FB60000}"/>
    <cellStyle name="Normal 47 7 4 5 4 2" xfId="42453" xr:uid="{00000000-0005-0000-0000-000040B60000}"/>
    <cellStyle name="Normal 47 7 4 5 5" xfId="36444" xr:uid="{00000000-0005-0000-0000-000041B60000}"/>
    <cellStyle name="Normal 47 7 4 6" xfId="15821" xr:uid="{00000000-0005-0000-0000-000042B60000}"/>
    <cellStyle name="Normal 47 7 4 6 2" xfId="27792" xr:uid="{00000000-0005-0000-0000-000043B60000}"/>
    <cellStyle name="Normal 47 7 4 6 2 2" xfId="49398" xr:uid="{00000000-0005-0000-0000-000044B60000}"/>
    <cellStyle name="Normal 47 7 4 6 3" xfId="21825" xr:uid="{00000000-0005-0000-0000-000045B60000}"/>
    <cellStyle name="Normal 47 7 4 6 3 2" xfId="43462" xr:uid="{00000000-0005-0000-0000-000046B60000}"/>
    <cellStyle name="Normal 47 7 4 6 4" xfId="37475" xr:uid="{00000000-0005-0000-0000-000047B60000}"/>
    <cellStyle name="Normal 47 7 4 7" xfId="24807" xr:uid="{00000000-0005-0000-0000-000048B60000}"/>
    <cellStyle name="Normal 47 7 4 7 2" xfId="46427" xr:uid="{00000000-0005-0000-0000-000049B60000}"/>
    <cellStyle name="Normal 47 7 4 8" xfId="18840" xr:uid="{00000000-0005-0000-0000-00004AB60000}"/>
    <cellStyle name="Normal 47 7 4 8 2" xfId="40482" xr:uid="{00000000-0005-0000-0000-00004BB60000}"/>
    <cellStyle name="Normal 47 7 4 9" xfId="31722"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2" xr:uid="{00000000-0005-0000-0000-000051B60000}"/>
    <cellStyle name="Normal 47 7 5 2 2 2 2 2" xfId="50798" xr:uid="{00000000-0005-0000-0000-000052B60000}"/>
    <cellStyle name="Normal 47 7 5 2 2 2 3" xfId="23225" xr:uid="{00000000-0005-0000-0000-000053B60000}"/>
    <cellStyle name="Normal 47 7 5 2 2 2 3 2" xfId="44862" xr:uid="{00000000-0005-0000-0000-000054B60000}"/>
    <cellStyle name="Normal 47 7 5 2 2 2 4" xfId="38878" xr:uid="{00000000-0005-0000-0000-000055B60000}"/>
    <cellStyle name="Normal 47 7 5 2 2 3" xfId="26210" xr:uid="{00000000-0005-0000-0000-000056B60000}"/>
    <cellStyle name="Normal 47 7 5 2 2 3 2" xfId="47824" xr:uid="{00000000-0005-0000-0000-000057B60000}"/>
    <cellStyle name="Normal 47 7 5 2 2 4" xfId="20243" xr:uid="{00000000-0005-0000-0000-000058B60000}"/>
    <cellStyle name="Normal 47 7 5 2 2 4 2" xfId="41885" xr:uid="{00000000-0005-0000-0000-000059B60000}"/>
    <cellStyle name="Normal 47 7 5 2 2 5" xfId="35875" xr:uid="{00000000-0005-0000-0000-00005AB60000}"/>
    <cellStyle name="Normal 47 7 5 2 3" xfId="15113" xr:uid="{00000000-0005-0000-0000-00005BB60000}"/>
    <cellStyle name="Normal 47 7 5 2 3 2" xfId="18198" xr:uid="{00000000-0005-0000-0000-00005CB60000}"/>
    <cellStyle name="Normal 47 7 5 2 3 2 2" xfId="30164" xr:uid="{00000000-0005-0000-0000-00005DB60000}"/>
    <cellStyle name="Normal 47 7 5 2 3 2 2 2" xfId="51770" xr:uid="{00000000-0005-0000-0000-00005EB60000}"/>
    <cellStyle name="Normal 47 7 5 2 3 2 3" xfId="24197" xr:uid="{00000000-0005-0000-0000-00005FB60000}"/>
    <cellStyle name="Normal 47 7 5 2 3 2 3 2" xfId="45834" xr:uid="{00000000-0005-0000-0000-000060B60000}"/>
    <cellStyle name="Normal 47 7 5 2 3 2 4" xfId="39852" xr:uid="{00000000-0005-0000-0000-000061B60000}"/>
    <cellStyle name="Normal 47 7 5 2 3 3" xfId="27182" xr:uid="{00000000-0005-0000-0000-000062B60000}"/>
    <cellStyle name="Normal 47 7 5 2 3 3 2" xfId="48796" xr:uid="{00000000-0005-0000-0000-000063B60000}"/>
    <cellStyle name="Normal 47 7 5 2 3 4" xfId="21215" xr:uid="{00000000-0005-0000-0000-000064B60000}"/>
    <cellStyle name="Normal 47 7 5 2 3 4 2" xfId="42857" xr:uid="{00000000-0005-0000-0000-000065B60000}"/>
    <cellStyle name="Normal 47 7 5 2 3 5" xfId="36849" xr:uid="{00000000-0005-0000-0000-000066B60000}"/>
    <cellStyle name="Normal 47 7 5 2 4" xfId="16247" xr:uid="{00000000-0005-0000-0000-000067B60000}"/>
    <cellStyle name="Normal 47 7 5 2 4 2" xfId="28216" xr:uid="{00000000-0005-0000-0000-000068B60000}"/>
    <cellStyle name="Normal 47 7 5 2 4 2 2" xfId="49822" xr:uid="{00000000-0005-0000-0000-000069B60000}"/>
    <cellStyle name="Normal 47 7 5 2 4 3" xfId="22249" xr:uid="{00000000-0005-0000-0000-00006AB60000}"/>
    <cellStyle name="Normal 47 7 5 2 4 3 2" xfId="43886" xr:uid="{00000000-0005-0000-0000-00006BB60000}"/>
    <cellStyle name="Normal 47 7 5 2 4 4" xfId="37901" xr:uid="{00000000-0005-0000-0000-00006CB60000}"/>
    <cellStyle name="Normal 47 7 5 2 5" xfId="25234" xr:uid="{00000000-0005-0000-0000-00006DB60000}"/>
    <cellStyle name="Normal 47 7 5 2 5 2" xfId="46851" xr:uid="{00000000-0005-0000-0000-00006EB60000}"/>
    <cellStyle name="Normal 47 7 5 2 6" xfId="19267" xr:uid="{00000000-0005-0000-0000-00006FB60000}"/>
    <cellStyle name="Normal 47 7 5 2 6 2" xfId="40909" xr:uid="{00000000-0005-0000-0000-000070B60000}"/>
    <cellStyle name="Normal 47 7 5 2 7" xfId="34895"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2" xr:uid="{00000000-0005-0000-0000-000075B60000}"/>
    <cellStyle name="Normal 47 7 5 3 2 2 2 2" xfId="51118" xr:uid="{00000000-0005-0000-0000-000076B60000}"/>
    <cellStyle name="Normal 47 7 5 3 2 2 3" xfId="23545" xr:uid="{00000000-0005-0000-0000-000077B60000}"/>
    <cellStyle name="Normal 47 7 5 3 2 2 3 2" xfId="45182" xr:uid="{00000000-0005-0000-0000-000078B60000}"/>
    <cellStyle name="Normal 47 7 5 3 2 2 4" xfId="39198" xr:uid="{00000000-0005-0000-0000-000079B60000}"/>
    <cellStyle name="Normal 47 7 5 3 2 3" xfId="26530" xr:uid="{00000000-0005-0000-0000-00007AB60000}"/>
    <cellStyle name="Normal 47 7 5 3 2 3 2" xfId="48144" xr:uid="{00000000-0005-0000-0000-00007BB60000}"/>
    <cellStyle name="Normal 47 7 5 3 2 4" xfId="20563" xr:uid="{00000000-0005-0000-0000-00007CB60000}"/>
    <cellStyle name="Normal 47 7 5 3 2 4 2" xfId="42205" xr:uid="{00000000-0005-0000-0000-00007DB60000}"/>
    <cellStyle name="Normal 47 7 5 3 2 5" xfId="36195" xr:uid="{00000000-0005-0000-0000-00007EB60000}"/>
    <cellStyle name="Normal 47 7 5 3 3" xfId="15433" xr:uid="{00000000-0005-0000-0000-00007FB60000}"/>
    <cellStyle name="Normal 47 7 5 3 3 2" xfId="18518" xr:uid="{00000000-0005-0000-0000-000080B60000}"/>
    <cellStyle name="Normal 47 7 5 3 3 2 2" xfId="30484" xr:uid="{00000000-0005-0000-0000-000081B60000}"/>
    <cellStyle name="Normal 47 7 5 3 3 2 2 2" xfId="52090" xr:uid="{00000000-0005-0000-0000-000082B60000}"/>
    <cellStyle name="Normal 47 7 5 3 3 2 3" xfId="24517" xr:uid="{00000000-0005-0000-0000-000083B60000}"/>
    <cellStyle name="Normal 47 7 5 3 3 2 3 2" xfId="46154" xr:uid="{00000000-0005-0000-0000-000084B60000}"/>
    <cellStyle name="Normal 47 7 5 3 3 2 4" xfId="40172" xr:uid="{00000000-0005-0000-0000-000085B60000}"/>
    <cellStyle name="Normal 47 7 5 3 3 3" xfId="27502" xr:uid="{00000000-0005-0000-0000-000086B60000}"/>
    <cellStyle name="Normal 47 7 5 3 3 3 2" xfId="49116" xr:uid="{00000000-0005-0000-0000-000087B60000}"/>
    <cellStyle name="Normal 47 7 5 3 3 4" xfId="21535" xr:uid="{00000000-0005-0000-0000-000088B60000}"/>
    <cellStyle name="Normal 47 7 5 3 3 4 2" xfId="43177" xr:uid="{00000000-0005-0000-0000-000089B60000}"/>
    <cellStyle name="Normal 47 7 5 3 3 5" xfId="37169" xr:uid="{00000000-0005-0000-0000-00008AB60000}"/>
    <cellStyle name="Normal 47 7 5 3 4" xfId="16567" xr:uid="{00000000-0005-0000-0000-00008BB60000}"/>
    <cellStyle name="Normal 47 7 5 3 4 2" xfId="28536" xr:uid="{00000000-0005-0000-0000-00008CB60000}"/>
    <cellStyle name="Normal 47 7 5 3 4 2 2" xfId="50142" xr:uid="{00000000-0005-0000-0000-00008DB60000}"/>
    <cellStyle name="Normal 47 7 5 3 4 3" xfId="22569" xr:uid="{00000000-0005-0000-0000-00008EB60000}"/>
    <cellStyle name="Normal 47 7 5 3 4 3 2" xfId="44206" xr:uid="{00000000-0005-0000-0000-00008FB60000}"/>
    <cellStyle name="Normal 47 7 5 3 4 4" xfId="38221" xr:uid="{00000000-0005-0000-0000-000090B60000}"/>
    <cellStyle name="Normal 47 7 5 3 5" xfId="25554" xr:uid="{00000000-0005-0000-0000-000091B60000}"/>
    <cellStyle name="Normal 47 7 5 3 5 2" xfId="47171" xr:uid="{00000000-0005-0000-0000-000092B60000}"/>
    <cellStyle name="Normal 47 7 5 3 6" xfId="19587" xr:uid="{00000000-0005-0000-0000-000093B60000}"/>
    <cellStyle name="Normal 47 7 5 3 6 2" xfId="41229" xr:uid="{00000000-0005-0000-0000-000094B60000}"/>
    <cellStyle name="Normal 47 7 5 3 7" xfId="35215" xr:uid="{00000000-0005-0000-0000-000095B60000}"/>
    <cellStyle name="Normal 47 7 5 4" xfId="13818" xr:uid="{00000000-0005-0000-0000-000096B60000}"/>
    <cellStyle name="Normal 47 7 5 4 2" xfId="16904" xr:uid="{00000000-0005-0000-0000-000097B60000}"/>
    <cellStyle name="Normal 47 7 5 4 2 2" xfId="28872" xr:uid="{00000000-0005-0000-0000-000098B60000}"/>
    <cellStyle name="Normal 47 7 5 4 2 2 2" xfId="50478" xr:uid="{00000000-0005-0000-0000-000099B60000}"/>
    <cellStyle name="Normal 47 7 5 4 2 3" xfId="22905" xr:uid="{00000000-0005-0000-0000-00009AB60000}"/>
    <cellStyle name="Normal 47 7 5 4 2 3 2" xfId="44542" xr:uid="{00000000-0005-0000-0000-00009BB60000}"/>
    <cellStyle name="Normal 47 7 5 4 2 4" xfId="38558" xr:uid="{00000000-0005-0000-0000-00009CB60000}"/>
    <cellStyle name="Normal 47 7 5 4 3" xfId="25890" xr:uid="{00000000-0005-0000-0000-00009DB60000}"/>
    <cellStyle name="Normal 47 7 5 4 3 2" xfId="47504" xr:uid="{00000000-0005-0000-0000-00009EB60000}"/>
    <cellStyle name="Normal 47 7 5 4 4" xfId="19923" xr:uid="{00000000-0005-0000-0000-00009FB60000}"/>
    <cellStyle name="Normal 47 7 5 4 4 2" xfId="41565" xr:uid="{00000000-0005-0000-0000-0000A0B60000}"/>
    <cellStyle name="Normal 47 7 5 4 5" xfId="35554" xr:uid="{00000000-0005-0000-0000-0000A1B60000}"/>
    <cellStyle name="Normal 47 7 5 5" xfId="14792" xr:uid="{00000000-0005-0000-0000-0000A2B60000}"/>
    <cellStyle name="Normal 47 7 5 5 2" xfId="17877" xr:uid="{00000000-0005-0000-0000-0000A3B60000}"/>
    <cellStyle name="Normal 47 7 5 5 2 2" xfId="29844" xr:uid="{00000000-0005-0000-0000-0000A4B60000}"/>
    <cellStyle name="Normal 47 7 5 5 2 2 2" xfId="51450" xr:uid="{00000000-0005-0000-0000-0000A5B60000}"/>
    <cellStyle name="Normal 47 7 5 5 2 3" xfId="23877" xr:uid="{00000000-0005-0000-0000-0000A6B60000}"/>
    <cellStyle name="Normal 47 7 5 5 2 3 2" xfId="45514" xr:uid="{00000000-0005-0000-0000-0000A7B60000}"/>
    <cellStyle name="Normal 47 7 5 5 2 4" xfId="39531" xr:uid="{00000000-0005-0000-0000-0000A8B60000}"/>
    <cellStyle name="Normal 47 7 5 5 3" xfId="26862" xr:uid="{00000000-0005-0000-0000-0000A9B60000}"/>
    <cellStyle name="Normal 47 7 5 5 3 2" xfId="48476" xr:uid="{00000000-0005-0000-0000-0000AAB60000}"/>
    <cellStyle name="Normal 47 7 5 5 4" xfId="20895" xr:uid="{00000000-0005-0000-0000-0000ABB60000}"/>
    <cellStyle name="Normal 47 7 5 5 4 2" xfId="42537" xr:uid="{00000000-0005-0000-0000-0000ACB60000}"/>
    <cellStyle name="Normal 47 7 5 5 5" xfId="36528" xr:uid="{00000000-0005-0000-0000-0000ADB60000}"/>
    <cellStyle name="Normal 47 7 5 6" xfId="15905" xr:uid="{00000000-0005-0000-0000-0000AEB60000}"/>
    <cellStyle name="Normal 47 7 5 6 2" xfId="27876" xr:uid="{00000000-0005-0000-0000-0000AFB60000}"/>
    <cellStyle name="Normal 47 7 5 6 2 2" xfId="49482" xr:uid="{00000000-0005-0000-0000-0000B0B60000}"/>
    <cellStyle name="Normal 47 7 5 6 3" xfId="21909" xr:uid="{00000000-0005-0000-0000-0000B1B60000}"/>
    <cellStyle name="Normal 47 7 5 6 3 2" xfId="43546" xr:uid="{00000000-0005-0000-0000-0000B2B60000}"/>
    <cellStyle name="Normal 47 7 5 6 4" xfId="37559" xr:uid="{00000000-0005-0000-0000-0000B3B60000}"/>
    <cellStyle name="Normal 47 7 5 7" xfId="24891" xr:uid="{00000000-0005-0000-0000-0000B4B60000}"/>
    <cellStyle name="Normal 47 7 5 7 2" xfId="46511" xr:uid="{00000000-0005-0000-0000-0000B5B60000}"/>
    <cellStyle name="Normal 47 7 5 8" xfId="18924" xr:uid="{00000000-0005-0000-0000-0000B6B60000}"/>
    <cellStyle name="Normal 47 7 5 8 2" xfId="40566" xr:uid="{00000000-0005-0000-0000-0000B7B60000}"/>
    <cellStyle name="Normal 47 7 5 9" xfId="31894"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3" xr:uid="{00000000-0005-0000-0000-0000BDB60000}"/>
    <cellStyle name="Normal 47 7 6 2 2 2 2 2" xfId="50719" xr:uid="{00000000-0005-0000-0000-0000BEB60000}"/>
    <cellStyle name="Normal 47 7 6 2 2 2 3" xfId="23146" xr:uid="{00000000-0005-0000-0000-0000BFB60000}"/>
    <cellStyle name="Normal 47 7 6 2 2 2 3 2" xfId="44783" xr:uid="{00000000-0005-0000-0000-0000C0B60000}"/>
    <cellStyle name="Normal 47 7 6 2 2 2 4" xfId="38799" xr:uid="{00000000-0005-0000-0000-0000C1B60000}"/>
    <cellStyle name="Normal 47 7 6 2 2 3" xfId="26131" xr:uid="{00000000-0005-0000-0000-0000C2B60000}"/>
    <cellStyle name="Normal 47 7 6 2 2 3 2" xfId="47745" xr:uid="{00000000-0005-0000-0000-0000C3B60000}"/>
    <cellStyle name="Normal 47 7 6 2 2 4" xfId="20164" xr:uid="{00000000-0005-0000-0000-0000C4B60000}"/>
    <cellStyle name="Normal 47 7 6 2 2 4 2" xfId="41806" xr:uid="{00000000-0005-0000-0000-0000C5B60000}"/>
    <cellStyle name="Normal 47 7 6 2 2 5" xfId="35796" xr:uid="{00000000-0005-0000-0000-0000C6B60000}"/>
    <cellStyle name="Normal 47 7 6 2 3" xfId="15034" xr:uid="{00000000-0005-0000-0000-0000C7B60000}"/>
    <cellStyle name="Normal 47 7 6 2 3 2" xfId="18119" xr:uid="{00000000-0005-0000-0000-0000C8B60000}"/>
    <cellStyle name="Normal 47 7 6 2 3 2 2" xfId="30085" xr:uid="{00000000-0005-0000-0000-0000C9B60000}"/>
    <cellStyle name="Normal 47 7 6 2 3 2 2 2" xfId="51691" xr:uid="{00000000-0005-0000-0000-0000CAB60000}"/>
    <cellStyle name="Normal 47 7 6 2 3 2 3" xfId="24118" xr:uid="{00000000-0005-0000-0000-0000CBB60000}"/>
    <cellStyle name="Normal 47 7 6 2 3 2 3 2" xfId="45755" xr:uid="{00000000-0005-0000-0000-0000CCB60000}"/>
    <cellStyle name="Normal 47 7 6 2 3 2 4" xfId="39773" xr:uid="{00000000-0005-0000-0000-0000CDB60000}"/>
    <cellStyle name="Normal 47 7 6 2 3 3" xfId="27103" xr:uid="{00000000-0005-0000-0000-0000CEB60000}"/>
    <cellStyle name="Normal 47 7 6 2 3 3 2" xfId="48717" xr:uid="{00000000-0005-0000-0000-0000CFB60000}"/>
    <cellStyle name="Normal 47 7 6 2 3 4" xfId="21136" xr:uid="{00000000-0005-0000-0000-0000D0B60000}"/>
    <cellStyle name="Normal 47 7 6 2 3 4 2" xfId="42778" xr:uid="{00000000-0005-0000-0000-0000D1B60000}"/>
    <cellStyle name="Normal 47 7 6 2 3 5" xfId="36770" xr:uid="{00000000-0005-0000-0000-0000D2B60000}"/>
    <cellStyle name="Normal 47 7 6 2 4" xfId="16168" xr:uid="{00000000-0005-0000-0000-0000D3B60000}"/>
    <cellStyle name="Normal 47 7 6 2 4 2" xfId="28137" xr:uid="{00000000-0005-0000-0000-0000D4B60000}"/>
    <cellStyle name="Normal 47 7 6 2 4 2 2" xfId="49743" xr:uid="{00000000-0005-0000-0000-0000D5B60000}"/>
    <cellStyle name="Normal 47 7 6 2 4 3" xfId="22170" xr:uid="{00000000-0005-0000-0000-0000D6B60000}"/>
    <cellStyle name="Normal 47 7 6 2 4 3 2" xfId="43807" xr:uid="{00000000-0005-0000-0000-0000D7B60000}"/>
    <cellStyle name="Normal 47 7 6 2 4 4" xfId="37822" xr:uid="{00000000-0005-0000-0000-0000D8B60000}"/>
    <cellStyle name="Normal 47 7 6 2 5" xfId="25155" xr:uid="{00000000-0005-0000-0000-0000D9B60000}"/>
    <cellStyle name="Normal 47 7 6 2 5 2" xfId="46772" xr:uid="{00000000-0005-0000-0000-0000DAB60000}"/>
    <cellStyle name="Normal 47 7 6 2 6" xfId="19188" xr:uid="{00000000-0005-0000-0000-0000DBB60000}"/>
    <cellStyle name="Normal 47 7 6 2 6 2" xfId="40830" xr:uid="{00000000-0005-0000-0000-0000DCB60000}"/>
    <cellStyle name="Normal 47 7 6 2 7" xfId="34816"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3" xr:uid="{00000000-0005-0000-0000-0000E1B60000}"/>
    <cellStyle name="Normal 47 7 6 3 2 2 2 2" xfId="51039" xr:uid="{00000000-0005-0000-0000-0000E2B60000}"/>
    <cellStyle name="Normal 47 7 6 3 2 2 3" xfId="23466" xr:uid="{00000000-0005-0000-0000-0000E3B60000}"/>
    <cellStyle name="Normal 47 7 6 3 2 2 3 2" xfId="45103" xr:uid="{00000000-0005-0000-0000-0000E4B60000}"/>
    <cellStyle name="Normal 47 7 6 3 2 2 4" xfId="39119" xr:uid="{00000000-0005-0000-0000-0000E5B60000}"/>
    <cellStyle name="Normal 47 7 6 3 2 3" xfId="26451" xr:uid="{00000000-0005-0000-0000-0000E6B60000}"/>
    <cellStyle name="Normal 47 7 6 3 2 3 2" xfId="48065" xr:uid="{00000000-0005-0000-0000-0000E7B60000}"/>
    <cellStyle name="Normal 47 7 6 3 2 4" xfId="20484" xr:uid="{00000000-0005-0000-0000-0000E8B60000}"/>
    <cellStyle name="Normal 47 7 6 3 2 4 2" xfId="42126" xr:uid="{00000000-0005-0000-0000-0000E9B60000}"/>
    <cellStyle name="Normal 47 7 6 3 2 5" xfId="36116" xr:uid="{00000000-0005-0000-0000-0000EAB60000}"/>
    <cellStyle name="Normal 47 7 6 3 3" xfId="15354" xr:uid="{00000000-0005-0000-0000-0000EBB60000}"/>
    <cellStyle name="Normal 47 7 6 3 3 2" xfId="18439" xr:uid="{00000000-0005-0000-0000-0000ECB60000}"/>
    <cellStyle name="Normal 47 7 6 3 3 2 2" xfId="30405" xr:uid="{00000000-0005-0000-0000-0000EDB60000}"/>
    <cellStyle name="Normal 47 7 6 3 3 2 2 2" xfId="52011" xr:uid="{00000000-0005-0000-0000-0000EEB60000}"/>
    <cellStyle name="Normal 47 7 6 3 3 2 3" xfId="24438" xr:uid="{00000000-0005-0000-0000-0000EFB60000}"/>
    <cellStyle name="Normal 47 7 6 3 3 2 3 2" xfId="46075" xr:uid="{00000000-0005-0000-0000-0000F0B60000}"/>
    <cellStyle name="Normal 47 7 6 3 3 2 4" xfId="40093" xr:uid="{00000000-0005-0000-0000-0000F1B60000}"/>
    <cellStyle name="Normal 47 7 6 3 3 3" xfId="27423" xr:uid="{00000000-0005-0000-0000-0000F2B60000}"/>
    <cellStyle name="Normal 47 7 6 3 3 3 2" xfId="49037" xr:uid="{00000000-0005-0000-0000-0000F3B60000}"/>
    <cellStyle name="Normal 47 7 6 3 3 4" xfId="21456" xr:uid="{00000000-0005-0000-0000-0000F4B60000}"/>
    <cellStyle name="Normal 47 7 6 3 3 4 2" xfId="43098" xr:uid="{00000000-0005-0000-0000-0000F5B60000}"/>
    <cellStyle name="Normal 47 7 6 3 3 5" xfId="37090" xr:uid="{00000000-0005-0000-0000-0000F6B60000}"/>
    <cellStyle name="Normal 47 7 6 3 4" xfId="16488" xr:uid="{00000000-0005-0000-0000-0000F7B60000}"/>
    <cellStyle name="Normal 47 7 6 3 4 2" xfId="28457" xr:uid="{00000000-0005-0000-0000-0000F8B60000}"/>
    <cellStyle name="Normal 47 7 6 3 4 2 2" xfId="50063" xr:uid="{00000000-0005-0000-0000-0000F9B60000}"/>
    <cellStyle name="Normal 47 7 6 3 4 3" xfId="22490" xr:uid="{00000000-0005-0000-0000-0000FAB60000}"/>
    <cellStyle name="Normal 47 7 6 3 4 3 2" xfId="44127" xr:uid="{00000000-0005-0000-0000-0000FBB60000}"/>
    <cellStyle name="Normal 47 7 6 3 4 4" xfId="38142" xr:uid="{00000000-0005-0000-0000-0000FCB60000}"/>
    <cellStyle name="Normal 47 7 6 3 5" xfId="25475" xr:uid="{00000000-0005-0000-0000-0000FDB60000}"/>
    <cellStyle name="Normal 47 7 6 3 5 2" xfId="47092" xr:uid="{00000000-0005-0000-0000-0000FEB60000}"/>
    <cellStyle name="Normal 47 7 6 3 6" xfId="19508" xr:uid="{00000000-0005-0000-0000-0000FFB60000}"/>
    <cellStyle name="Normal 47 7 6 3 6 2" xfId="41150" xr:uid="{00000000-0005-0000-0000-000000B70000}"/>
    <cellStyle name="Normal 47 7 6 3 7" xfId="35136" xr:uid="{00000000-0005-0000-0000-000001B70000}"/>
    <cellStyle name="Normal 47 7 6 4" xfId="13739" xr:uid="{00000000-0005-0000-0000-000002B70000}"/>
    <cellStyle name="Normal 47 7 6 4 2" xfId="16825" xr:uid="{00000000-0005-0000-0000-000003B70000}"/>
    <cellStyle name="Normal 47 7 6 4 2 2" xfId="28793" xr:uid="{00000000-0005-0000-0000-000004B70000}"/>
    <cellStyle name="Normal 47 7 6 4 2 2 2" xfId="50399" xr:uid="{00000000-0005-0000-0000-000005B70000}"/>
    <cellStyle name="Normal 47 7 6 4 2 3" xfId="22826" xr:uid="{00000000-0005-0000-0000-000006B70000}"/>
    <cellStyle name="Normal 47 7 6 4 2 3 2" xfId="44463" xr:uid="{00000000-0005-0000-0000-000007B70000}"/>
    <cellStyle name="Normal 47 7 6 4 2 4" xfId="38479" xr:uid="{00000000-0005-0000-0000-000008B70000}"/>
    <cellStyle name="Normal 47 7 6 4 3" xfId="25811" xr:uid="{00000000-0005-0000-0000-000009B70000}"/>
    <cellStyle name="Normal 47 7 6 4 3 2" xfId="47425" xr:uid="{00000000-0005-0000-0000-00000AB70000}"/>
    <cellStyle name="Normal 47 7 6 4 4" xfId="19844" xr:uid="{00000000-0005-0000-0000-00000BB70000}"/>
    <cellStyle name="Normal 47 7 6 4 4 2" xfId="41486" xr:uid="{00000000-0005-0000-0000-00000CB70000}"/>
    <cellStyle name="Normal 47 7 6 4 5" xfId="35475" xr:uid="{00000000-0005-0000-0000-00000DB70000}"/>
    <cellStyle name="Normal 47 7 6 5" xfId="14713" xr:uid="{00000000-0005-0000-0000-00000EB70000}"/>
    <cellStyle name="Normal 47 7 6 5 2" xfId="17798" xr:uid="{00000000-0005-0000-0000-00000FB70000}"/>
    <cellStyle name="Normal 47 7 6 5 2 2" xfId="29765" xr:uid="{00000000-0005-0000-0000-000010B70000}"/>
    <cellStyle name="Normal 47 7 6 5 2 2 2" xfId="51371" xr:uid="{00000000-0005-0000-0000-000011B70000}"/>
    <cellStyle name="Normal 47 7 6 5 2 3" xfId="23798" xr:uid="{00000000-0005-0000-0000-000012B70000}"/>
    <cellStyle name="Normal 47 7 6 5 2 3 2" xfId="45435" xr:uid="{00000000-0005-0000-0000-000013B70000}"/>
    <cellStyle name="Normal 47 7 6 5 2 4" xfId="39452" xr:uid="{00000000-0005-0000-0000-000014B70000}"/>
    <cellStyle name="Normal 47 7 6 5 3" xfId="26783" xr:uid="{00000000-0005-0000-0000-000015B70000}"/>
    <cellStyle name="Normal 47 7 6 5 3 2" xfId="48397" xr:uid="{00000000-0005-0000-0000-000016B70000}"/>
    <cellStyle name="Normal 47 7 6 5 4" xfId="20816" xr:uid="{00000000-0005-0000-0000-000017B70000}"/>
    <cellStyle name="Normal 47 7 6 5 4 2" xfId="42458" xr:uid="{00000000-0005-0000-0000-000018B70000}"/>
    <cellStyle name="Normal 47 7 6 5 5" xfId="36449" xr:uid="{00000000-0005-0000-0000-000019B70000}"/>
    <cellStyle name="Normal 47 7 6 6" xfId="15826" xr:uid="{00000000-0005-0000-0000-00001AB70000}"/>
    <cellStyle name="Normal 47 7 6 6 2" xfId="27797" xr:uid="{00000000-0005-0000-0000-00001BB70000}"/>
    <cellStyle name="Normal 47 7 6 6 2 2" xfId="49403" xr:uid="{00000000-0005-0000-0000-00001CB70000}"/>
    <cellStyle name="Normal 47 7 6 6 3" xfId="21830" xr:uid="{00000000-0005-0000-0000-00001DB70000}"/>
    <cellStyle name="Normal 47 7 6 6 3 2" xfId="43467" xr:uid="{00000000-0005-0000-0000-00001EB70000}"/>
    <cellStyle name="Normal 47 7 6 6 4" xfId="37480" xr:uid="{00000000-0005-0000-0000-00001FB70000}"/>
    <cellStyle name="Normal 47 7 6 7" xfId="24812" xr:uid="{00000000-0005-0000-0000-000020B70000}"/>
    <cellStyle name="Normal 47 7 6 7 2" xfId="46432" xr:uid="{00000000-0005-0000-0000-000021B70000}"/>
    <cellStyle name="Normal 47 7 6 8" xfId="18845" xr:uid="{00000000-0005-0000-0000-000022B70000}"/>
    <cellStyle name="Normal 47 7 6 8 2" xfId="40487" xr:uid="{00000000-0005-0000-0000-000023B70000}"/>
    <cellStyle name="Normal 47 7 6 9" xfId="31771"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5" xr:uid="{00000000-0005-0000-0000-000029B70000}"/>
    <cellStyle name="Normal 47 7 7 2 2 2 2 2" xfId="50841" xr:uid="{00000000-0005-0000-0000-00002AB70000}"/>
    <cellStyle name="Normal 47 7 7 2 2 2 3" xfId="23268" xr:uid="{00000000-0005-0000-0000-00002BB70000}"/>
    <cellStyle name="Normal 47 7 7 2 2 2 3 2" xfId="44905" xr:uid="{00000000-0005-0000-0000-00002CB70000}"/>
    <cellStyle name="Normal 47 7 7 2 2 2 4" xfId="38921" xr:uid="{00000000-0005-0000-0000-00002DB70000}"/>
    <cellStyle name="Normal 47 7 7 2 2 3" xfId="26253" xr:uid="{00000000-0005-0000-0000-00002EB70000}"/>
    <cellStyle name="Normal 47 7 7 2 2 3 2" xfId="47867" xr:uid="{00000000-0005-0000-0000-00002FB70000}"/>
    <cellStyle name="Normal 47 7 7 2 2 4" xfId="20286" xr:uid="{00000000-0005-0000-0000-000030B70000}"/>
    <cellStyle name="Normal 47 7 7 2 2 4 2" xfId="41928" xr:uid="{00000000-0005-0000-0000-000031B70000}"/>
    <cellStyle name="Normal 47 7 7 2 2 5" xfId="35918" xr:uid="{00000000-0005-0000-0000-000032B70000}"/>
    <cellStyle name="Normal 47 7 7 2 3" xfId="15156" xr:uid="{00000000-0005-0000-0000-000033B70000}"/>
    <cellStyle name="Normal 47 7 7 2 3 2" xfId="18241" xr:uid="{00000000-0005-0000-0000-000034B70000}"/>
    <cellStyle name="Normal 47 7 7 2 3 2 2" xfId="30207" xr:uid="{00000000-0005-0000-0000-000035B70000}"/>
    <cellStyle name="Normal 47 7 7 2 3 2 2 2" xfId="51813" xr:uid="{00000000-0005-0000-0000-000036B70000}"/>
    <cellStyle name="Normal 47 7 7 2 3 2 3" xfId="24240" xr:uid="{00000000-0005-0000-0000-000037B70000}"/>
    <cellStyle name="Normal 47 7 7 2 3 2 3 2" xfId="45877" xr:uid="{00000000-0005-0000-0000-000038B70000}"/>
    <cellStyle name="Normal 47 7 7 2 3 2 4" xfId="39895" xr:uid="{00000000-0005-0000-0000-000039B70000}"/>
    <cellStyle name="Normal 47 7 7 2 3 3" xfId="27225" xr:uid="{00000000-0005-0000-0000-00003AB70000}"/>
    <cellStyle name="Normal 47 7 7 2 3 3 2" xfId="48839" xr:uid="{00000000-0005-0000-0000-00003BB70000}"/>
    <cellStyle name="Normal 47 7 7 2 3 4" xfId="21258" xr:uid="{00000000-0005-0000-0000-00003CB70000}"/>
    <cellStyle name="Normal 47 7 7 2 3 4 2" xfId="42900" xr:uid="{00000000-0005-0000-0000-00003DB70000}"/>
    <cellStyle name="Normal 47 7 7 2 3 5" xfId="36892" xr:uid="{00000000-0005-0000-0000-00003EB70000}"/>
    <cellStyle name="Normal 47 7 7 2 4" xfId="16290" xr:uid="{00000000-0005-0000-0000-00003FB70000}"/>
    <cellStyle name="Normal 47 7 7 2 4 2" xfId="28259" xr:uid="{00000000-0005-0000-0000-000040B70000}"/>
    <cellStyle name="Normal 47 7 7 2 4 2 2" xfId="49865" xr:uid="{00000000-0005-0000-0000-000041B70000}"/>
    <cellStyle name="Normal 47 7 7 2 4 3" xfId="22292" xr:uid="{00000000-0005-0000-0000-000042B70000}"/>
    <cellStyle name="Normal 47 7 7 2 4 3 2" xfId="43929" xr:uid="{00000000-0005-0000-0000-000043B70000}"/>
    <cellStyle name="Normal 47 7 7 2 4 4" xfId="37944" xr:uid="{00000000-0005-0000-0000-000044B70000}"/>
    <cellStyle name="Normal 47 7 7 2 5" xfId="25277" xr:uid="{00000000-0005-0000-0000-000045B70000}"/>
    <cellStyle name="Normal 47 7 7 2 5 2" xfId="46894" xr:uid="{00000000-0005-0000-0000-000046B70000}"/>
    <cellStyle name="Normal 47 7 7 2 6" xfId="19310" xr:uid="{00000000-0005-0000-0000-000047B70000}"/>
    <cellStyle name="Normal 47 7 7 2 6 2" xfId="40952" xr:uid="{00000000-0005-0000-0000-000048B70000}"/>
    <cellStyle name="Normal 47 7 7 2 7" xfId="34938"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5" xr:uid="{00000000-0005-0000-0000-00004DB70000}"/>
    <cellStyle name="Normal 47 7 7 3 2 2 2 2" xfId="51161" xr:uid="{00000000-0005-0000-0000-00004EB70000}"/>
    <cellStyle name="Normal 47 7 7 3 2 2 3" xfId="23588" xr:uid="{00000000-0005-0000-0000-00004FB70000}"/>
    <cellStyle name="Normal 47 7 7 3 2 2 3 2" xfId="45225" xr:uid="{00000000-0005-0000-0000-000050B70000}"/>
    <cellStyle name="Normal 47 7 7 3 2 2 4" xfId="39241" xr:uid="{00000000-0005-0000-0000-000051B70000}"/>
    <cellStyle name="Normal 47 7 7 3 2 3" xfId="26573" xr:uid="{00000000-0005-0000-0000-000052B70000}"/>
    <cellStyle name="Normal 47 7 7 3 2 3 2" xfId="48187" xr:uid="{00000000-0005-0000-0000-000053B70000}"/>
    <cellStyle name="Normal 47 7 7 3 2 4" xfId="20606" xr:uid="{00000000-0005-0000-0000-000054B70000}"/>
    <cellStyle name="Normal 47 7 7 3 2 4 2" xfId="42248" xr:uid="{00000000-0005-0000-0000-000055B70000}"/>
    <cellStyle name="Normal 47 7 7 3 2 5" xfId="36238" xr:uid="{00000000-0005-0000-0000-000056B70000}"/>
    <cellStyle name="Normal 47 7 7 3 3" xfId="15476" xr:uid="{00000000-0005-0000-0000-000057B70000}"/>
    <cellStyle name="Normal 47 7 7 3 3 2" xfId="18561" xr:uid="{00000000-0005-0000-0000-000058B70000}"/>
    <cellStyle name="Normal 47 7 7 3 3 2 2" xfId="30527" xr:uid="{00000000-0005-0000-0000-000059B70000}"/>
    <cellStyle name="Normal 47 7 7 3 3 2 2 2" xfId="52133" xr:uid="{00000000-0005-0000-0000-00005AB70000}"/>
    <cellStyle name="Normal 47 7 7 3 3 2 3" xfId="24560" xr:uid="{00000000-0005-0000-0000-00005BB70000}"/>
    <cellStyle name="Normal 47 7 7 3 3 2 3 2" xfId="46197" xr:uid="{00000000-0005-0000-0000-00005CB70000}"/>
    <cellStyle name="Normal 47 7 7 3 3 2 4" xfId="40215" xr:uid="{00000000-0005-0000-0000-00005DB70000}"/>
    <cellStyle name="Normal 47 7 7 3 3 3" xfId="27545" xr:uid="{00000000-0005-0000-0000-00005EB70000}"/>
    <cellStyle name="Normal 47 7 7 3 3 3 2" xfId="49159" xr:uid="{00000000-0005-0000-0000-00005FB70000}"/>
    <cellStyle name="Normal 47 7 7 3 3 4" xfId="21578" xr:uid="{00000000-0005-0000-0000-000060B70000}"/>
    <cellStyle name="Normal 47 7 7 3 3 4 2" xfId="43220" xr:uid="{00000000-0005-0000-0000-000061B70000}"/>
    <cellStyle name="Normal 47 7 7 3 3 5" xfId="37212" xr:uid="{00000000-0005-0000-0000-000062B70000}"/>
    <cellStyle name="Normal 47 7 7 3 4" xfId="16610" xr:uid="{00000000-0005-0000-0000-000063B70000}"/>
    <cellStyle name="Normal 47 7 7 3 4 2" xfId="28579" xr:uid="{00000000-0005-0000-0000-000064B70000}"/>
    <cellStyle name="Normal 47 7 7 3 4 2 2" xfId="50185" xr:uid="{00000000-0005-0000-0000-000065B70000}"/>
    <cellStyle name="Normal 47 7 7 3 4 3" xfId="22612" xr:uid="{00000000-0005-0000-0000-000066B70000}"/>
    <cellStyle name="Normal 47 7 7 3 4 3 2" xfId="44249" xr:uid="{00000000-0005-0000-0000-000067B70000}"/>
    <cellStyle name="Normal 47 7 7 3 4 4" xfId="38264" xr:uid="{00000000-0005-0000-0000-000068B70000}"/>
    <cellStyle name="Normal 47 7 7 3 5" xfId="25597" xr:uid="{00000000-0005-0000-0000-000069B70000}"/>
    <cellStyle name="Normal 47 7 7 3 5 2" xfId="47214" xr:uid="{00000000-0005-0000-0000-00006AB70000}"/>
    <cellStyle name="Normal 47 7 7 3 6" xfId="19630" xr:uid="{00000000-0005-0000-0000-00006BB70000}"/>
    <cellStyle name="Normal 47 7 7 3 6 2" xfId="41272" xr:uid="{00000000-0005-0000-0000-00006CB70000}"/>
    <cellStyle name="Normal 47 7 7 3 7" xfId="35258" xr:uid="{00000000-0005-0000-0000-00006DB70000}"/>
    <cellStyle name="Normal 47 7 7 4" xfId="13861" xr:uid="{00000000-0005-0000-0000-00006EB70000}"/>
    <cellStyle name="Normal 47 7 7 4 2" xfId="16947" xr:uid="{00000000-0005-0000-0000-00006FB70000}"/>
    <cellStyle name="Normal 47 7 7 4 2 2" xfId="28915" xr:uid="{00000000-0005-0000-0000-000070B70000}"/>
    <cellStyle name="Normal 47 7 7 4 2 2 2" xfId="50521" xr:uid="{00000000-0005-0000-0000-000071B70000}"/>
    <cellStyle name="Normal 47 7 7 4 2 3" xfId="22948" xr:uid="{00000000-0005-0000-0000-000072B70000}"/>
    <cellStyle name="Normal 47 7 7 4 2 3 2" xfId="44585" xr:uid="{00000000-0005-0000-0000-000073B70000}"/>
    <cellStyle name="Normal 47 7 7 4 2 4" xfId="38601" xr:uid="{00000000-0005-0000-0000-000074B70000}"/>
    <cellStyle name="Normal 47 7 7 4 3" xfId="25933" xr:uid="{00000000-0005-0000-0000-000075B70000}"/>
    <cellStyle name="Normal 47 7 7 4 3 2" xfId="47547" xr:uid="{00000000-0005-0000-0000-000076B70000}"/>
    <cellStyle name="Normal 47 7 7 4 4" xfId="19966" xr:uid="{00000000-0005-0000-0000-000077B70000}"/>
    <cellStyle name="Normal 47 7 7 4 4 2" xfId="41608" xr:uid="{00000000-0005-0000-0000-000078B70000}"/>
    <cellStyle name="Normal 47 7 7 4 5" xfId="35597" xr:uid="{00000000-0005-0000-0000-000079B70000}"/>
    <cellStyle name="Normal 47 7 7 5" xfId="14835" xr:uid="{00000000-0005-0000-0000-00007AB70000}"/>
    <cellStyle name="Normal 47 7 7 5 2" xfId="17920" xr:uid="{00000000-0005-0000-0000-00007BB70000}"/>
    <cellStyle name="Normal 47 7 7 5 2 2" xfId="29887" xr:uid="{00000000-0005-0000-0000-00007CB70000}"/>
    <cellStyle name="Normal 47 7 7 5 2 2 2" xfId="51493" xr:uid="{00000000-0005-0000-0000-00007DB70000}"/>
    <cellStyle name="Normal 47 7 7 5 2 3" xfId="23920" xr:uid="{00000000-0005-0000-0000-00007EB70000}"/>
    <cellStyle name="Normal 47 7 7 5 2 3 2" xfId="45557" xr:uid="{00000000-0005-0000-0000-00007FB70000}"/>
    <cellStyle name="Normal 47 7 7 5 2 4" xfId="39574" xr:uid="{00000000-0005-0000-0000-000080B70000}"/>
    <cellStyle name="Normal 47 7 7 5 3" xfId="26905" xr:uid="{00000000-0005-0000-0000-000081B70000}"/>
    <cellStyle name="Normal 47 7 7 5 3 2" xfId="48519" xr:uid="{00000000-0005-0000-0000-000082B70000}"/>
    <cellStyle name="Normal 47 7 7 5 4" xfId="20938" xr:uid="{00000000-0005-0000-0000-000083B70000}"/>
    <cellStyle name="Normal 47 7 7 5 4 2" xfId="42580" xr:uid="{00000000-0005-0000-0000-000084B70000}"/>
    <cellStyle name="Normal 47 7 7 5 5" xfId="36571" xr:uid="{00000000-0005-0000-0000-000085B70000}"/>
    <cellStyle name="Normal 47 7 7 6" xfId="15948" xr:uid="{00000000-0005-0000-0000-000086B70000}"/>
    <cellStyle name="Normal 47 7 7 6 2" xfId="27919" xr:uid="{00000000-0005-0000-0000-000087B70000}"/>
    <cellStyle name="Normal 47 7 7 6 2 2" xfId="49525" xr:uid="{00000000-0005-0000-0000-000088B70000}"/>
    <cellStyle name="Normal 47 7 7 6 3" xfId="21952" xr:uid="{00000000-0005-0000-0000-000089B70000}"/>
    <cellStyle name="Normal 47 7 7 6 3 2" xfId="43589" xr:uid="{00000000-0005-0000-0000-00008AB70000}"/>
    <cellStyle name="Normal 47 7 7 6 4" xfId="37602" xr:uid="{00000000-0005-0000-0000-00008BB70000}"/>
    <cellStyle name="Normal 47 7 7 7" xfId="24934" xr:uid="{00000000-0005-0000-0000-00008CB70000}"/>
    <cellStyle name="Normal 47 7 7 7 2" xfId="46554" xr:uid="{00000000-0005-0000-0000-00008DB70000}"/>
    <cellStyle name="Normal 47 7 7 8" xfId="18967" xr:uid="{00000000-0005-0000-0000-00008EB70000}"/>
    <cellStyle name="Normal 47 7 7 8 2" xfId="40609" xr:uid="{00000000-0005-0000-0000-00008FB70000}"/>
    <cellStyle name="Normal 47 7 7 9" xfId="32008"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7" xr:uid="{00000000-0005-0000-0000-000094B70000}"/>
    <cellStyle name="Normal 47 7 8 2 2 2 2" xfId="50583" xr:uid="{00000000-0005-0000-0000-000095B70000}"/>
    <cellStyle name="Normal 47 7 8 2 2 3" xfId="23010" xr:uid="{00000000-0005-0000-0000-000096B70000}"/>
    <cellStyle name="Normal 47 7 8 2 2 3 2" xfId="44647" xr:uid="{00000000-0005-0000-0000-000097B70000}"/>
    <cellStyle name="Normal 47 7 8 2 2 4" xfId="38663" xr:uid="{00000000-0005-0000-0000-000098B70000}"/>
    <cellStyle name="Normal 47 7 8 2 3" xfId="25995" xr:uid="{00000000-0005-0000-0000-000099B70000}"/>
    <cellStyle name="Normal 47 7 8 2 3 2" xfId="47609" xr:uid="{00000000-0005-0000-0000-00009AB70000}"/>
    <cellStyle name="Normal 47 7 8 2 4" xfId="20028" xr:uid="{00000000-0005-0000-0000-00009BB70000}"/>
    <cellStyle name="Normal 47 7 8 2 4 2" xfId="41670" xr:uid="{00000000-0005-0000-0000-00009CB70000}"/>
    <cellStyle name="Normal 47 7 8 2 5" xfId="35660" xr:uid="{00000000-0005-0000-0000-00009DB70000}"/>
    <cellStyle name="Normal 47 7 8 3" xfId="14898" xr:uid="{00000000-0005-0000-0000-00009EB70000}"/>
    <cellStyle name="Normal 47 7 8 3 2" xfId="17983" xr:uid="{00000000-0005-0000-0000-00009FB70000}"/>
    <cellStyle name="Normal 47 7 8 3 2 2" xfId="29949" xr:uid="{00000000-0005-0000-0000-0000A0B70000}"/>
    <cellStyle name="Normal 47 7 8 3 2 2 2" xfId="51555" xr:uid="{00000000-0005-0000-0000-0000A1B70000}"/>
    <cellStyle name="Normal 47 7 8 3 2 3" xfId="23982" xr:uid="{00000000-0005-0000-0000-0000A2B70000}"/>
    <cellStyle name="Normal 47 7 8 3 2 3 2" xfId="45619" xr:uid="{00000000-0005-0000-0000-0000A3B70000}"/>
    <cellStyle name="Normal 47 7 8 3 2 4" xfId="39637" xr:uid="{00000000-0005-0000-0000-0000A4B70000}"/>
    <cellStyle name="Normal 47 7 8 3 3" xfId="26967" xr:uid="{00000000-0005-0000-0000-0000A5B70000}"/>
    <cellStyle name="Normal 47 7 8 3 3 2" xfId="48581" xr:uid="{00000000-0005-0000-0000-0000A6B70000}"/>
    <cellStyle name="Normal 47 7 8 3 4" xfId="21000" xr:uid="{00000000-0005-0000-0000-0000A7B70000}"/>
    <cellStyle name="Normal 47 7 8 3 4 2" xfId="42642" xr:uid="{00000000-0005-0000-0000-0000A8B70000}"/>
    <cellStyle name="Normal 47 7 8 3 5" xfId="36634" xr:uid="{00000000-0005-0000-0000-0000A9B70000}"/>
    <cellStyle name="Normal 47 7 8 4" xfId="16032" xr:uid="{00000000-0005-0000-0000-0000AAB70000}"/>
    <cellStyle name="Normal 47 7 8 4 2" xfId="28001" xr:uid="{00000000-0005-0000-0000-0000ABB70000}"/>
    <cellStyle name="Normal 47 7 8 4 2 2" xfId="49607" xr:uid="{00000000-0005-0000-0000-0000ACB70000}"/>
    <cellStyle name="Normal 47 7 8 4 3" xfId="22034" xr:uid="{00000000-0005-0000-0000-0000ADB70000}"/>
    <cellStyle name="Normal 47 7 8 4 3 2" xfId="43671" xr:uid="{00000000-0005-0000-0000-0000AEB70000}"/>
    <cellStyle name="Normal 47 7 8 4 4" xfId="37686" xr:uid="{00000000-0005-0000-0000-0000AFB70000}"/>
    <cellStyle name="Normal 47 7 8 5" xfId="25019" xr:uid="{00000000-0005-0000-0000-0000B0B70000}"/>
    <cellStyle name="Normal 47 7 8 5 2" xfId="46636" xr:uid="{00000000-0005-0000-0000-0000B1B70000}"/>
    <cellStyle name="Normal 47 7 8 6" xfId="19052" xr:uid="{00000000-0005-0000-0000-0000B2B70000}"/>
    <cellStyle name="Normal 47 7 8 6 2" xfId="40694" xr:uid="{00000000-0005-0000-0000-0000B3B70000}"/>
    <cellStyle name="Normal 47 7 8 7" xfId="34680"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7" xr:uid="{00000000-0005-0000-0000-0000B8B70000}"/>
    <cellStyle name="Normal 47 7 9 2 2 2 2" xfId="50903" xr:uid="{00000000-0005-0000-0000-0000B9B70000}"/>
    <cellStyle name="Normal 47 7 9 2 2 3" xfId="23330" xr:uid="{00000000-0005-0000-0000-0000BAB70000}"/>
    <cellStyle name="Normal 47 7 9 2 2 3 2" xfId="44967" xr:uid="{00000000-0005-0000-0000-0000BBB70000}"/>
    <cellStyle name="Normal 47 7 9 2 2 4" xfId="38983" xr:uid="{00000000-0005-0000-0000-0000BCB70000}"/>
    <cellStyle name="Normal 47 7 9 2 3" xfId="26315" xr:uid="{00000000-0005-0000-0000-0000BDB70000}"/>
    <cellStyle name="Normal 47 7 9 2 3 2" xfId="47929" xr:uid="{00000000-0005-0000-0000-0000BEB70000}"/>
    <cellStyle name="Normal 47 7 9 2 4" xfId="20348" xr:uid="{00000000-0005-0000-0000-0000BFB70000}"/>
    <cellStyle name="Normal 47 7 9 2 4 2" xfId="41990" xr:uid="{00000000-0005-0000-0000-0000C0B70000}"/>
    <cellStyle name="Normal 47 7 9 2 5" xfId="35980" xr:uid="{00000000-0005-0000-0000-0000C1B70000}"/>
    <cellStyle name="Normal 47 7 9 3" xfId="15218" xr:uid="{00000000-0005-0000-0000-0000C2B70000}"/>
    <cellStyle name="Normal 47 7 9 3 2" xfId="18303" xr:uid="{00000000-0005-0000-0000-0000C3B70000}"/>
    <cellStyle name="Normal 47 7 9 3 2 2" xfId="30269" xr:uid="{00000000-0005-0000-0000-0000C4B70000}"/>
    <cellStyle name="Normal 47 7 9 3 2 2 2" xfId="51875" xr:uid="{00000000-0005-0000-0000-0000C5B70000}"/>
    <cellStyle name="Normal 47 7 9 3 2 3" xfId="24302" xr:uid="{00000000-0005-0000-0000-0000C6B70000}"/>
    <cellStyle name="Normal 47 7 9 3 2 3 2" xfId="45939" xr:uid="{00000000-0005-0000-0000-0000C7B70000}"/>
    <cellStyle name="Normal 47 7 9 3 2 4" xfId="39957" xr:uid="{00000000-0005-0000-0000-0000C8B70000}"/>
    <cellStyle name="Normal 47 7 9 3 3" xfId="27287" xr:uid="{00000000-0005-0000-0000-0000C9B70000}"/>
    <cellStyle name="Normal 47 7 9 3 3 2" xfId="48901" xr:uid="{00000000-0005-0000-0000-0000CAB70000}"/>
    <cellStyle name="Normal 47 7 9 3 4" xfId="21320" xr:uid="{00000000-0005-0000-0000-0000CBB70000}"/>
    <cellStyle name="Normal 47 7 9 3 4 2" xfId="42962" xr:uid="{00000000-0005-0000-0000-0000CCB70000}"/>
    <cellStyle name="Normal 47 7 9 3 5" xfId="36954" xr:uid="{00000000-0005-0000-0000-0000CDB70000}"/>
    <cellStyle name="Normal 47 7 9 4" xfId="16352" xr:uid="{00000000-0005-0000-0000-0000CEB70000}"/>
    <cellStyle name="Normal 47 7 9 4 2" xfId="28321" xr:uid="{00000000-0005-0000-0000-0000CFB70000}"/>
    <cellStyle name="Normal 47 7 9 4 2 2" xfId="49927" xr:uid="{00000000-0005-0000-0000-0000D0B70000}"/>
    <cellStyle name="Normal 47 7 9 4 3" xfId="22354" xr:uid="{00000000-0005-0000-0000-0000D1B70000}"/>
    <cellStyle name="Normal 47 7 9 4 3 2" xfId="43991" xr:uid="{00000000-0005-0000-0000-0000D2B70000}"/>
    <cellStyle name="Normal 47 7 9 4 4" xfId="38006" xr:uid="{00000000-0005-0000-0000-0000D3B70000}"/>
    <cellStyle name="Normal 47 7 9 5" xfId="25339" xr:uid="{00000000-0005-0000-0000-0000D4B70000}"/>
    <cellStyle name="Normal 47 7 9 5 2" xfId="46956" xr:uid="{00000000-0005-0000-0000-0000D5B70000}"/>
    <cellStyle name="Normal 47 7 9 6" xfId="19372" xr:uid="{00000000-0005-0000-0000-0000D6B70000}"/>
    <cellStyle name="Normal 47 7 9 6 2" xfId="41014" xr:uid="{00000000-0005-0000-0000-0000D7B70000}"/>
    <cellStyle name="Normal 47 7 9 7" xfId="35000"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8" xr:uid="{00000000-0005-0000-0000-0000DCB70000}"/>
    <cellStyle name="Normal 47 8 10 2 2 2" xfId="50264" xr:uid="{00000000-0005-0000-0000-0000DDB70000}"/>
    <cellStyle name="Normal 47 8 10 2 3" xfId="22691" xr:uid="{00000000-0005-0000-0000-0000DEB70000}"/>
    <cellStyle name="Normal 47 8 10 2 3 2" xfId="44328" xr:uid="{00000000-0005-0000-0000-0000DFB70000}"/>
    <cellStyle name="Normal 47 8 10 2 4" xfId="38343" xr:uid="{00000000-0005-0000-0000-0000E0B70000}"/>
    <cellStyle name="Normal 47 8 10 3" xfId="25676" xr:uid="{00000000-0005-0000-0000-0000E1B70000}"/>
    <cellStyle name="Normal 47 8 10 3 2" xfId="47290" xr:uid="{00000000-0005-0000-0000-0000E2B70000}"/>
    <cellStyle name="Normal 47 8 10 4" xfId="19709" xr:uid="{00000000-0005-0000-0000-0000E3B70000}"/>
    <cellStyle name="Normal 47 8 10 4 2" xfId="41351" xr:uid="{00000000-0005-0000-0000-0000E4B70000}"/>
    <cellStyle name="Normal 47 8 10 5" xfId="35339" xr:uid="{00000000-0005-0000-0000-0000E5B70000}"/>
    <cellStyle name="Normal 47 8 11" xfId="14578" xr:uid="{00000000-0005-0000-0000-0000E6B70000}"/>
    <cellStyle name="Normal 47 8 11 2" xfId="17663" xr:uid="{00000000-0005-0000-0000-0000E7B70000}"/>
    <cellStyle name="Normal 47 8 11 2 2" xfId="29630" xr:uid="{00000000-0005-0000-0000-0000E8B70000}"/>
    <cellStyle name="Normal 47 8 11 2 2 2" xfId="51236" xr:uid="{00000000-0005-0000-0000-0000E9B70000}"/>
    <cellStyle name="Normal 47 8 11 2 3" xfId="23663" xr:uid="{00000000-0005-0000-0000-0000EAB70000}"/>
    <cellStyle name="Normal 47 8 11 2 3 2" xfId="45300" xr:uid="{00000000-0005-0000-0000-0000EBB70000}"/>
    <cellStyle name="Normal 47 8 11 2 4" xfId="39317" xr:uid="{00000000-0005-0000-0000-0000ECB70000}"/>
    <cellStyle name="Normal 47 8 11 3" xfId="26648" xr:uid="{00000000-0005-0000-0000-0000EDB70000}"/>
    <cellStyle name="Normal 47 8 11 3 2" xfId="48262" xr:uid="{00000000-0005-0000-0000-0000EEB70000}"/>
    <cellStyle name="Normal 47 8 11 4" xfId="20681" xr:uid="{00000000-0005-0000-0000-0000EFB70000}"/>
    <cellStyle name="Normal 47 8 11 4 2" xfId="42323" xr:uid="{00000000-0005-0000-0000-0000F0B70000}"/>
    <cellStyle name="Normal 47 8 11 5" xfId="36314" xr:uid="{00000000-0005-0000-0000-0000F1B70000}"/>
    <cellStyle name="Normal 47 8 12" xfId="15691" xr:uid="{00000000-0005-0000-0000-0000F2B70000}"/>
    <cellStyle name="Normal 47 8 12 2" xfId="27662" xr:uid="{00000000-0005-0000-0000-0000F3B70000}"/>
    <cellStyle name="Normal 47 8 12 2 2" xfId="49268" xr:uid="{00000000-0005-0000-0000-0000F4B70000}"/>
    <cellStyle name="Normal 47 8 12 3" xfId="21695" xr:uid="{00000000-0005-0000-0000-0000F5B70000}"/>
    <cellStyle name="Normal 47 8 12 3 2" xfId="43332" xr:uid="{00000000-0005-0000-0000-0000F6B70000}"/>
    <cellStyle name="Normal 47 8 12 4" xfId="37345" xr:uid="{00000000-0005-0000-0000-0000F7B70000}"/>
    <cellStyle name="Normal 47 8 13" xfId="24677" xr:uid="{00000000-0005-0000-0000-0000F8B70000}"/>
    <cellStyle name="Normal 47 8 13 2" xfId="46297" xr:uid="{00000000-0005-0000-0000-0000F9B70000}"/>
    <cellStyle name="Normal 47 8 14" xfId="18710" xr:uid="{00000000-0005-0000-0000-0000FAB70000}"/>
    <cellStyle name="Normal 47 8 14 2" xfId="40352" xr:uid="{00000000-0005-0000-0000-0000FBB70000}"/>
    <cellStyle name="Normal 47 8 15" xfId="31275"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7" xr:uid="{00000000-0005-0000-0000-000001B80000}"/>
    <cellStyle name="Normal 47 8 2 2 2 2 2 2" xfId="50673" xr:uid="{00000000-0005-0000-0000-000002B80000}"/>
    <cellStyle name="Normal 47 8 2 2 2 2 3" xfId="23100" xr:uid="{00000000-0005-0000-0000-000003B80000}"/>
    <cellStyle name="Normal 47 8 2 2 2 2 3 2" xfId="44737" xr:uid="{00000000-0005-0000-0000-000004B80000}"/>
    <cellStyle name="Normal 47 8 2 2 2 2 4" xfId="38753" xr:uid="{00000000-0005-0000-0000-000005B80000}"/>
    <cellStyle name="Normal 47 8 2 2 2 3" xfId="26085" xr:uid="{00000000-0005-0000-0000-000006B80000}"/>
    <cellStyle name="Normal 47 8 2 2 2 3 2" xfId="47699" xr:uid="{00000000-0005-0000-0000-000007B80000}"/>
    <cellStyle name="Normal 47 8 2 2 2 4" xfId="20118" xr:uid="{00000000-0005-0000-0000-000008B80000}"/>
    <cellStyle name="Normal 47 8 2 2 2 4 2" xfId="41760" xr:uid="{00000000-0005-0000-0000-000009B80000}"/>
    <cellStyle name="Normal 47 8 2 2 2 5" xfId="35750" xr:uid="{00000000-0005-0000-0000-00000AB80000}"/>
    <cellStyle name="Normal 47 8 2 2 3" xfId="14988" xr:uid="{00000000-0005-0000-0000-00000BB80000}"/>
    <cellStyle name="Normal 47 8 2 2 3 2" xfId="18073" xr:uid="{00000000-0005-0000-0000-00000CB80000}"/>
    <cellStyle name="Normal 47 8 2 2 3 2 2" xfId="30039" xr:uid="{00000000-0005-0000-0000-00000DB80000}"/>
    <cellStyle name="Normal 47 8 2 2 3 2 2 2" xfId="51645" xr:uid="{00000000-0005-0000-0000-00000EB80000}"/>
    <cellStyle name="Normal 47 8 2 2 3 2 3" xfId="24072" xr:uid="{00000000-0005-0000-0000-00000FB80000}"/>
    <cellStyle name="Normal 47 8 2 2 3 2 3 2" xfId="45709" xr:uid="{00000000-0005-0000-0000-000010B80000}"/>
    <cellStyle name="Normal 47 8 2 2 3 2 4" xfId="39727" xr:uid="{00000000-0005-0000-0000-000011B80000}"/>
    <cellStyle name="Normal 47 8 2 2 3 3" xfId="27057" xr:uid="{00000000-0005-0000-0000-000012B80000}"/>
    <cellStyle name="Normal 47 8 2 2 3 3 2" xfId="48671" xr:uid="{00000000-0005-0000-0000-000013B80000}"/>
    <cellStyle name="Normal 47 8 2 2 3 4" xfId="21090" xr:uid="{00000000-0005-0000-0000-000014B80000}"/>
    <cellStyle name="Normal 47 8 2 2 3 4 2" xfId="42732" xr:uid="{00000000-0005-0000-0000-000015B80000}"/>
    <cellStyle name="Normal 47 8 2 2 3 5" xfId="36724" xr:uid="{00000000-0005-0000-0000-000016B80000}"/>
    <cellStyle name="Normal 47 8 2 2 4" xfId="16122" xr:uid="{00000000-0005-0000-0000-000017B80000}"/>
    <cellStyle name="Normal 47 8 2 2 4 2" xfId="28091" xr:uid="{00000000-0005-0000-0000-000018B80000}"/>
    <cellStyle name="Normal 47 8 2 2 4 2 2" xfId="49697" xr:uid="{00000000-0005-0000-0000-000019B80000}"/>
    <cellStyle name="Normal 47 8 2 2 4 3" xfId="22124" xr:uid="{00000000-0005-0000-0000-00001AB80000}"/>
    <cellStyle name="Normal 47 8 2 2 4 3 2" xfId="43761" xr:uid="{00000000-0005-0000-0000-00001BB80000}"/>
    <cellStyle name="Normal 47 8 2 2 4 4" xfId="37776" xr:uid="{00000000-0005-0000-0000-00001CB80000}"/>
    <cellStyle name="Normal 47 8 2 2 5" xfId="25109" xr:uid="{00000000-0005-0000-0000-00001DB80000}"/>
    <cellStyle name="Normal 47 8 2 2 5 2" xfId="46726" xr:uid="{00000000-0005-0000-0000-00001EB80000}"/>
    <cellStyle name="Normal 47 8 2 2 6" xfId="19142" xr:uid="{00000000-0005-0000-0000-00001FB80000}"/>
    <cellStyle name="Normal 47 8 2 2 6 2" xfId="40784" xr:uid="{00000000-0005-0000-0000-000020B80000}"/>
    <cellStyle name="Normal 47 8 2 2 7" xfId="34770"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7" xr:uid="{00000000-0005-0000-0000-000025B80000}"/>
    <cellStyle name="Normal 47 8 2 3 2 2 2 2" xfId="50993" xr:uid="{00000000-0005-0000-0000-000026B80000}"/>
    <cellStyle name="Normal 47 8 2 3 2 2 3" xfId="23420" xr:uid="{00000000-0005-0000-0000-000027B80000}"/>
    <cellStyle name="Normal 47 8 2 3 2 2 3 2" xfId="45057" xr:uid="{00000000-0005-0000-0000-000028B80000}"/>
    <cellStyle name="Normal 47 8 2 3 2 2 4" xfId="39073" xr:uid="{00000000-0005-0000-0000-000029B80000}"/>
    <cellStyle name="Normal 47 8 2 3 2 3" xfId="26405" xr:uid="{00000000-0005-0000-0000-00002AB80000}"/>
    <cellStyle name="Normal 47 8 2 3 2 3 2" xfId="48019" xr:uid="{00000000-0005-0000-0000-00002BB80000}"/>
    <cellStyle name="Normal 47 8 2 3 2 4" xfId="20438" xr:uid="{00000000-0005-0000-0000-00002CB80000}"/>
    <cellStyle name="Normal 47 8 2 3 2 4 2" xfId="42080" xr:uid="{00000000-0005-0000-0000-00002DB80000}"/>
    <cellStyle name="Normal 47 8 2 3 2 5" xfId="36070" xr:uid="{00000000-0005-0000-0000-00002EB80000}"/>
    <cellStyle name="Normal 47 8 2 3 3" xfId="15308" xr:uid="{00000000-0005-0000-0000-00002FB80000}"/>
    <cellStyle name="Normal 47 8 2 3 3 2" xfId="18393" xr:uid="{00000000-0005-0000-0000-000030B80000}"/>
    <cellStyle name="Normal 47 8 2 3 3 2 2" xfId="30359" xr:uid="{00000000-0005-0000-0000-000031B80000}"/>
    <cellStyle name="Normal 47 8 2 3 3 2 2 2" xfId="51965" xr:uid="{00000000-0005-0000-0000-000032B80000}"/>
    <cellStyle name="Normal 47 8 2 3 3 2 3" xfId="24392" xr:uid="{00000000-0005-0000-0000-000033B80000}"/>
    <cellStyle name="Normal 47 8 2 3 3 2 3 2" xfId="46029" xr:uid="{00000000-0005-0000-0000-000034B80000}"/>
    <cellStyle name="Normal 47 8 2 3 3 2 4" xfId="40047" xr:uid="{00000000-0005-0000-0000-000035B80000}"/>
    <cellStyle name="Normal 47 8 2 3 3 3" xfId="27377" xr:uid="{00000000-0005-0000-0000-000036B80000}"/>
    <cellStyle name="Normal 47 8 2 3 3 3 2" xfId="48991" xr:uid="{00000000-0005-0000-0000-000037B80000}"/>
    <cellStyle name="Normal 47 8 2 3 3 4" xfId="21410" xr:uid="{00000000-0005-0000-0000-000038B80000}"/>
    <cellStyle name="Normal 47 8 2 3 3 4 2" xfId="43052" xr:uid="{00000000-0005-0000-0000-000039B80000}"/>
    <cellStyle name="Normal 47 8 2 3 3 5" xfId="37044" xr:uid="{00000000-0005-0000-0000-00003AB80000}"/>
    <cellStyle name="Normal 47 8 2 3 4" xfId="16442" xr:uid="{00000000-0005-0000-0000-00003BB80000}"/>
    <cellStyle name="Normal 47 8 2 3 4 2" xfId="28411" xr:uid="{00000000-0005-0000-0000-00003CB80000}"/>
    <cellStyle name="Normal 47 8 2 3 4 2 2" xfId="50017" xr:uid="{00000000-0005-0000-0000-00003DB80000}"/>
    <cellStyle name="Normal 47 8 2 3 4 3" xfId="22444" xr:uid="{00000000-0005-0000-0000-00003EB80000}"/>
    <cellStyle name="Normal 47 8 2 3 4 3 2" xfId="44081" xr:uid="{00000000-0005-0000-0000-00003FB80000}"/>
    <cellStyle name="Normal 47 8 2 3 4 4" xfId="38096" xr:uid="{00000000-0005-0000-0000-000040B80000}"/>
    <cellStyle name="Normal 47 8 2 3 5" xfId="25429" xr:uid="{00000000-0005-0000-0000-000041B80000}"/>
    <cellStyle name="Normal 47 8 2 3 5 2" xfId="47046" xr:uid="{00000000-0005-0000-0000-000042B80000}"/>
    <cellStyle name="Normal 47 8 2 3 6" xfId="19462" xr:uid="{00000000-0005-0000-0000-000043B80000}"/>
    <cellStyle name="Normal 47 8 2 3 6 2" xfId="41104" xr:uid="{00000000-0005-0000-0000-000044B80000}"/>
    <cellStyle name="Normal 47 8 2 3 7" xfId="35090" xr:uid="{00000000-0005-0000-0000-000045B80000}"/>
    <cellStyle name="Normal 47 8 2 4" xfId="13693" xr:uid="{00000000-0005-0000-0000-000046B80000}"/>
    <cellStyle name="Normal 47 8 2 4 2" xfId="16779" xr:uid="{00000000-0005-0000-0000-000047B80000}"/>
    <cellStyle name="Normal 47 8 2 4 2 2" xfId="28747" xr:uid="{00000000-0005-0000-0000-000048B80000}"/>
    <cellStyle name="Normal 47 8 2 4 2 2 2" xfId="50353" xr:uid="{00000000-0005-0000-0000-000049B80000}"/>
    <cellStyle name="Normal 47 8 2 4 2 3" xfId="22780" xr:uid="{00000000-0005-0000-0000-00004AB80000}"/>
    <cellStyle name="Normal 47 8 2 4 2 3 2" xfId="44417" xr:uid="{00000000-0005-0000-0000-00004BB80000}"/>
    <cellStyle name="Normal 47 8 2 4 2 4" xfId="38433" xr:uid="{00000000-0005-0000-0000-00004CB80000}"/>
    <cellStyle name="Normal 47 8 2 4 3" xfId="25765" xr:uid="{00000000-0005-0000-0000-00004DB80000}"/>
    <cellStyle name="Normal 47 8 2 4 3 2" xfId="47379" xr:uid="{00000000-0005-0000-0000-00004EB80000}"/>
    <cellStyle name="Normal 47 8 2 4 4" xfId="19798" xr:uid="{00000000-0005-0000-0000-00004FB80000}"/>
    <cellStyle name="Normal 47 8 2 4 4 2" xfId="41440" xr:uid="{00000000-0005-0000-0000-000050B80000}"/>
    <cellStyle name="Normal 47 8 2 4 5" xfId="35429" xr:uid="{00000000-0005-0000-0000-000051B80000}"/>
    <cellStyle name="Normal 47 8 2 5" xfId="14667" xr:uid="{00000000-0005-0000-0000-000052B80000}"/>
    <cellStyle name="Normal 47 8 2 5 2" xfId="17752" xr:uid="{00000000-0005-0000-0000-000053B80000}"/>
    <cellStyle name="Normal 47 8 2 5 2 2" xfId="29719" xr:uid="{00000000-0005-0000-0000-000054B80000}"/>
    <cellStyle name="Normal 47 8 2 5 2 2 2" xfId="51325" xr:uid="{00000000-0005-0000-0000-000055B80000}"/>
    <cellStyle name="Normal 47 8 2 5 2 3" xfId="23752" xr:uid="{00000000-0005-0000-0000-000056B80000}"/>
    <cellStyle name="Normal 47 8 2 5 2 3 2" xfId="45389" xr:uid="{00000000-0005-0000-0000-000057B80000}"/>
    <cellStyle name="Normal 47 8 2 5 2 4" xfId="39406" xr:uid="{00000000-0005-0000-0000-000058B80000}"/>
    <cellStyle name="Normal 47 8 2 5 3" xfId="26737" xr:uid="{00000000-0005-0000-0000-000059B80000}"/>
    <cellStyle name="Normal 47 8 2 5 3 2" xfId="48351" xr:uid="{00000000-0005-0000-0000-00005AB80000}"/>
    <cellStyle name="Normal 47 8 2 5 4" xfId="20770" xr:uid="{00000000-0005-0000-0000-00005BB80000}"/>
    <cellStyle name="Normal 47 8 2 5 4 2" xfId="42412" xr:uid="{00000000-0005-0000-0000-00005CB80000}"/>
    <cellStyle name="Normal 47 8 2 5 5" xfId="36403" xr:uid="{00000000-0005-0000-0000-00005DB80000}"/>
    <cellStyle name="Normal 47 8 2 6" xfId="15780" xr:uid="{00000000-0005-0000-0000-00005EB80000}"/>
    <cellStyle name="Normal 47 8 2 6 2" xfId="27751" xr:uid="{00000000-0005-0000-0000-00005FB80000}"/>
    <cellStyle name="Normal 47 8 2 6 2 2" xfId="49357" xr:uid="{00000000-0005-0000-0000-000060B80000}"/>
    <cellStyle name="Normal 47 8 2 6 3" xfId="21784" xr:uid="{00000000-0005-0000-0000-000061B80000}"/>
    <cellStyle name="Normal 47 8 2 6 3 2" xfId="43421" xr:uid="{00000000-0005-0000-0000-000062B80000}"/>
    <cellStyle name="Normal 47 8 2 6 4" xfId="37434" xr:uid="{00000000-0005-0000-0000-000063B80000}"/>
    <cellStyle name="Normal 47 8 2 7" xfId="24766" xr:uid="{00000000-0005-0000-0000-000064B80000}"/>
    <cellStyle name="Normal 47 8 2 7 2" xfId="46386" xr:uid="{00000000-0005-0000-0000-000065B80000}"/>
    <cellStyle name="Normal 47 8 2 8" xfId="18799" xr:uid="{00000000-0005-0000-0000-000066B80000}"/>
    <cellStyle name="Normal 47 8 2 8 2" xfId="40441" xr:uid="{00000000-0005-0000-0000-000067B80000}"/>
    <cellStyle name="Normal 47 8 2 9" xfId="31612"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3" xr:uid="{00000000-0005-0000-0000-00006DB80000}"/>
    <cellStyle name="Normal 47 8 3 2 2 2 2 2" xfId="50629" xr:uid="{00000000-0005-0000-0000-00006EB80000}"/>
    <cellStyle name="Normal 47 8 3 2 2 2 3" xfId="23056" xr:uid="{00000000-0005-0000-0000-00006FB80000}"/>
    <cellStyle name="Normal 47 8 3 2 2 2 3 2" xfId="44693" xr:uid="{00000000-0005-0000-0000-000070B80000}"/>
    <cellStyle name="Normal 47 8 3 2 2 2 4" xfId="38709" xr:uid="{00000000-0005-0000-0000-000071B80000}"/>
    <cellStyle name="Normal 47 8 3 2 2 3" xfId="26041" xr:uid="{00000000-0005-0000-0000-000072B80000}"/>
    <cellStyle name="Normal 47 8 3 2 2 3 2" xfId="47655" xr:uid="{00000000-0005-0000-0000-000073B80000}"/>
    <cellStyle name="Normal 47 8 3 2 2 4" xfId="20074" xr:uid="{00000000-0005-0000-0000-000074B80000}"/>
    <cellStyle name="Normal 47 8 3 2 2 4 2" xfId="41716" xr:uid="{00000000-0005-0000-0000-000075B80000}"/>
    <cellStyle name="Normal 47 8 3 2 2 5" xfId="35706" xr:uid="{00000000-0005-0000-0000-000076B80000}"/>
    <cellStyle name="Normal 47 8 3 2 3" xfId="14944" xr:uid="{00000000-0005-0000-0000-000077B80000}"/>
    <cellStyle name="Normal 47 8 3 2 3 2" xfId="18029" xr:uid="{00000000-0005-0000-0000-000078B80000}"/>
    <cellStyle name="Normal 47 8 3 2 3 2 2" xfId="29995" xr:uid="{00000000-0005-0000-0000-000079B80000}"/>
    <cellStyle name="Normal 47 8 3 2 3 2 2 2" xfId="51601" xr:uid="{00000000-0005-0000-0000-00007AB80000}"/>
    <cellStyle name="Normal 47 8 3 2 3 2 3" xfId="24028" xr:uid="{00000000-0005-0000-0000-00007BB80000}"/>
    <cellStyle name="Normal 47 8 3 2 3 2 3 2" xfId="45665" xr:uid="{00000000-0005-0000-0000-00007CB80000}"/>
    <cellStyle name="Normal 47 8 3 2 3 2 4" xfId="39683" xr:uid="{00000000-0005-0000-0000-00007DB80000}"/>
    <cellStyle name="Normal 47 8 3 2 3 3" xfId="27013" xr:uid="{00000000-0005-0000-0000-00007EB80000}"/>
    <cellStyle name="Normal 47 8 3 2 3 3 2" xfId="48627" xr:uid="{00000000-0005-0000-0000-00007FB80000}"/>
    <cellStyle name="Normal 47 8 3 2 3 4" xfId="21046" xr:uid="{00000000-0005-0000-0000-000080B80000}"/>
    <cellStyle name="Normal 47 8 3 2 3 4 2" xfId="42688" xr:uid="{00000000-0005-0000-0000-000081B80000}"/>
    <cellStyle name="Normal 47 8 3 2 3 5" xfId="36680" xr:uid="{00000000-0005-0000-0000-000082B80000}"/>
    <cellStyle name="Normal 47 8 3 2 4" xfId="16078" xr:uid="{00000000-0005-0000-0000-000083B80000}"/>
    <cellStyle name="Normal 47 8 3 2 4 2" xfId="28047" xr:uid="{00000000-0005-0000-0000-000084B80000}"/>
    <cellStyle name="Normal 47 8 3 2 4 2 2" xfId="49653" xr:uid="{00000000-0005-0000-0000-000085B80000}"/>
    <cellStyle name="Normal 47 8 3 2 4 3" xfId="22080" xr:uid="{00000000-0005-0000-0000-000086B80000}"/>
    <cellStyle name="Normal 47 8 3 2 4 3 2" xfId="43717" xr:uid="{00000000-0005-0000-0000-000087B80000}"/>
    <cellStyle name="Normal 47 8 3 2 4 4" xfId="37732" xr:uid="{00000000-0005-0000-0000-000088B80000}"/>
    <cellStyle name="Normal 47 8 3 2 5" xfId="25065" xr:uid="{00000000-0005-0000-0000-000089B80000}"/>
    <cellStyle name="Normal 47 8 3 2 5 2" xfId="46682" xr:uid="{00000000-0005-0000-0000-00008AB80000}"/>
    <cellStyle name="Normal 47 8 3 2 6" xfId="19098" xr:uid="{00000000-0005-0000-0000-00008BB80000}"/>
    <cellStyle name="Normal 47 8 3 2 6 2" xfId="40740" xr:uid="{00000000-0005-0000-0000-00008CB80000}"/>
    <cellStyle name="Normal 47 8 3 2 7" xfId="34726"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3" xr:uid="{00000000-0005-0000-0000-000091B80000}"/>
    <cellStyle name="Normal 47 8 3 3 2 2 2 2" xfId="50949" xr:uid="{00000000-0005-0000-0000-000092B80000}"/>
    <cellStyle name="Normal 47 8 3 3 2 2 3" xfId="23376" xr:uid="{00000000-0005-0000-0000-000093B80000}"/>
    <cellStyle name="Normal 47 8 3 3 2 2 3 2" xfId="45013" xr:uid="{00000000-0005-0000-0000-000094B80000}"/>
    <cellStyle name="Normal 47 8 3 3 2 2 4" xfId="39029" xr:uid="{00000000-0005-0000-0000-000095B80000}"/>
    <cellStyle name="Normal 47 8 3 3 2 3" xfId="26361" xr:uid="{00000000-0005-0000-0000-000096B80000}"/>
    <cellStyle name="Normal 47 8 3 3 2 3 2" xfId="47975" xr:uid="{00000000-0005-0000-0000-000097B80000}"/>
    <cellStyle name="Normal 47 8 3 3 2 4" xfId="20394" xr:uid="{00000000-0005-0000-0000-000098B80000}"/>
    <cellStyle name="Normal 47 8 3 3 2 4 2" xfId="42036" xr:uid="{00000000-0005-0000-0000-000099B80000}"/>
    <cellStyle name="Normal 47 8 3 3 2 5" xfId="36026" xr:uid="{00000000-0005-0000-0000-00009AB80000}"/>
    <cellStyle name="Normal 47 8 3 3 3" xfId="15264" xr:uid="{00000000-0005-0000-0000-00009BB80000}"/>
    <cellStyle name="Normal 47 8 3 3 3 2" xfId="18349" xr:uid="{00000000-0005-0000-0000-00009CB80000}"/>
    <cellStyle name="Normal 47 8 3 3 3 2 2" xfId="30315" xr:uid="{00000000-0005-0000-0000-00009DB80000}"/>
    <cellStyle name="Normal 47 8 3 3 3 2 2 2" xfId="51921" xr:uid="{00000000-0005-0000-0000-00009EB80000}"/>
    <cellStyle name="Normal 47 8 3 3 3 2 3" xfId="24348" xr:uid="{00000000-0005-0000-0000-00009FB80000}"/>
    <cellStyle name="Normal 47 8 3 3 3 2 3 2" xfId="45985" xr:uid="{00000000-0005-0000-0000-0000A0B80000}"/>
    <cellStyle name="Normal 47 8 3 3 3 2 4" xfId="40003" xr:uid="{00000000-0005-0000-0000-0000A1B80000}"/>
    <cellStyle name="Normal 47 8 3 3 3 3" xfId="27333" xr:uid="{00000000-0005-0000-0000-0000A2B80000}"/>
    <cellStyle name="Normal 47 8 3 3 3 3 2" xfId="48947" xr:uid="{00000000-0005-0000-0000-0000A3B80000}"/>
    <cellStyle name="Normal 47 8 3 3 3 4" xfId="21366" xr:uid="{00000000-0005-0000-0000-0000A4B80000}"/>
    <cellStyle name="Normal 47 8 3 3 3 4 2" xfId="43008" xr:uid="{00000000-0005-0000-0000-0000A5B80000}"/>
    <cellStyle name="Normal 47 8 3 3 3 5" xfId="37000" xr:uid="{00000000-0005-0000-0000-0000A6B80000}"/>
    <cellStyle name="Normal 47 8 3 3 4" xfId="16398" xr:uid="{00000000-0005-0000-0000-0000A7B80000}"/>
    <cellStyle name="Normal 47 8 3 3 4 2" xfId="28367" xr:uid="{00000000-0005-0000-0000-0000A8B80000}"/>
    <cellStyle name="Normal 47 8 3 3 4 2 2" xfId="49973" xr:uid="{00000000-0005-0000-0000-0000A9B80000}"/>
    <cellStyle name="Normal 47 8 3 3 4 3" xfId="22400" xr:uid="{00000000-0005-0000-0000-0000AAB80000}"/>
    <cellStyle name="Normal 47 8 3 3 4 3 2" xfId="44037" xr:uid="{00000000-0005-0000-0000-0000ABB80000}"/>
    <cellStyle name="Normal 47 8 3 3 4 4" xfId="38052" xr:uid="{00000000-0005-0000-0000-0000ACB80000}"/>
    <cellStyle name="Normal 47 8 3 3 5" xfId="25385" xr:uid="{00000000-0005-0000-0000-0000ADB80000}"/>
    <cellStyle name="Normal 47 8 3 3 5 2" xfId="47002" xr:uid="{00000000-0005-0000-0000-0000AEB80000}"/>
    <cellStyle name="Normal 47 8 3 3 6" xfId="19418" xr:uid="{00000000-0005-0000-0000-0000AFB80000}"/>
    <cellStyle name="Normal 47 8 3 3 6 2" xfId="41060" xr:uid="{00000000-0005-0000-0000-0000B0B80000}"/>
    <cellStyle name="Normal 47 8 3 3 7" xfId="35046" xr:uid="{00000000-0005-0000-0000-0000B1B80000}"/>
    <cellStyle name="Normal 47 8 3 4" xfId="13649" xr:uid="{00000000-0005-0000-0000-0000B2B80000}"/>
    <cellStyle name="Normal 47 8 3 4 2" xfId="16735" xr:uid="{00000000-0005-0000-0000-0000B3B80000}"/>
    <cellStyle name="Normal 47 8 3 4 2 2" xfId="28703" xr:uid="{00000000-0005-0000-0000-0000B4B80000}"/>
    <cellStyle name="Normal 47 8 3 4 2 2 2" xfId="50309" xr:uid="{00000000-0005-0000-0000-0000B5B80000}"/>
    <cellStyle name="Normal 47 8 3 4 2 3" xfId="22736" xr:uid="{00000000-0005-0000-0000-0000B6B80000}"/>
    <cellStyle name="Normal 47 8 3 4 2 3 2" xfId="44373" xr:uid="{00000000-0005-0000-0000-0000B7B80000}"/>
    <cellStyle name="Normal 47 8 3 4 2 4" xfId="38389" xr:uid="{00000000-0005-0000-0000-0000B8B80000}"/>
    <cellStyle name="Normal 47 8 3 4 3" xfId="25721" xr:uid="{00000000-0005-0000-0000-0000B9B80000}"/>
    <cellStyle name="Normal 47 8 3 4 3 2" xfId="47335" xr:uid="{00000000-0005-0000-0000-0000BAB80000}"/>
    <cellStyle name="Normal 47 8 3 4 4" xfId="19754" xr:uid="{00000000-0005-0000-0000-0000BBB80000}"/>
    <cellStyle name="Normal 47 8 3 4 4 2" xfId="41396" xr:uid="{00000000-0005-0000-0000-0000BCB80000}"/>
    <cellStyle name="Normal 47 8 3 4 5" xfId="35385" xr:uid="{00000000-0005-0000-0000-0000BDB80000}"/>
    <cellStyle name="Normal 47 8 3 5" xfId="14623" xr:uid="{00000000-0005-0000-0000-0000BEB80000}"/>
    <cellStyle name="Normal 47 8 3 5 2" xfId="17708" xr:uid="{00000000-0005-0000-0000-0000BFB80000}"/>
    <cellStyle name="Normal 47 8 3 5 2 2" xfId="29675" xr:uid="{00000000-0005-0000-0000-0000C0B80000}"/>
    <cellStyle name="Normal 47 8 3 5 2 2 2" xfId="51281" xr:uid="{00000000-0005-0000-0000-0000C1B80000}"/>
    <cellStyle name="Normal 47 8 3 5 2 3" xfId="23708" xr:uid="{00000000-0005-0000-0000-0000C2B80000}"/>
    <cellStyle name="Normal 47 8 3 5 2 3 2" xfId="45345" xr:uid="{00000000-0005-0000-0000-0000C3B80000}"/>
    <cellStyle name="Normal 47 8 3 5 2 4" xfId="39362" xr:uid="{00000000-0005-0000-0000-0000C4B80000}"/>
    <cellStyle name="Normal 47 8 3 5 3" xfId="26693" xr:uid="{00000000-0005-0000-0000-0000C5B80000}"/>
    <cellStyle name="Normal 47 8 3 5 3 2" xfId="48307" xr:uid="{00000000-0005-0000-0000-0000C6B80000}"/>
    <cellStyle name="Normal 47 8 3 5 4" xfId="20726" xr:uid="{00000000-0005-0000-0000-0000C7B80000}"/>
    <cellStyle name="Normal 47 8 3 5 4 2" xfId="42368" xr:uid="{00000000-0005-0000-0000-0000C8B80000}"/>
    <cellStyle name="Normal 47 8 3 5 5" xfId="36359" xr:uid="{00000000-0005-0000-0000-0000C9B80000}"/>
    <cellStyle name="Normal 47 8 3 6" xfId="15736" xr:uid="{00000000-0005-0000-0000-0000CAB80000}"/>
    <cellStyle name="Normal 47 8 3 6 2" xfId="27707" xr:uid="{00000000-0005-0000-0000-0000CBB80000}"/>
    <cellStyle name="Normal 47 8 3 6 2 2" xfId="49313" xr:uid="{00000000-0005-0000-0000-0000CCB80000}"/>
    <cellStyle name="Normal 47 8 3 6 3" xfId="21740" xr:uid="{00000000-0005-0000-0000-0000CDB80000}"/>
    <cellStyle name="Normal 47 8 3 6 3 2" xfId="43377" xr:uid="{00000000-0005-0000-0000-0000CEB80000}"/>
    <cellStyle name="Normal 47 8 3 6 4" xfId="37390" xr:uid="{00000000-0005-0000-0000-0000CFB80000}"/>
    <cellStyle name="Normal 47 8 3 7" xfId="24722" xr:uid="{00000000-0005-0000-0000-0000D0B80000}"/>
    <cellStyle name="Normal 47 8 3 7 2" xfId="46342" xr:uid="{00000000-0005-0000-0000-0000D1B80000}"/>
    <cellStyle name="Normal 47 8 3 8" xfId="18755" xr:uid="{00000000-0005-0000-0000-0000D2B80000}"/>
    <cellStyle name="Normal 47 8 3 8 2" xfId="40397" xr:uid="{00000000-0005-0000-0000-0000D3B80000}"/>
    <cellStyle name="Normal 47 8 3 9" xfId="31455"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09" xr:uid="{00000000-0005-0000-0000-0000D9B80000}"/>
    <cellStyle name="Normal 47 8 4 2 2 2 2 2" xfId="50715" xr:uid="{00000000-0005-0000-0000-0000DAB80000}"/>
    <cellStyle name="Normal 47 8 4 2 2 2 3" xfId="23142" xr:uid="{00000000-0005-0000-0000-0000DBB80000}"/>
    <cellStyle name="Normal 47 8 4 2 2 2 3 2" xfId="44779" xr:uid="{00000000-0005-0000-0000-0000DCB80000}"/>
    <cellStyle name="Normal 47 8 4 2 2 2 4" xfId="38795" xr:uid="{00000000-0005-0000-0000-0000DDB80000}"/>
    <cellStyle name="Normal 47 8 4 2 2 3" xfId="26127" xr:uid="{00000000-0005-0000-0000-0000DEB80000}"/>
    <cellStyle name="Normal 47 8 4 2 2 3 2" xfId="47741" xr:uid="{00000000-0005-0000-0000-0000DFB80000}"/>
    <cellStyle name="Normal 47 8 4 2 2 4" xfId="20160" xr:uid="{00000000-0005-0000-0000-0000E0B80000}"/>
    <cellStyle name="Normal 47 8 4 2 2 4 2" xfId="41802" xr:uid="{00000000-0005-0000-0000-0000E1B80000}"/>
    <cellStyle name="Normal 47 8 4 2 2 5" xfId="35792" xr:uid="{00000000-0005-0000-0000-0000E2B80000}"/>
    <cellStyle name="Normal 47 8 4 2 3" xfId="15030" xr:uid="{00000000-0005-0000-0000-0000E3B80000}"/>
    <cellStyle name="Normal 47 8 4 2 3 2" xfId="18115" xr:uid="{00000000-0005-0000-0000-0000E4B80000}"/>
    <cellStyle name="Normal 47 8 4 2 3 2 2" xfId="30081" xr:uid="{00000000-0005-0000-0000-0000E5B80000}"/>
    <cellStyle name="Normal 47 8 4 2 3 2 2 2" xfId="51687" xr:uid="{00000000-0005-0000-0000-0000E6B80000}"/>
    <cellStyle name="Normal 47 8 4 2 3 2 3" xfId="24114" xr:uid="{00000000-0005-0000-0000-0000E7B80000}"/>
    <cellStyle name="Normal 47 8 4 2 3 2 3 2" xfId="45751" xr:uid="{00000000-0005-0000-0000-0000E8B80000}"/>
    <cellStyle name="Normal 47 8 4 2 3 2 4" xfId="39769" xr:uid="{00000000-0005-0000-0000-0000E9B80000}"/>
    <cellStyle name="Normal 47 8 4 2 3 3" xfId="27099" xr:uid="{00000000-0005-0000-0000-0000EAB80000}"/>
    <cellStyle name="Normal 47 8 4 2 3 3 2" xfId="48713" xr:uid="{00000000-0005-0000-0000-0000EBB80000}"/>
    <cellStyle name="Normal 47 8 4 2 3 4" xfId="21132" xr:uid="{00000000-0005-0000-0000-0000ECB80000}"/>
    <cellStyle name="Normal 47 8 4 2 3 4 2" xfId="42774" xr:uid="{00000000-0005-0000-0000-0000EDB80000}"/>
    <cellStyle name="Normal 47 8 4 2 3 5" xfId="36766" xr:uid="{00000000-0005-0000-0000-0000EEB80000}"/>
    <cellStyle name="Normal 47 8 4 2 4" xfId="16164" xr:uid="{00000000-0005-0000-0000-0000EFB80000}"/>
    <cellStyle name="Normal 47 8 4 2 4 2" xfId="28133" xr:uid="{00000000-0005-0000-0000-0000F0B80000}"/>
    <cellStyle name="Normal 47 8 4 2 4 2 2" xfId="49739" xr:uid="{00000000-0005-0000-0000-0000F1B80000}"/>
    <cellStyle name="Normal 47 8 4 2 4 3" xfId="22166" xr:uid="{00000000-0005-0000-0000-0000F2B80000}"/>
    <cellStyle name="Normal 47 8 4 2 4 3 2" xfId="43803" xr:uid="{00000000-0005-0000-0000-0000F3B80000}"/>
    <cellStyle name="Normal 47 8 4 2 4 4" xfId="37818" xr:uid="{00000000-0005-0000-0000-0000F4B80000}"/>
    <cellStyle name="Normal 47 8 4 2 5" xfId="25151" xr:uid="{00000000-0005-0000-0000-0000F5B80000}"/>
    <cellStyle name="Normal 47 8 4 2 5 2" xfId="46768" xr:uid="{00000000-0005-0000-0000-0000F6B80000}"/>
    <cellStyle name="Normal 47 8 4 2 6" xfId="19184" xr:uid="{00000000-0005-0000-0000-0000F7B80000}"/>
    <cellStyle name="Normal 47 8 4 2 6 2" xfId="40826" xr:uid="{00000000-0005-0000-0000-0000F8B80000}"/>
    <cellStyle name="Normal 47 8 4 2 7" xfId="34812"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29" xr:uid="{00000000-0005-0000-0000-0000FDB80000}"/>
    <cellStyle name="Normal 47 8 4 3 2 2 2 2" xfId="51035" xr:uid="{00000000-0005-0000-0000-0000FEB80000}"/>
    <cellStyle name="Normal 47 8 4 3 2 2 3" xfId="23462" xr:uid="{00000000-0005-0000-0000-0000FFB80000}"/>
    <cellStyle name="Normal 47 8 4 3 2 2 3 2" xfId="45099" xr:uid="{00000000-0005-0000-0000-000000B90000}"/>
    <cellStyle name="Normal 47 8 4 3 2 2 4" xfId="39115" xr:uid="{00000000-0005-0000-0000-000001B90000}"/>
    <cellStyle name="Normal 47 8 4 3 2 3" xfId="26447" xr:uid="{00000000-0005-0000-0000-000002B90000}"/>
    <cellStyle name="Normal 47 8 4 3 2 3 2" xfId="48061" xr:uid="{00000000-0005-0000-0000-000003B90000}"/>
    <cellStyle name="Normal 47 8 4 3 2 4" xfId="20480" xr:uid="{00000000-0005-0000-0000-000004B90000}"/>
    <cellStyle name="Normal 47 8 4 3 2 4 2" xfId="42122" xr:uid="{00000000-0005-0000-0000-000005B90000}"/>
    <cellStyle name="Normal 47 8 4 3 2 5" xfId="36112" xr:uid="{00000000-0005-0000-0000-000006B90000}"/>
    <cellStyle name="Normal 47 8 4 3 3" xfId="15350" xr:uid="{00000000-0005-0000-0000-000007B90000}"/>
    <cellStyle name="Normal 47 8 4 3 3 2" xfId="18435" xr:uid="{00000000-0005-0000-0000-000008B90000}"/>
    <cellStyle name="Normal 47 8 4 3 3 2 2" xfId="30401" xr:uid="{00000000-0005-0000-0000-000009B90000}"/>
    <cellStyle name="Normal 47 8 4 3 3 2 2 2" xfId="52007" xr:uid="{00000000-0005-0000-0000-00000AB90000}"/>
    <cellStyle name="Normal 47 8 4 3 3 2 3" xfId="24434" xr:uid="{00000000-0005-0000-0000-00000BB90000}"/>
    <cellStyle name="Normal 47 8 4 3 3 2 3 2" xfId="46071" xr:uid="{00000000-0005-0000-0000-00000CB90000}"/>
    <cellStyle name="Normal 47 8 4 3 3 2 4" xfId="40089" xr:uid="{00000000-0005-0000-0000-00000DB90000}"/>
    <cellStyle name="Normal 47 8 4 3 3 3" xfId="27419" xr:uid="{00000000-0005-0000-0000-00000EB90000}"/>
    <cellStyle name="Normal 47 8 4 3 3 3 2" xfId="49033" xr:uid="{00000000-0005-0000-0000-00000FB90000}"/>
    <cellStyle name="Normal 47 8 4 3 3 4" xfId="21452" xr:uid="{00000000-0005-0000-0000-000010B90000}"/>
    <cellStyle name="Normal 47 8 4 3 3 4 2" xfId="43094" xr:uid="{00000000-0005-0000-0000-000011B90000}"/>
    <cellStyle name="Normal 47 8 4 3 3 5" xfId="37086" xr:uid="{00000000-0005-0000-0000-000012B90000}"/>
    <cellStyle name="Normal 47 8 4 3 4" xfId="16484" xr:uid="{00000000-0005-0000-0000-000013B90000}"/>
    <cellStyle name="Normal 47 8 4 3 4 2" xfId="28453" xr:uid="{00000000-0005-0000-0000-000014B90000}"/>
    <cellStyle name="Normal 47 8 4 3 4 2 2" xfId="50059" xr:uid="{00000000-0005-0000-0000-000015B90000}"/>
    <cellStyle name="Normal 47 8 4 3 4 3" xfId="22486" xr:uid="{00000000-0005-0000-0000-000016B90000}"/>
    <cellStyle name="Normal 47 8 4 3 4 3 2" xfId="44123" xr:uid="{00000000-0005-0000-0000-000017B90000}"/>
    <cellStyle name="Normal 47 8 4 3 4 4" xfId="38138" xr:uid="{00000000-0005-0000-0000-000018B90000}"/>
    <cellStyle name="Normal 47 8 4 3 5" xfId="25471" xr:uid="{00000000-0005-0000-0000-000019B90000}"/>
    <cellStyle name="Normal 47 8 4 3 5 2" xfId="47088" xr:uid="{00000000-0005-0000-0000-00001AB90000}"/>
    <cellStyle name="Normal 47 8 4 3 6" xfId="19504" xr:uid="{00000000-0005-0000-0000-00001BB90000}"/>
    <cellStyle name="Normal 47 8 4 3 6 2" xfId="41146" xr:uid="{00000000-0005-0000-0000-00001CB90000}"/>
    <cellStyle name="Normal 47 8 4 3 7" xfId="35132" xr:uid="{00000000-0005-0000-0000-00001DB90000}"/>
    <cellStyle name="Normal 47 8 4 4" xfId="13735" xr:uid="{00000000-0005-0000-0000-00001EB90000}"/>
    <cellStyle name="Normal 47 8 4 4 2" xfId="16821" xr:uid="{00000000-0005-0000-0000-00001FB90000}"/>
    <cellStyle name="Normal 47 8 4 4 2 2" xfId="28789" xr:uid="{00000000-0005-0000-0000-000020B90000}"/>
    <cellStyle name="Normal 47 8 4 4 2 2 2" xfId="50395" xr:uid="{00000000-0005-0000-0000-000021B90000}"/>
    <cellStyle name="Normal 47 8 4 4 2 3" xfId="22822" xr:uid="{00000000-0005-0000-0000-000022B90000}"/>
    <cellStyle name="Normal 47 8 4 4 2 3 2" xfId="44459" xr:uid="{00000000-0005-0000-0000-000023B90000}"/>
    <cellStyle name="Normal 47 8 4 4 2 4" xfId="38475" xr:uid="{00000000-0005-0000-0000-000024B90000}"/>
    <cellStyle name="Normal 47 8 4 4 3" xfId="25807" xr:uid="{00000000-0005-0000-0000-000025B90000}"/>
    <cellStyle name="Normal 47 8 4 4 3 2" xfId="47421" xr:uid="{00000000-0005-0000-0000-000026B90000}"/>
    <cellStyle name="Normal 47 8 4 4 4" xfId="19840" xr:uid="{00000000-0005-0000-0000-000027B90000}"/>
    <cellStyle name="Normal 47 8 4 4 4 2" xfId="41482" xr:uid="{00000000-0005-0000-0000-000028B90000}"/>
    <cellStyle name="Normal 47 8 4 4 5" xfId="35471" xr:uid="{00000000-0005-0000-0000-000029B90000}"/>
    <cellStyle name="Normal 47 8 4 5" xfId="14709" xr:uid="{00000000-0005-0000-0000-00002AB90000}"/>
    <cellStyle name="Normal 47 8 4 5 2" xfId="17794" xr:uid="{00000000-0005-0000-0000-00002BB90000}"/>
    <cellStyle name="Normal 47 8 4 5 2 2" xfId="29761" xr:uid="{00000000-0005-0000-0000-00002CB90000}"/>
    <cellStyle name="Normal 47 8 4 5 2 2 2" xfId="51367" xr:uid="{00000000-0005-0000-0000-00002DB90000}"/>
    <cellStyle name="Normal 47 8 4 5 2 3" xfId="23794" xr:uid="{00000000-0005-0000-0000-00002EB90000}"/>
    <cellStyle name="Normal 47 8 4 5 2 3 2" xfId="45431" xr:uid="{00000000-0005-0000-0000-00002FB90000}"/>
    <cellStyle name="Normal 47 8 4 5 2 4" xfId="39448" xr:uid="{00000000-0005-0000-0000-000030B90000}"/>
    <cellStyle name="Normal 47 8 4 5 3" xfId="26779" xr:uid="{00000000-0005-0000-0000-000031B90000}"/>
    <cellStyle name="Normal 47 8 4 5 3 2" xfId="48393" xr:uid="{00000000-0005-0000-0000-000032B90000}"/>
    <cellStyle name="Normal 47 8 4 5 4" xfId="20812" xr:uid="{00000000-0005-0000-0000-000033B90000}"/>
    <cellStyle name="Normal 47 8 4 5 4 2" xfId="42454" xr:uid="{00000000-0005-0000-0000-000034B90000}"/>
    <cellStyle name="Normal 47 8 4 5 5" xfId="36445" xr:uid="{00000000-0005-0000-0000-000035B90000}"/>
    <cellStyle name="Normal 47 8 4 6" xfId="15822" xr:uid="{00000000-0005-0000-0000-000036B90000}"/>
    <cellStyle name="Normal 47 8 4 6 2" xfId="27793" xr:uid="{00000000-0005-0000-0000-000037B90000}"/>
    <cellStyle name="Normal 47 8 4 6 2 2" xfId="49399" xr:uid="{00000000-0005-0000-0000-000038B90000}"/>
    <cellStyle name="Normal 47 8 4 6 3" xfId="21826" xr:uid="{00000000-0005-0000-0000-000039B90000}"/>
    <cellStyle name="Normal 47 8 4 6 3 2" xfId="43463" xr:uid="{00000000-0005-0000-0000-00003AB90000}"/>
    <cellStyle name="Normal 47 8 4 6 4" xfId="37476" xr:uid="{00000000-0005-0000-0000-00003BB90000}"/>
    <cellStyle name="Normal 47 8 4 7" xfId="24808" xr:uid="{00000000-0005-0000-0000-00003CB90000}"/>
    <cellStyle name="Normal 47 8 4 7 2" xfId="46428" xr:uid="{00000000-0005-0000-0000-00003DB90000}"/>
    <cellStyle name="Normal 47 8 4 8" xfId="18841" xr:uid="{00000000-0005-0000-0000-00003EB90000}"/>
    <cellStyle name="Normal 47 8 4 8 2" xfId="40483" xr:uid="{00000000-0005-0000-0000-00003FB90000}"/>
    <cellStyle name="Normal 47 8 4 9" xfId="31723"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3" xr:uid="{00000000-0005-0000-0000-000045B90000}"/>
    <cellStyle name="Normal 47 8 5 2 2 2 2 2" xfId="50799" xr:uid="{00000000-0005-0000-0000-000046B90000}"/>
    <cellStyle name="Normal 47 8 5 2 2 2 3" xfId="23226" xr:uid="{00000000-0005-0000-0000-000047B90000}"/>
    <cellStyle name="Normal 47 8 5 2 2 2 3 2" xfId="44863" xr:uid="{00000000-0005-0000-0000-000048B90000}"/>
    <cellStyle name="Normal 47 8 5 2 2 2 4" xfId="38879" xr:uid="{00000000-0005-0000-0000-000049B90000}"/>
    <cellStyle name="Normal 47 8 5 2 2 3" xfId="26211" xr:uid="{00000000-0005-0000-0000-00004AB90000}"/>
    <cellStyle name="Normal 47 8 5 2 2 3 2" xfId="47825" xr:uid="{00000000-0005-0000-0000-00004BB90000}"/>
    <cellStyle name="Normal 47 8 5 2 2 4" xfId="20244" xr:uid="{00000000-0005-0000-0000-00004CB90000}"/>
    <cellStyle name="Normal 47 8 5 2 2 4 2" xfId="41886" xr:uid="{00000000-0005-0000-0000-00004DB90000}"/>
    <cellStyle name="Normal 47 8 5 2 2 5" xfId="35876" xr:uid="{00000000-0005-0000-0000-00004EB90000}"/>
    <cellStyle name="Normal 47 8 5 2 3" xfId="15114" xr:uid="{00000000-0005-0000-0000-00004FB90000}"/>
    <cellStyle name="Normal 47 8 5 2 3 2" xfId="18199" xr:uid="{00000000-0005-0000-0000-000050B90000}"/>
    <cellStyle name="Normal 47 8 5 2 3 2 2" xfId="30165" xr:uid="{00000000-0005-0000-0000-000051B90000}"/>
    <cellStyle name="Normal 47 8 5 2 3 2 2 2" xfId="51771" xr:uid="{00000000-0005-0000-0000-000052B90000}"/>
    <cellStyle name="Normal 47 8 5 2 3 2 3" xfId="24198" xr:uid="{00000000-0005-0000-0000-000053B90000}"/>
    <cellStyle name="Normal 47 8 5 2 3 2 3 2" xfId="45835" xr:uid="{00000000-0005-0000-0000-000054B90000}"/>
    <cellStyle name="Normal 47 8 5 2 3 2 4" xfId="39853" xr:uid="{00000000-0005-0000-0000-000055B90000}"/>
    <cellStyle name="Normal 47 8 5 2 3 3" xfId="27183" xr:uid="{00000000-0005-0000-0000-000056B90000}"/>
    <cellStyle name="Normal 47 8 5 2 3 3 2" xfId="48797" xr:uid="{00000000-0005-0000-0000-000057B90000}"/>
    <cellStyle name="Normal 47 8 5 2 3 4" xfId="21216" xr:uid="{00000000-0005-0000-0000-000058B90000}"/>
    <cellStyle name="Normal 47 8 5 2 3 4 2" xfId="42858" xr:uid="{00000000-0005-0000-0000-000059B90000}"/>
    <cellStyle name="Normal 47 8 5 2 3 5" xfId="36850" xr:uid="{00000000-0005-0000-0000-00005AB90000}"/>
    <cellStyle name="Normal 47 8 5 2 4" xfId="16248" xr:uid="{00000000-0005-0000-0000-00005BB90000}"/>
    <cellStyle name="Normal 47 8 5 2 4 2" xfId="28217" xr:uid="{00000000-0005-0000-0000-00005CB90000}"/>
    <cellStyle name="Normal 47 8 5 2 4 2 2" xfId="49823" xr:uid="{00000000-0005-0000-0000-00005DB90000}"/>
    <cellStyle name="Normal 47 8 5 2 4 3" xfId="22250" xr:uid="{00000000-0005-0000-0000-00005EB90000}"/>
    <cellStyle name="Normal 47 8 5 2 4 3 2" xfId="43887" xr:uid="{00000000-0005-0000-0000-00005FB90000}"/>
    <cellStyle name="Normal 47 8 5 2 4 4" xfId="37902" xr:uid="{00000000-0005-0000-0000-000060B90000}"/>
    <cellStyle name="Normal 47 8 5 2 5" xfId="25235" xr:uid="{00000000-0005-0000-0000-000061B90000}"/>
    <cellStyle name="Normal 47 8 5 2 5 2" xfId="46852" xr:uid="{00000000-0005-0000-0000-000062B90000}"/>
    <cellStyle name="Normal 47 8 5 2 6" xfId="19268" xr:uid="{00000000-0005-0000-0000-000063B90000}"/>
    <cellStyle name="Normal 47 8 5 2 6 2" xfId="40910" xr:uid="{00000000-0005-0000-0000-000064B90000}"/>
    <cellStyle name="Normal 47 8 5 2 7" xfId="34896"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3" xr:uid="{00000000-0005-0000-0000-000069B90000}"/>
    <cellStyle name="Normal 47 8 5 3 2 2 2 2" xfId="51119" xr:uid="{00000000-0005-0000-0000-00006AB90000}"/>
    <cellStyle name="Normal 47 8 5 3 2 2 3" xfId="23546" xr:uid="{00000000-0005-0000-0000-00006BB90000}"/>
    <cellStyle name="Normal 47 8 5 3 2 2 3 2" xfId="45183" xr:uid="{00000000-0005-0000-0000-00006CB90000}"/>
    <cellStyle name="Normal 47 8 5 3 2 2 4" xfId="39199" xr:uid="{00000000-0005-0000-0000-00006DB90000}"/>
    <cellStyle name="Normal 47 8 5 3 2 3" xfId="26531" xr:uid="{00000000-0005-0000-0000-00006EB90000}"/>
    <cellStyle name="Normal 47 8 5 3 2 3 2" xfId="48145" xr:uid="{00000000-0005-0000-0000-00006FB90000}"/>
    <cellStyle name="Normal 47 8 5 3 2 4" xfId="20564" xr:uid="{00000000-0005-0000-0000-000070B90000}"/>
    <cellStyle name="Normal 47 8 5 3 2 4 2" xfId="42206" xr:uid="{00000000-0005-0000-0000-000071B90000}"/>
    <cellStyle name="Normal 47 8 5 3 2 5" xfId="36196" xr:uid="{00000000-0005-0000-0000-000072B90000}"/>
    <cellStyle name="Normal 47 8 5 3 3" xfId="15434" xr:uid="{00000000-0005-0000-0000-000073B90000}"/>
    <cellStyle name="Normal 47 8 5 3 3 2" xfId="18519" xr:uid="{00000000-0005-0000-0000-000074B90000}"/>
    <cellStyle name="Normal 47 8 5 3 3 2 2" xfId="30485" xr:uid="{00000000-0005-0000-0000-000075B90000}"/>
    <cellStyle name="Normal 47 8 5 3 3 2 2 2" xfId="52091" xr:uid="{00000000-0005-0000-0000-000076B90000}"/>
    <cellStyle name="Normal 47 8 5 3 3 2 3" xfId="24518" xr:uid="{00000000-0005-0000-0000-000077B90000}"/>
    <cellStyle name="Normal 47 8 5 3 3 2 3 2" xfId="46155" xr:uid="{00000000-0005-0000-0000-000078B90000}"/>
    <cellStyle name="Normal 47 8 5 3 3 2 4" xfId="40173" xr:uid="{00000000-0005-0000-0000-000079B90000}"/>
    <cellStyle name="Normal 47 8 5 3 3 3" xfId="27503" xr:uid="{00000000-0005-0000-0000-00007AB90000}"/>
    <cellStyle name="Normal 47 8 5 3 3 3 2" xfId="49117" xr:uid="{00000000-0005-0000-0000-00007BB90000}"/>
    <cellStyle name="Normal 47 8 5 3 3 4" xfId="21536" xr:uid="{00000000-0005-0000-0000-00007CB90000}"/>
    <cellStyle name="Normal 47 8 5 3 3 4 2" xfId="43178" xr:uid="{00000000-0005-0000-0000-00007DB90000}"/>
    <cellStyle name="Normal 47 8 5 3 3 5" xfId="37170" xr:uid="{00000000-0005-0000-0000-00007EB90000}"/>
    <cellStyle name="Normal 47 8 5 3 4" xfId="16568" xr:uid="{00000000-0005-0000-0000-00007FB90000}"/>
    <cellStyle name="Normal 47 8 5 3 4 2" xfId="28537" xr:uid="{00000000-0005-0000-0000-000080B90000}"/>
    <cellStyle name="Normal 47 8 5 3 4 2 2" xfId="50143" xr:uid="{00000000-0005-0000-0000-000081B90000}"/>
    <cellStyle name="Normal 47 8 5 3 4 3" xfId="22570" xr:uid="{00000000-0005-0000-0000-000082B90000}"/>
    <cellStyle name="Normal 47 8 5 3 4 3 2" xfId="44207" xr:uid="{00000000-0005-0000-0000-000083B90000}"/>
    <cellStyle name="Normal 47 8 5 3 4 4" xfId="38222" xr:uid="{00000000-0005-0000-0000-000084B90000}"/>
    <cellStyle name="Normal 47 8 5 3 5" xfId="25555" xr:uid="{00000000-0005-0000-0000-000085B90000}"/>
    <cellStyle name="Normal 47 8 5 3 5 2" xfId="47172" xr:uid="{00000000-0005-0000-0000-000086B90000}"/>
    <cellStyle name="Normal 47 8 5 3 6" xfId="19588" xr:uid="{00000000-0005-0000-0000-000087B90000}"/>
    <cellStyle name="Normal 47 8 5 3 6 2" xfId="41230" xr:uid="{00000000-0005-0000-0000-000088B90000}"/>
    <cellStyle name="Normal 47 8 5 3 7" xfId="35216" xr:uid="{00000000-0005-0000-0000-000089B90000}"/>
    <cellStyle name="Normal 47 8 5 4" xfId="13819" xr:uid="{00000000-0005-0000-0000-00008AB90000}"/>
    <cellStyle name="Normal 47 8 5 4 2" xfId="16905" xr:uid="{00000000-0005-0000-0000-00008BB90000}"/>
    <cellStyle name="Normal 47 8 5 4 2 2" xfId="28873" xr:uid="{00000000-0005-0000-0000-00008CB90000}"/>
    <cellStyle name="Normal 47 8 5 4 2 2 2" xfId="50479" xr:uid="{00000000-0005-0000-0000-00008DB90000}"/>
    <cellStyle name="Normal 47 8 5 4 2 3" xfId="22906" xr:uid="{00000000-0005-0000-0000-00008EB90000}"/>
    <cellStyle name="Normal 47 8 5 4 2 3 2" xfId="44543" xr:uid="{00000000-0005-0000-0000-00008FB90000}"/>
    <cellStyle name="Normal 47 8 5 4 2 4" xfId="38559" xr:uid="{00000000-0005-0000-0000-000090B90000}"/>
    <cellStyle name="Normal 47 8 5 4 3" xfId="25891" xr:uid="{00000000-0005-0000-0000-000091B90000}"/>
    <cellStyle name="Normal 47 8 5 4 3 2" xfId="47505" xr:uid="{00000000-0005-0000-0000-000092B90000}"/>
    <cellStyle name="Normal 47 8 5 4 4" xfId="19924" xr:uid="{00000000-0005-0000-0000-000093B90000}"/>
    <cellStyle name="Normal 47 8 5 4 4 2" xfId="41566" xr:uid="{00000000-0005-0000-0000-000094B90000}"/>
    <cellStyle name="Normal 47 8 5 4 5" xfId="35555" xr:uid="{00000000-0005-0000-0000-000095B90000}"/>
    <cellStyle name="Normal 47 8 5 5" xfId="14793" xr:uid="{00000000-0005-0000-0000-000096B90000}"/>
    <cellStyle name="Normal 47 8 5 5 2" xfId="17878" xr:uid="{00000000-0005-0000-0000-000097B90000}"/>
    <cellStyle name="Normal 47 8 5 5 2 2" xfId="29845" xr:uid="{00000000-0005-0000-0000-000098B90000}"/>
    <cellStyle name="Normal 47 8 5 5 2 2 2" xfId="51451" xr:uid="{00000000-0005-0000-0000-000099B90000}"/>
    <cellStyle name="Normal 47 8 5 5 2 3" xfId="23878" xr:uid="{00000000-0005-0000-0000-00009AB90000}"/>
    <cellStyle name="Normal 47 8 5 5 2 3 2" xfId="45515" xr:uid="{00000000-0005-0000-0000-00009BB90000}"/>
    <cellStyle name="Normal 47 8 5 5 2 4" xfId="39532" xr:uid="{00000000-0005-0000-0000-00009CB90000}"/>
    <cellStyle name="Normal 47 8 5 5 3" xfId="26863" xr:uid="{00000000-0005-0000-0000-00009DB90000}"/>
    <cellStyle name="Normal 47 8 5 5 3 2" xfId="48477" xr:uid="{00000000-0005-0000-0000-00009EB90000}"/>
    <cellStyle name="Normal 47 8 5 5 4" xfId="20896" xr:uid="{00000000-0005-0000-0000-00009FB90000}"/>
    <cellStyle name="Normal 47 8 5 5 4 2" xfId="42538" xr:uid="{00000000-0005-0000-0000-0000A0B90000}"/>
    <cellStyle name="Normal 47 8 5 5 5" xfId="36529" xr:uid="{00000000-0005-0000-0000-0000A1B90000}"/>
    <cellStyle name="Normal 47 8 5 6" xfId="15906" xr:uid="{00000000-0005-0000-0000-0000A2B90000}"/>
    <cellStyle name="Normal 47 8 5 6 2" xfId="27877" xr:uid="{00000000-0005-0000-0000-0000A3B90000}"/>
    <cellStyle name="Normal 47 8 5 6 2 2" xfId="49483" xr:uid="{00000000-0005-0000-0000-0000A4B90000}"/>
    <cellStyle name="Normal 47 8 5 6 3" xfId="21910" xr:uid="{00000000-0005-0000-0000-0000A5B90000}"/>
    <cellStyle name="Normal 47 8 5 6 3 2" xfId="43547" xr:uid="{00000000-0005-0000-0000-0000A6B90000}"/>
    <cellStyle name="Normal 47 8 5 6 4" xfId="37560" xr:uid="{00000000-0005-0000-0000-0000A7B90000}"/>
    <cellStyle name="Normal 47 8 5 7" xfId="24892" xr:uid="{00000000-0005-0000-0000-0000A8B90000}"/>
    <cellStyle name="Normal 47 8 5 7 2" xfId="46512" xr:uid="{00000000-0005-0000-0000-0000A9B90000}"/>
    <cellStyle name="Normal 47 8 5 8" xfId="18925" xr:uid="{00000000-0005-0000-0000-0000AAB90000}"/>
    <cellStyle name="Normal 47 8 5 8 2" xfId="40567" xr:uid="{00000000-0005-0000-0000-0000ABB90000}"/>
    <cellStyle name="Normal 47 8 5 9" xfId="31895"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2" xr:uid="{00000000-0005-0000-0000-0000B1B90000}"/>
    <cellStyle name="Normal 47 8 6 2 2 2 2 2" xfId="50718" xr:uid="{00000000-0005-0000-0000-0000B2B90000}"/>
    <cellStyle name="Normal 47 8 6 2 2 2 3" xfId="23145" xr:uid="{00000000-0005-0000-0000-0000B3B90000}"/>
    <cellStyle name="Normal 47 8 6 2 2 2 3 2" xfId="44782" xr:uid="{00000000-0005-0000-0000-0000B4B90000}"/>
    <cellStyle name="Normal 47 8 6 2 2 2 4" xfId="38798" xr:uid="{00000000-0005-0000-0000-0000B5B90000}"/>
    <cellStyle name="Normal 47 8 6 2 2 3" xfId="26130" xr:uid="{00000000-0005-0000-0000-0000B6B90000}"/>
    <cellStyle name="Normal 47 8 6 2 2 3 2" xfId="47744" xr:uid="{00000000-0005-0000-0000-0000B7B90000}"/>
    <cellStyle name="Normal 47 8 6 2 2 4" xfId="20163" xr:uid="{00000000-0005-0000-0000-0000B8B90000}"/>
    <cellStyle name="Normal 47 8 6 2 2 4 2" xfId="41805" xr:uid="{00000000-0005-0000-0000-0000B9B90000}"/>
    <cellStyle name="Normal 47 8 6 2 2 5" xfId="35795" xr:uid="{00000000-0005-0000-0000-0000BAB90000}"/>
    <cellStyle name="Normal 47 8 6 2 3" xfId="15033" xr:uid="{00000000-0005-0000-0000-0000BBB90000}"/>
    <cellStyle name="Normal 47 8 6 2 3 2" xfId="18118" xr:uid="{00000000-0005-0000-0000-0000BCB90000}"/>
    <cellStyle name="Normal 47 8 6 2 3 2 2" xfId="30084" xr:uid="{00000000-0005-0000-0000-0000BDB90000}"/>
    <cellStyle name="Normal 47 8 6 2 3 2 2 2" xfId="51690" xr:uid="{00000000-0005-0000-0000-0000BEB90000}"/>
    <cellStyle name="Normal 47 8 6 2 3 2 3" xfId="24117" xr:uid="{00000000-0005-0000-0000-0000BFB90000}"/>
    <cellStyle name="Normal 47 8 6 2 3 2 3 2" xfId="45754" xr:uid="{00000000-0005-0000-0000-0000C0B90000}"/>
    <cellStyle name="Normal 47 8 6 2 3 2 4" xfId="39772" xr:uid="{00000000-0005-0000-0000-0000C1B90000}"/>
    <cellStyle name="Normal 47 8 6 2 3 3" xfId="27102" xr:uid="{00000000-0005-0000-0000-0000C2B90000}"/>
    <cellStyle name="Normal 47 8 6 2 3 3 2" xfId="48716" xr:uid="{00000000-0005-0000-0000-0000C3B90000}"/>
    <cellStyle name="Normal 47 8 6 2 3 4" xfId="21135" xr:uid="{00000000-0005-0000-0000-0000C4B90000}"/>
    <cellStyle name="Normal 47 8 6 2 3 4 2" xfId="42777" xr:uid="{00000000-0005-0000-0000-0000C5B90000}"/>
    <cellStyle name="Normal 47 8 6 2 3 5" xfId="36769" xr:uid="{00000000-0005-0000-0000-0000C6B90000}"/>
    <cellStyle name="Normal 47 8 6 2 4" xfId="16167" xr:uid="{00000000-0005-0000-0000-0000C7B90000}"/>
    <cellStyle name="Normal 47 8 6 2 4 2" xfId="28136" xr:uid="{00000000-0005-0000-0000-0000C8B90000}"/>
    <cellStyle name="Normal 47 8 6 2 4 2 2" xfId="49742" xr:uid="{00000000-0005-0000-0000-0000C9B90000}"/>
    <cellStyle name="Normal 47 8 6 2 4 3" xfId="22169" xr:uid="{00000000-0005-0000-0000-0000CAB90000}"/>
    <cellStyle name="Normal 47 8 6 2 4 3 2" xfId="43806" xr:uid="{00000000-0005-0000-0000-0000CBB90000}"/>
    <cellStyle name="Normal 47 8 6 2 4 4" xfId="37821" xr:uid="{00000000-0005-0000-0000-0000CCB90000}"/>
    <cellStyle name="Normal 47 8 6 2 5" xfId="25154" xr:uid="{00000000-0005-0000-0000-0000CDB90000}"/>
    <cellStyle name="Normal 47 8 6 2 5 2" xfId="46771" xr:uid="{00000000-0005-0000-0000-0000CEB90000}"/>
    <cellStyle name="Normal 47 8 6 2 6" xfId="19187" xr:uid="{00000000-0005-0000-0000-0000CFB90000}"/>
    <cellStyle name="Normal 47 8 6 2 6 2" xfId="40829" xr:uid="{00000000-0005-0000-0000-0000D0B90000}"/>
    <cellStyle name="Normal 47 8 6 2 7" xfId="34815"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2" xr:uid="{00000000-0005-0000-0000-0000D5B90000}"/>
    <cellStyle name="Normal 47 8 6 3 2 2 2 2" xfId="51038" xr:uid="{00000000-0005-0000-0000-0000D6B90000}"/>
    <cellStyle name="Normal 47 8 6 3 2 2 3" xfId="23465" xr:uid="{00000000-0005-0000-0000-0000D7B90000}"/>
    <cellStyle name="Normal 47 8 6 3 2 2 3 2" xfId="45102" xr:uid="{00000000-0005-0000-0000-0000D8B90000}"/>
    <cellStyle name="Normal 47 8 6 3 2 2 4" xfId="39118" xr:uid="{00000000-0005-0000-0000-0000D9B90000}"/>
    <cellStyle name="Normal 47 8 6 3 2 3" xfId="26450" xr:uid="{00000000-0005-0000-0000-0000DAB90000}"/>
    <cellStyle name="Normal 47 8 6 3 2 3 2" xfId="48064" xr:uid="{00000000-0005-0000-0000-0000DBB90000}"/>
    <cellStyle name="Normal 47 8 6 3 2 4" xfId="20483" xr:uid="{00000000-0005-0000-0000-0000DCB90000}"/>
    <cellStyle name="Normal 47 8 6 3 2 4 2" xfId="42125" xr:uid="{00000000-0005-0000-0000-0000DDB90000}"/>
    <cellStyle name="Normal 47 8 6 3 2 5" xfId="36115" xr:uid="{00000000-0005-0000-0000-0000DEB90000}"/>
    <cellStyle name="Normal 47 8 6 3 3" xfId="15353" xr:uid="{00000000-0005-0000-0000-0000DFB90000}"/>
    <cellStyle name="Normal 47 8 6 3 3 2" xfId="18438" xr:uid="{00000000-0005-0000-0000-0000E0B90000}"/>
    <cellStyle name="Normal 47 8 6 3 3 2 2" xfId="30404" xr:uid="{00000000-0005-0000-0000-0000E1B90000}"/>
    <cellStyle name="Normal 47 8 6 3 3 2 2 2" xfId="52010" xr:uid="{00000000-0005-0000-0000-0000E2B90000}"/>
    <cellStyle name="Normal 47 8 6 3 3 2 3" xfId="24437" xr:uid="{00000000-0005-0000-0000-0000E3B90000}"/>
    <cellStyle name="Normal 47 8 6 3 3 2 3 2" xfId="46074" xr:uid="{00000000-0005-0000-0000-0000E4B90000}"/>
    <cellStyle name="Normal 47 8 6 3 3 2 4" xfId="40092" xr:uid="{00000000-0005-0000-0000-0000E5B90000}"/>
    <cellStyle name="Normal 47 8 6 3 3 3" xfId="27422" xr:uid="{00000000-0005-0000-0000-0000E6B90000}"/>
    <cellStyle name="Normal 47 8 6 3 3 3 2" xfId="49036" xr:uid="{00000000-0005-0000-0000-0000E7B90000}"/>
    <cellStyle name="Normal 47 8 6 3 3 4" xfId="21455" xr:uid="{00000000-0005-0000-0000-0000E8B90000}"/>
    <cellStyle name="Normal 47 8 6 3 3 4 2" xfId="43097" xr:uid="{00000000-0005-0000-0000-0000E9B90000}"/>
    <cellStyle name="Normal 47 8 6 3 3 5" xfId="37089" xr:uid="{00000000-0005-0000-0000-0000EAB90000}"/>
    <cellStyle name="Normal 47 8 6 3 4" xfId="16487" xr:uid="{00000000-0005-0000-0000-0000EBB90000}"/>
    <cellStyle name="Normal 47 8 6 3 4 2" xfId="28456" xr:uid="{00000000-0005-0000-0000-0000ECB90000}"/>
    <cellStyle name="Normal 47 8 6 3 4 2 2" xfId="50062" xr:uid="{00000000-0005-0000-0000-0000EDB90000}"/>
    <cellStyle name="Normal 47 8 6 3 4 3" xfId="22489" xr:uid="{00000000-0005-0000-0000-0000EEB90000}"/>
    <cellStyle name="Normal 47 8 6 3 4 3 2" xfId="44126" xr:uid="{00000000-0005-0000-0000-0000EFB90000}"/>
    <cellStyle name="Normal 47 8 6 3 4 4" xfId="38141" xr:uid="{00000000-0005-0000-0000-0000F0B90000}"/>
    <cellStyle name="Normal 47 8 6 3 5" xfId="25474" xr:uid="{00000000-0005-0000-0000-0000F1B90000}"/>
    <cellStyle name="Normal 47 8 6 3 5 2" xfId="47091" xr:uid="{00000000-0005-0000-0000-0000F2B90000}"/>
    <cellStyle name="Normal 47 8 6 3 6" xfId="19507" xr:uid="{00000000-0005-0000-0000-0000F3B90000}"/>
    <cellStyle name="Normal 47 8 6 3 6 2" xfId="41149" xr:uid="{00000000-0005-0000-0000-0000F4B90000}"/>
    <cellStyle name="Normal 47 8 6 3 7" xfId="35135" xr:uid="{00000000-0005-0000-0000-0000F5B90000}"/>
    <cellStyle name="Normal 47 8 6 4" xfId="13738" xr:uid="{00000000-0005-0000-0000-0000F6B90000}"/>
    <cellStyle name="Normal 47 8 6 4 2" xfId="16824" xr:uid="{00000000-0005-0000-0000-0000F7B90000}"/>
    <cellStyle name="Normal 47 8 6 4 2 2" xfId="28792" xr:uid="{00000000-0005-0000-0000-0000F8B90000}"/>
    <cellStyle name="Normal 47 8 6 4 2 2 2" xfId="50398" xr:uid="{00000000-0005-0000-0000-0000F9B90000}"/>
    <cellStyle name="Normal 47 8 6 4 2 3" xfId="22825" xr:uid="{00000000-0005-0000-0000-0000FAB90000}"/>
    <cellStyle name="Normal 47 8 6 4 2 3 2" xfId="44462" xr:uid="{00000000-0005-0000-0000-0000FBB90000}"/>
    <cellStyle name="Normal 47 8 6 4 2 4" xfId="38478" xr:uid="{00000000-0005-0000-0000-0000FCB90000}"/>
    <cellStyle name="Normal 47 8 6 4 3" xfId="25810" xr:uid="{00000000-0005-0000-0000-0000FDB90000}"/>
    <cellStyle name="Normal 47 8 6 4 3 2" xfId="47424" xr:uid="{00000000-0005-0000-0000-0000FEB90000}"/>
    <cellStyle name="Normal 47 8 6 4 4" xfId="19843" xr:uid="{00000000-0005-0000-0000-0000FFB90000}"/>
    <cellStyle name="Normal 47 8 6 4 4 2" xfId="41485" xr:uid="{00000000-0005-0000-0000-000000BA0000}"/>
    <cellStyle name="Normal 47 8 6 4 5" xfId="35474" xr:uid="{00000000-0005-0000-0000-000001BA0000}"/>
    <cellStyle name="Normal 47 8 6 5" xfId="14712" xr:uid="{00000000-0005-0000-0000-000002BA0000}"/>
    <cellStyle name="Normal 47 8 6 5 2" xfId="17797" xr:uid="{00000000-0005-0000-0000-000003BA0000}"/>
    <cellStyle name="Normal 47 8 6 5 2 2" xfId="29764" xr:uid="{00000000-0005-0000-0000-000004BA0000}"/>
    <cellStyle name="Normal 47 8 6 5 2 2 2" xfId="51370" xr:uid="{00000000-0005-0000-0000-000005BA0000}"/>
    <cellStyle name="Normal 47 8 6 5 2 3" xfId="23797" xr:uid="{00000000-0005-0000-0000-000006BA0000}"/>
    <cellStyle name="Normal 47 8 6 5 2 3 2" xfId="45434" xr:uid="{00000000-0005-0000-0000-000007BA0000}"/>
    <cellStyle name="Normal 47 8 6 5 2 4" xfId="39451" xr:uid="{00000000-0005-0000-0000-000008BA0000}"/>
    <cellStyle name="Normal 47 8 6 5 3" xfId="26782" xr:uid="{00000000-0005-0000-0000-000009BA0000}"/>
    <cellStyle name="Normal 47 8 6 5 3 2" xfId="48396" xr:uid="{00000000-0005-0000-0000-00000ABA0000}"/>
    <cellStyle name="Normal 47 8 6 5 4" xfId="20815" xr:uid="{00000000-0005-0000-0000-00000BBA0000}"/>
    <cellStyle name="Normal 47 8 6 5 4 2" xfId="42457" xr:uid="{00000000-0005-0000-0000-00000CBA0000}"/>
    <cellStyle name="Normal 47 8 6 5 5" xfId="36448" xr:uid="{00000000-0005-0000-0000-00000DBA0000}"/>
    <cellStyle name="Normal 47 8 6 6" xfId="15825" xr:uid="{00000000-0005-0000-0000-00000EBA0000}"/>
    <cellStyle name="Normal 47 8 6 6 2" xfId="27796" xr:uid="{00000000-0005-0000-0000-00000FBA0000}"/>
    <cellStyle name="Normal 47 8 6 6 2 2" xfId="49402" xr:uid="{00000000-0005-0000-0000-000010BA0000}"/>
    <cellStyle name="Normal 47 8 6 6 3" xfId="21829" xr:uid="{00000000-0005-0000-0000-000011BA0000}"/>
    <cellStyle name="Normal 47 8 6 6 3 2" xfId="43466" xr:uid="{00000000-0005-0000-0000-000012BA0000}"/>
    <cellStyle name="Normal 47 8 6 6 4" xfId="37479" xr:uid="{00000000-0005-0000-0000-000013BA0000}"/>
    <cellStyle name="Normal 47 8 6 7" xfId="24811" xr:uid="{00000000-0005-0000-0000-000014BA0000}"/>
    <cellStyle name="Normal 47 8 6 7 2" xfId="46431" xr:uid="{00000000-0005-0000-0000-000015BA0000}"/>
    <cellStyle name="Normal 47 8 6 8" xfId="18844" xr:uid="{00000000-0005-0000-0000-000016BA0000}"/>
    <cellStyle name="Normal 47 8 6 8 2" xfId="40486" xr:uid="{00000000-0005-0000-0000-000017BA0000}"/>
    <cellStyle name="Normal 47 8 6 9" xfId="31770"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6" xr:uid="{00000000-0005-0000-0000-00001DBA0000}"/>
    <cellStyle name="Normal 47 8 7 2 2 2 2 2" xfId="50842" xr:uid="{00000000-0005-0000-0000-00001EBA0000}"/>
    <cellStyle name="Normal 47 8 7 2 2 2 3" xfId="23269" xr:uid="{00000000-0005-0000-0000-00001FBA0000}"/>
    <cellStyle name="Normal 47 8 7 2 2 2 3 2" xfId="44906" xr:uid="{00000000-0005-0000-0000-000020BA0000}"/>
    <cellStyle name="Normal 47 8 7 2 2 2 4" xfId="38922" xr:uid="{00000000-0005-0000-0000-000021BA0000}"/>
    <cellStyle name="Normal 47 8 7 2 2 3" xfId="26254" xr:uid="{00000000-0005-0000-0000-000022BA0000}"/>
    <cellStyle name="Normal 47 8 7 2 2 3 2" xfId="47868" xr:uid="{00000000-0005-0000-0000-000023BA0000}"/>
    <cellStyle name="Normal 47 8 7 2 2 4" xfId="20287" xr:uid="{00000000-0005-0000-0000-000024BA0000}"/>
    <cellStyle name="Normal 47 8 7 2 2 4 2" xfId="41929" xr:uid="{00000000-0005-0000-0000-000025BA0000}"/>
    <cellStyle name="Normal 47 8 7 2 2 5" xfId="35919" xr:uid="{00000000-0005-0000-0000-000026BA0000}"/>
    <cellStyle name="Normal 47 8 7 2 3" xfId="15157" xr:uid="{00000000-0005-0000-0000-000027BA0000}"/>
    <cellStyle name="Normal 47 8 7 2 3 2" xfId="18242" xr:uid="{00000000-0005-0000-0000-000028BA0000}"/>
    <cellStyle name="Normal 47 8 7 2 3 2 2" xfId="30208" xr:uid="{00000000-0005-0000-0000-000029BA0000}"/>
    <cellStyle name="Normal 47 8 7 2 3 2 2 2" xfId="51814" xr:uid="{00000000-0005-0000-0000-00002ABA0000}"/>
    <cellStyle name="Normal 47 8 7 2 3 2 3" xfId="24241" xr:uid="{00000000-0005-0000-0000-00002BBA0000}"/>
    <cellStyle name="Normal 47 8 7 2 3 2 3 2" xfId="45878" xr:uid="{00000000-0005-0000-0000-00002CBA0000}"/>
    <cellStyle name="Normal 47 8 7 2 3 2 4" xfId="39896" xr:uid="{00000000-0005-0000-0000-00002DBA0000}"/>
    <cellStyle name="Normal 47 8 7 2 3 3" xfId="27226" xr:uid="{00000000-0005-0000-0000-00002EBA0000}"/>
    <cellStyle name="Normal 47 8 7 2 3 3 2" xfId="48840" xr:uid="{00000000-0005-0000-0000-00002FBA0000}"/>
    <cellStyle name="Normal 47 8 7 2 3 4" xfId="21259" xr:uid="{00000000-0005-0000-0000-000030BA0000}"/>
    <cellStyle name="Normal 47 8 7 2 3 4 2" xfId="42901" xr:uid="{00000000-0005-0000-0000-000031BA0000}"/>
    <cellStyle name="Normal 47 8 7 2 3 5" xfId="36893" xr:uid="{00000000-0005-0000-0000-000032BA0000}"/>
    <cellStyle name="Normal 47 8 7 2 4" xfId="16291" xr:uid="{00000000-0005-0000-0000-000033BA0000}"/>
    <cellStyle name="Normal 47 8 7 2 4 2" xfId="28260" xr:uid="{00000000-0005-0000-0000-000034BA0000}"/>
    <cellStyle name="Normal 47 8 7 2 4 2 2" xfId="49866" xr:uid="{00000000-0005-0000-0000-000035BA0000}"/>
    <cellStyle name="Normal 47 8 7 2 4 3" xfId="22293" xr:uid="{00000000-0005-0000-0000-000036BA0000}"/>
    <cellStyle name="Normal 47 8 7 2 4 3 2" xfId="43930" xr:uid="{00000000-0005-0000-0000-000037BA0000}"/>
    <cellStyle name="Normal 47 8 7 2 4 4" xfId="37945" xr:uid="{00000000-0005-0000-0000-000038BA0000}"/>
    <cellStyle name="Normal 47 8 7 2 5" xfId="25278" xr:uid="{00000000-0005-0000-0000-000039BA0000}"/>
    <cellStyle name="Normal 47 8 7 2 5 2" xfId="46895" xr:uid="{00000000-0005-0000-0000-00003ABA0000}"/>
    <cellStyle name="Normal 47 8 7 2 6" xfId="19311" xr:uid="{00000000-0005-0000-0000-00003BBA0000}"/>
    <cellStyle name="Normal 47 8 7 2 6 2" xfId="40953" xr:uid="{00000000-0005-0000-0000-00003CBA0000}"/>
    <cellStyle name="Normal 47 8 7 2 7" xfId="34939"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6" xr:uid="{00000000-0005-0000-0000-000041BA0000}"/>
    <cellStyle name="Normal 47 8 7 3 2 2 2 2" xfId="51162" xr:uid="{00000000-0005-0000-0000-000042BA0000}"/>
    <cellStyle name="Normal 47 8 7 3 2 2 3" xfId="23589" xr:uid="{00000000-0005-0000-0000-000043BA0000}"/>
    <cellStyle name="Normal 47 8 7 3 2 2 3 2" xfId="45226" xr:uid="{00000000-0005-0000-0000-000044BA0000}"/>
    <cellStyle name="Normal 47 8 7 3 2 2 4" xfId="39242" xr:uid="{00000000-0005-0000-0000-000045BA0000}"/>
    <cellStyle name="Normal 47 8 7 3 2 3" xfId="26574" xr:uid="{00000000-0005-0000-0000-000046BA0000}"/>
    <cellStyle name="Normal 47 8 7 3 2 3 2" xfId="48188" xr:uid="{00000000-0005-0000-0000-000047BA0000}"/>
    <cellStyle name="Normal 47 8 7 3 2 4" xfId="20607" xr:uid="{00000000-0005-0000-0000-000048BA0000}"/>
    <cellStyle name="Normal 47 8 7 3 2 4 2" xfId="42249" xr:uid="{00000000-0005-0000-0000-000049BA0000}"/>
    <cellStyle name="Normal 47 8 7 3 2 5" xfId="36239" xr:uid="{00000000-0005-0000-0000-00004ABA0000}"/>
    <cellStyle name="Normal 47 8 7 3 3" xfId="15477" xr:uid="{00000000-0005-0000-0000-00004BBA0000}"/>
    <cellStyle name="Normal 47 8 7 3 3 2" xfId="18562" xr:uid="{00000000-0005-0000-0000-00004CBA0000}"/>
    <cellStyle name="Normal 47 8 7 3 3 2 2" xfId="30528" xr:uid="{00000000-0005-0000-0000-00004DBA0000}"/>
    <cellStyle name="Normal 47 8 7 3 3 2 2 2" xfId="52134" xr:uid="{00000000-0005-0000-0000-00004EBA0000}"/>
    <cellStyle name="Normal 47 8 7 3 3 2 3" xfId="24561" xr:uid="{00000000-0005-0000-0000-00004FBA0000}"/>
    <cellStyle name="Normal 47 8 7 3 3 2 3 2" xfId="46198" xr:uid="{00000000-0005-0000-0000-000050BA0000}"/>
    <cellStyle name="Normal 47 8 7 3 3 2 4" xfId="40216" xr:uid="{00000000-0005-0000-0000-000051BA0000}"/>
    <cellStyle name="Normal 47 8 7 3 3 3" xfId="27546" xr:uid="{00000000-0005-0000-0000-000052BA0000}"/>
    <cellStyle name="Normal 47 8 7 3 3 3 2" xfId="49160" xr:uid="{00000000-0005-0000-0000-000053BA0000}"/>
    <cellStyle name="Normal 47 8 7 3 3 4" xfId="21579" xr:uid="{00000000-0005-0000-0000-000054BA0000}"/>
    <cellStyle name="Normal 47 8 7 3 3 4 2" xfId="43221" xr:uid="{00000000-0005-0000-0000-000055BA0000}"/>
    <cellStyle name="Normal 47 8 7 3 3 5" xfId="37213" xr:uid="{00000000-0005-0000-0000-000056BA0000}"/>
    <cellStyle name="Normal 47 8 7 3 4" xfId="16611" xr:uid="{00000000-0005-0000-0000-000057BA0000}"/>
    <cellStyle name="Normal 47 8 7 3 4 2" xfId="28580" xr:uid="{00000000-0005-0000-0000-000058BA0000}"/>
    <cellStyle name="Normal 47 8 7 3 4 2 2" xfId="50186" xr:uid="{00000000-0005-0000-0000-000059BA0000}"/>
    <cellStyle name="Normal 47 8 7 3 4 3" xfId="22613" xr:uid="{00000000-0005-0000-0000-00005ABA0000}"/>
    <cellStyle name="Normal 47 8 7 3 4 3 2" xfId="44250" xr:uid="{00000000-0005-0000-0000-00005BBA0000}"/>
    <cellStyle name="Normal 47 8 7 3 4 4" xfId="38265" xr:uid="{00000000-0005-0000-0000-00005CBA0000}"/>
    <cellStyle name="Normal 47 8 7 3 5" xfId="25598" xr:uid="{00000000-0005-0000-0000-00005DBA0000}"/>
    <cellStyle name="Normal 47 8 7 3 5 2" xfId="47215" xr:uid="{00000000-0005-0000-0000-00005EBA0000}"/>
    <cellStyle name="Normal 47 8 7 3 6" xfId="19631" xr:uid="{00000000-0005-0000-0000-00005FBA0000}"/>
    <cellStyle name="Normal 47 8 7 3 6 2" xfId="41273" xr:uid="{00000000-0005-0000-0000-000060BA0000}"/>
    <cellStyle name="Normal 47 8 7 3 7" xfId="35259" xr:uid="{00000000-0005-0000-0000-000061BA0000}"/>
    <cellStyle name="Normal 47 8 7 4" xfId="13862" xr:uid="{00000000-0005-0000-0000-000062BA0000}"/>
    <cellStyle name="Normal 47 8 7 4 2" xfId="16948" xr:uid="{00000000-0005-0000-0000-000063BA0000}"/>
    <cellStyle name="Normal 47 8 7 4 2 2" xfId="28916" xr:uid="{00000000-0005-0000-0000-000064BA0000}"/>
    <cellStyle name="Normal 47 8 7 4 2 2 2" xfId="50522" xr:uid="{00000000-0005-0000-0000-000065BA0000}"/>
    <cellStyle name="Normal 47 8 7 4 2 3" xfId="22949" xr:uid="{00000000-0005-0000-0000-000066BA0000}"/>
    <cellStyle name="Normal 47 8 7 4 2 3 2" xfId="44586" xr:uid="{00000000-0005-0000-0000-000067BA0000}"/>
    <cellStyle name="Normal 47 8 7 4 2 4" xfId="38602" xr:uid="{00000000-0005-0000-0000-000068BA0000}"/>
    <cellStyle name="Normal 47 8 7 4 3" xfId="25934" xr:uid="{00000000-0005-0000-0000-000069BA0000}"/>
    <cellStyle name="Normal 47 8 7 4 3 2" xfId="47548" xr:uid="{00000000-0005-0000-0000-00006ABA0000}"/>
    <cellStyle name="Normal 47 8 7 4 4" xfId="19967" xr:uid="{00000000-0005-0000-0000-00006BBA0000}"/>
    <cellStyle name="Normal 47 8 7 4 4 2" xfId="41609" xr:uid="{00000000-0005-0000-0000-00006CBA0000}"/>
    <cellStyle name="Normal 47 8 7 4 5" xfId="35598" xr:uid="{00000000-0005-0000-0000-00006DBA0000}"/>
    <cellStyle name="Normal 47 8 7 5" xfId="14836" xr:uid="{00000000-0005-0000-0000-00006EBA0000}"/>
    <cellStyle name="Normal 47 8 7 5 2" xfId="17921" xr:uid="{00000000-0005-0000-0000-00006FBA0000}"/>
    <cellStyle name="Normal 47 8 7 5 2 2" xfId="29888" xr:uid="{00000000-0005-0000-0000-000070BA0000}"/>
    <cellStyle name="Normal 47 8 7 5 2 2 2" xfId="51494" xr:uid="{00000000-0005-0000-0000-000071BA0000}"/>
    <cellStyle name="Normal 47 8 7 5 2 3" xfId="23921" xr:uid="{00000000-0005-0000-0000-000072BA0000}"/>
    <cellStyle name="Normal 47 8 7 5 2 3 2" xfId="45558" xr:uid="{00000000-0005-0000-0000-000073BA0000}"/>
    <cellStyle name="Normal 47 8 7 5 2 4" xfId="39575" xr:uid="{00000000-0005-0000-0000-000074BA0000}"/>
    <cellStyle name="Normal 47 8 7 5 3" xfId="26906" xr:uid="{00000000-0005-0000-0000-000075BA0000}"/>
    <cellStyle name="Normal 47 8 7 5 3 2" xfId="48520" xr:uid="{00000000-0005-0000-0000-000076BA0000}"/>
    <cellStyle name="Normal 47 8 7 5 4" xfId="20939" xr:uid="{00000000-0005-0000-0000-000077BA0000}"/>
    <cellStyle name="Normal 47 8 7 5 4 2" xfId="42581" xr:uid="{00000000-0005-0000-0000-000078BA0000}"/>
    <cellStyle name="Normal 47 8 7 5 5" xfId="36572" xr:uid="{00000000-0005-0000-0000-000079BA0000}"/>
    <cellStyle name="Normal 47 8 7 6" xfId="15949" xr:uid="{00000000-0005-0000-0000-00007ABA0000}"/>
    <cellStyle name="Normal 47 8 7 6 2" xfId="27920" xr:uid="{00000000-0005-0000-0000-00007BBA0000}"/>
    <cellStyle name="Normal 47 8 7 6 2 2" xfId="49526" xr:uid="{00000000-0005-0000-0000-00007CBA0000}"/>
    <cellStyle name="Normal 47 8 7 6 3" xfId="21953" xr:uid="{00000000-0005-0000-0000-00007DBA0000}"/>
    <cellStyle name="Normal 47 8 7 6 3 2" xfId="43590" xr:uid="{00000000-0005-0000-0000-00007EBA0000}"/>
    <cellStyle name="Normal 47 8 7 6 4" xfId="37603" xr:uid="{00000000-0005-0000-0000-00007FBA0000}"/>
    <cellStyle name="Normal 47 8 7 7" xfId="24935" xr:uid="{00000000-0005-0000-0000-000080BA0000}"/>
    <cellStyle name="Normal 47 8 7 7 2" xfId="46555" xr:uid="{00000000-0005-0000-0000-000081BA0000}"/>
    <cellStyle name="Normal 47 8 7 8" xfId="18968" xr:uid="{00000000-0005-0000-0000-000082BA0000}"/>
    <cellStyle name="Normal 47 8 7 8 2" xfId="40610" xr:uid="{00000000-0005-0000-0000-000083BA0000}"/>
    <cellStyle name="Normal 47 8 7 9" xfId="32009"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8" xr:uid="{00000000-0005-0000-0000-000088BA0000}"/>
    <cellStyle name="Normal 47 8 8 2 2 2 2" xfId="50584" xr:uid="{00000000-0005-0000-0000-000089BA0000}"/>
    <cellStyle name="Normal 47 8 8 2 2 3" xfId="23011" xr:uid="{00000000-0005-0000-0000-00008ABA0000}"/>
    <cellStyle name="Normal 47 8 8 2 2 3 2" xfId="44648" xr:uid="{00000000-0005-0000-0000-00008BBA0000}"/>
    <cellStyle name="Normal 47 8 8 2 2 4" xfId="38664" xr:uid="{00000000-0005-0000-0000-00008CBA0000}"/>
    <cellStyle name="Normal 47 8 8 2 3" xfId="25996" xr:uid="{00000000-0005-0000-0000-00008DBA0000}"/>
    <cellStyle name="Normal 47 8 8 2 3 2" xfId="47610" xr:uid="{00000000-0005-0000-0000-00008EBA0000}"/>
    <cellStyle name="Normal 47 8 8 2 4" xfId="20029" xr:uid="{00000000-0005-0000-0000-00008FBA0000}"/>
    <cellStyle name="Normal 47 8 8 2 4 2" xfId="41671" xr:uid="{00000000-0005-0000-0000-000090BA0000}"/>
    <cellStyle name="Normal 47 8 8 2 5" xfId="35661" xr:uid="{00000000-0005-0000-0000-000091BA0000}"/>
    <cellStyle name="Normal 47 8 8 3" xfId="14899" xr:uid="{00000000-0005-0000-0000-000092BA0000}"/>
    <cellStyle name="Normal 47 8 8 3 2" xfId="17984" xr:uid="{00000000-0005-0000-0000-000093BA0000}"/>
    <cellStyle name="Normal 47 8 8 3 2 2" xfId="29950" xr:uid="{00000000-0005-0000-0000-000094BA0000}"/>
    <cellStyle name="Normal 47 8 8 3 2 2 2" xfId="51556" xr:uid="{00000000-0005-0000-0000-000095BA0000}"/>
    <cellStyle name="Normal 47 8 8 3 2 3" xfId="23983" xr:uid="{00000000-0005-0000-0000-000096BA0000}"/>
    <cellStyle name="Normal 47 8 8 3 2 3 2" xfId="45620" xr:uid="{00000000-0005-0000-0000-000097BA0000}"/>
    <cellStyle name="Normal 47 8 8 3 2 4" xfId="39638" xr:uid="{00000000-0005-0000-0000-000098BA0000}"/>
    <cellStyle name="Normal 47 8 8 3 3" xfId="26968" xr:uid="{00000000-0005-0000-0000-000099BA0000}"/>
    <cellStyle name="Normal 47 8 8 3 3 2" xfId="48582" xr:uid="{00000000-0005-0000-0000-00009ABA0000}"/>
    <cellStyle name="Normal 47 8 8 3 4" xfId="21001" xr:uid="{00000000-0005-0000-0000-00009BBA0000}"/>
    <cellStyle name="Normal 47 8 8 3 4 2" xfId="42643" xr:uid="{00000000-0005-0000-0000-00009CBA0000}"/>
    <cellStyle name="Normal 47 8 8 3 5" xfId="36635" xr:uid="{00000000-0005-0000-0000-00009DBA0000}"/>
    <cellStyle name="Normal 47 8 8 4" xfId="16033" xr:uid="{00000000-0005-0000-0000-00009EBA0000}"/>
    <cellStyle name="Normal 47 8 8 4 2" xfId="28002" xr:uid="{00000000-0005-0000-0000-00009FBA0000}"/>
    <cellStyle name="Normal 47 8 8 4 2 2" xfId="49608" xr:uid="{00000000-0005-0000-0000-0000A0BA0000}"/>
    <cellStyle name="Normal 47 8 8 4 3" xfId="22035" xr:uid="{00000000-0005-0000-0000-0000A1BA0000}"/>
    <cellStyle name="Normal 47 8 8 4 3 2" xfId="43672" xr:uid="{00000000-0005-0000-0000-0000A2BA0000}"/>
    <cellStyle name="Normal 47 8 8 4 4" xfId="37687" xr:uid="{00000000-0005-0000-0000-0000A3BA0000}"/>
    <cellStyle name="Normal 47 8 8 5" xfId="25020" xr:uid="{00000000-0005-0000-0000-0000A4BA0000}"/>
    <cellStyle name="Normal 47 8 8 5 2" xfId="46637" xr:uid="{00000000-0005-0000-0000-0000A5BA0000}"/>
    <cellStyle name="Normal 47 8 8 6" xfId="19053" xr:uid="{00000000-0005-0000-0000-0000A6BA0000}"/>
    <cellStyle name="Normal 47 8 8 6 2" xfId="40695" xr:uid="{00000000-0005-0000-0000-0000A7BA0000}"/>
    <cellStyle name="Normal 47 8 8 7" xfId="34681"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8" xr:uid="{00000000-0005-0000-0000-0000ACBA0000}"/>
    <cellStyle name="Normal 47 8 9 2 2 2 2" xfId="50904" xr:uid="{00000000-0005-0000-0000-0000ADBA0000}"/>
    <cellStyle name="Normal 47 8 9 2 2 3" xfId="23331" xr:uid="{00000000-0005-0000-0000-0000AEBA0000}"/>
    <cellStyle name="Normal 47 8 9 2 2 3 2" xfId="44968" xr:uid="{00000000-0005-0000-0000-0000AFBA0000}"/>
    <cellStyle name="Normal 47 8 9 2 2 4" xfId="38984" xr:uid="{00000000-0005-0000-0000-0000B0BA0000}"/>
    <cellStyle name="Normal 47 8 9 2 3" xfId="26316" xr:uid="{00000000-0005-0000-0000-0000B1BA0000}"/>
    <cellStyle name="Normal 47 8 9 2 3 2" xfId="47930" xr:uid="{00000000-0005-0000-0000-0000B2BA0000}"/>
    <cellStyle name="Normal 47 8 9 2 4" xfId="20349" xr:uid="{00000000-0005-0000-0000-0000B3BA0000}"/>
    <cellStyle name="Normal 47 8 9 2 4 2" xfId="41991" xr:uid="{00000000-0005-0000-0000-0000B4BA0000}"/>
    <cellStyle name="Normal 47 8 9 2 5" xfId="35981" xr:uid="{00000000-0005-0000-0000-0000B5BA0000}"/>
    <cellStyle name="Normal 47 8 9 3" xfId="15219" xr:uid="{00000000-0005-0000-0000-0000B6BA0000}"/>
    <cellStyle name="Normal 47 8 9 3 2" xfId="18304" xr:uid="{00000000-0005-0000-0000-0000B7BA0000}"/>
    <cellStyle name="Normal 47 8 9 3 2 2" xfId="30270" xr:uid="{00000000-0005-0000-0000-0000B8BA0000}"/>
    <cellStyle name="Normal 47 8 9 3 2 2 2" xfId="51876" xr:uid="{00000000-0005-0000-0000-0000B9BA0000}"/>
    <cellStyle name="Normal 47 8 9 3 2 3" xfId="24303" xr:uid="{00000000-0005-0000-0000-0000BABA0000}"/>
    <cellStyle name="Normal 47 8 9 3 2 3 2" xfId="45940" xr:uid="{00000000-0005-0000-0000-0000BBBA0000}"/>
    <cellStyle name="Normal 47 8 9 3 2 4" xfId="39958" xr:uid="{00000000-0005-0000-0000-0000BCBA0000}"/>
    <cellStyle name="Normal 47 8 9 3 3" xfId="27288" xr:uid="{00000000-0005-0000-0000-0000BDBA0000}"/>
    <cellStyle name="Normal 47 8 9 3 3 2" xfId="48902" xr:uid="{00000000-0005-0000-0000-0000BEBA0000}"/>
    <cellStyle name="Normal 47 8 9 3 4" xfId="21321" xr:uid="{00000000-0005-0000-0000-0000BFBA0000}"/>
    <cellStyle name="Normal 47 8 9 3 4 2" xfId="42963" xr:uid="{00000000-0005-0000-0000-0000C0BA0000}"/>
    <cellStyle name="Normal 47 8 9 3 5" xfId="36955" xr:uid="{00000000-0005-0000-0000-0000C1BA0000}"/>
    <cellStyle name="Normal 47 8 9 4" xfId="16353" xr:uid="{00000000-0005-0000-0000-0000C2BA0000}"/>
    <cellStyle name="Normal 47 8 9 4 2" xfId="28322" xr:uid="{00000000-0005-0000-0000-0000C3BA0000}"/>
    <cellStyle name="Normal 47 8 9 4 2 2" xfId="49928" xr:uid="{00000000-0005-0000-0000-0000C4BA0000}"/>
    <cellStyle name="Normal 47 8 9 4 3" xfId="22355" xr:uid="{00000000-0005-0000-0000-0000C5BA0000}"/>
    <cellStyle name="Normal 47 8 9 4 3 2" xfId="43992" xr:uid="{00000000-0005-0000-0000-0000C6BA0000}"/>
    <cellStyle name="Normal 47 8 9 4 4" xfId="38007" xr:uid="{00000000-0005-0000-0000-0000C7BA0000}"/>
    <cellStyle name="Normal 47 8 9 5" xfId="25340" xr:uid="{00000000-0005-0000-0000-0000C8BA0000}"/>
    <cellStyle name="Normal 47 8 9 5 2" xfId="46957" xr:uid="{00000000-0005-0000-0000-0000C9BA0000}"/>
    <cellStyle name="Normal 47 8 9 6" xfId="19373" xr:uid="{00000000-0005-0000-0000-0000CABA0000}"/>
    <cellStyle name="Normal 47 8 9 6 2" xfId="41015" xr:uid="{00000000-0005-0000-0000-0000CBBA0000}"/>
    <cellStyle name="Normal 47 8 9 7" xfId="35001"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59" xr:uid="{00000000-0005-0000-0000-0000D0BA0000}"/>
    <cellStyle name="Normal 47 9 10 2 2 2" xfId="50265" xr:uid="{00000000-0005-0000-0000-0000D1BA0000}"/>
    <cellStyle name="Normal 47 9 10 2 3" xfId="22692" xr:uid="{00000000-0005-0000-0000-0000D2BA0000}"/>
    <cellStyle name="Normal 47 9 10 2 3 2" xfId="44329" xr:uid="{00000000-0005-0000-0000-0000D3BA0000}"/>
    <cellStyle name="Normal 47 9 10 2 4" xfId="38344" xr:uid="{00000000-0005-0000-0000-0000D4BA0000}"/>
    <cellStyle name="Normal 47 9 10 3" xfId="25677" xr:uid="{00000000-0005-0000-0000-0000D5BA0000}"/>
    <cellStyle name="Normal 47 9 10 3 2" xfId="47291" xr:uid="{00000000-0005-0000-0000-0000D6BA0000}"/>
    <cellStyle name="Normal 47 9 10 4" xfId="19710" xr:uid="{00000000-0005-0000-0000-0000D7BA0000}"/>
    <cellStyle name="Normal 47 9 10 4 2" xfId="41352" xr:uid="{00000000-0005-0000-0000-0000D8BA0000}"/>
    <cellStyle name="Normal 47 9 10 5" xfId="35340" xr:uid="{00000000-0005-0000-0000-0000D9BA0000}"/>
    <cellStyle name="Normal 47 9 11" xfId="14579" xr:uid="{00000000-0005-0000-0000-0000DABA0000}"/>
    <cellStyle name="Normal 47 9 11 2" xfId="17664" xr:uid="{00000000-0005-0000-0000-0000DBBA0000}"/>
    <cellStyle name="Normal 47 9 11 2 2" xfId="29631" xr:uid="{00000000-0005-0000-0000-0000DCBA0000}"/>
    <cellStyle name="Normal 47 9 11 2 2 2" xfId="51237" xr:uid="{00000000-0005-0000-0000-0000DDBA0000}"/>
    <cellStyle name="Normal 47 9 11 2 3" xfId="23664" xr:uid="{00000000-0005-0000-0000-0000DEBA0000}"/>
    <cellStyle name="Normal 47 9 11 2 3 2" xfId="45301" xr:uid="{00000000-0005-0000-0000-0000DFBA0000}"/>
    <cellStyle name="Normal 47 9 11 2 4" xfId="39318" xr:uid="{00000000-0005-0000-0000-0000E0BA0000}"/>
    <cellStyle name="Normal 47 9 11 3" xfId="26649" xr:uid="{00000000-0005-0000-0000-0000E1BA0000}"/>
    <cellStyle name="Normal 47 9 11 3 2" xfId="48263" xr:uid="{00000000-0005-0000-0000-0000E2BA0000}"/>
    <cellStyle name="Normal 47 9 11 4" xfId="20682" xr:uid="{00000000-0005-0000-0000-0000E3BA0000}"/>
    <cellStyle name="Normal 47 9 11 4 2" xfId="42324" xr:uid="{00000000-0005-0000-0000-0000E4BA0000}"/>
    <cellStyle name="Normal 47 9 11 5" xfId="36315" xr:uid="{00000000-0005-0000-0000-0000E5BA0000}"/>
    <cellStyle name="Normal 47 9 12" xfId="15692" xr:uid="{00000000-0005-0000-0000-0000E6BA0000}"/>
    <cellStyle name="Normal 47 9 12 2" xfId="27663" xr:uid="{00000000-0005-0000-0000-0000E7BA0000}"/>
    <cellStyle name="Normal 47 9 12 2 2" xfId="49269" xr:uid="{00000000-0005-0000-0000-0000E8BA0000}"/>
    <cellStyle name="Normal 47 9 12 3" xfId="21696" xr:uid="{00000000-0005-0000-0000-0000E9BA0000}"/>
    <cellStyle name="Normal 47 9 12 3 2" xfId="43333" xr:uid="{00000000-0005-0000-0000-0000EABA0000}"/>
    <cellStyle name="Normal 47 9 12 4" xfId="37346" xr:uid="{00000000-0005-0000-0000-0000EBBA0000}"/>
    <cellStyle name="Normal 47 9 13" xfId="24678" xr:uid="{00000000-0005-0000-0000-0000ECBA0000}"/>
    <cellStyle name="Normal 47 9 13 2" xfId="46298" xr:uid="{00000000-0005-0000-0000-0000EDBA0000}"/>
    <cellStyle name="Normal 47 9 14" xfId="18711" xr:uid="{00000000-0005-0000-0000-0000EEBA0000}"/>
    <cellStyle name="Normal 47 9 14 2" xfId="40353" xr:uid="{00000000-0005-0000-0000-0000EFBA0000}"/>
    <cellStyle name="Normal 47 9 15" xfId="31276"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8" xr:uid="{00000000-0005-0000-0000-0000F5BA0000}"/>
    <cellStyle name="Normal 47 9 2 2 2 2 2 2" xfId="50674" xr:uid="{00000000-0005-0000-0000-0000F6BA0000}"/>
    <cellStyle name="Normal 47 9 2 2 2 2 3" xfId="23101" xr:uid="{00000000-0005-0000-0000-0000F7BA0000}"/>
    <cellStyle name="Normal 47 9 2 2 2 2 3 2" xfId="44738" xr:uid="{00000000-0005-0000-0000-0000F8BA0000}"/>
    <cellStyle name="Normal 47 9 2 2 2 2 4" xfId="38754" xr:uid="{00000000-0005-0000-0000-0000F9BA0000}"/>
    <cellStyle name="Normal 47 9 2 2 2 3" xfId="26086" xr:uid="{00000000-0005-0000-0000-0000FABA0000}"/>
    <cellStyle name="Normal 47 9 2 2 2 3 2" xfId="47700" xr:uid="{00000000-0005-0000-0000-0000FBBA0000}"/>
    <cellStyle name="Normal 47 9 2 2 2 4" xfId="20119" xr:uid="{00000000-0005-0000-0000-0000FCBA0000}"/>
    <cellStyle name="Normal 47 9 2 2 2 4 2" xfId="41761" xr:uid="{00000000-0005-0000-0000-0000FDBA0000}"/>
    <cellStyle name="Normal 47 9 2 2 2 5" xfId="35751" xr:uid="{00000000-0005-0000-0000-0000FEBA0000}"/>
    <cellStyle name="Normal 47 9 2 2 3" xfId="14989" xr:uid="{00000000-0005-0000-0000-0000FFBA0000}"/>
    <cellStyle name="Normal 47 9 2 2 3 2" xfId="18074" xr:uid="{00000000-0005-0000-0000-000000BB0000}"/>
    <cellStyle name="Normal 47 9 2 2 3 2 2" xfId="30040" xr:uid="{00000000-0005-0000-0000-000001BB0000}"/>
    <cellStyle name="Normal 47 9 2 2 3 2 2 2" xfId="51646" xr:uid="{00000000-0005-0000-0000-000002BB0000}"/>
    <cellStyle name="Normal 47 9 2 2 3 2 3" xfId="24073" xr:uid="{00000000-0005-0000-0000-000003BB0000}"/>
    <cellStyle name="Normal 47 9 2 2 3 2 3 2" xfId="45710" xr:uid="{00000000-0005-0000-0000-000004BB0000}"/>
    <cellStyle name="Normal 47 9 2 2 3 2 4" xfId="39728" xr:uid="{00000000-0005-0000-0000-000005BB0000}"/>
    <cellStyle name="Normal 47 9 2 2 3 3" xfId="27058" xr:uid="{00000000-0005-0000-0000-000006BB0000}"/>
    <cellStyle name="Normal 47 9 2 2 3 3 2" xfId="48672" xr:uid="{00000000-0005-0000-0000-000007BB0000}"/>
    <cellStyle name="Normal 47 9 2 2 3 4" xfId="21091" xr:uid="{00000000-0005-0000-0000-000008BB0000}"/>
    <cellStyle name="Normal 47 9 2 2 3 4 2" xfId="42733" xr:uid="{00000000-0005-0000-0000-000009BB0000}"/>
    <cellStyle name="Normal 47 9 2 2 3 5" xfId="36725" xr:uid="{00000000-0005-0000-0000-00000ABB0000}"/>
    <cellStyle name="Normal 47 9 2 2 4" xfId="16123" xr:uid="{00000000-0005-0000-0000-00000BBB0000}"/>
    <cellStyle name="Normal 47 9 2 2 4 2" xfId="28092" xr:uid="{00000000-0005-0000-0000-00000CBB0000}"/>
    <cellStyle name="Normal 47 9 2 2 4 2 2" xfId="49698" xr:uid="{00000000-0005-0000-0000-00000DBB0000}"/>
    <cellStyle name="Normal 47 9 2 2 4 3" xfId="22125" xr:uid="{00000000-0005-0000-0000-00000EBB0000}"/>
    <cellStyle name="Normal 47 9 2 2 4 3 2" xfId="43762" xr:uid="{00000000-0005-0000-0000-00000FBB0000}"/>
    <cellStyle name="Normal 47 9 2 2 4 4" xfId="37777" xr:uid="{00000000-0005-0000-0000-000010BB0000}"/>
    <cellStyle name="Normal 47 9 2 2 5" xfId="25110" xr:uid="{00000000-0005-0000-0000-000011BB0000}"/>
    <cellStyle name="Normal 47 9 2 2 5 2" xfId="46727" xr:uid="{00000000-0005-0000-0000-000012BB0000}"/>
    <cellStyle name="Normal 47 9 2 2 6" xfId="19143" xr:uid="{00000000-0005-0000-0000-000013BB0000}"/>
    <cellStyle name="Normal 47 9 2 2 6 2" xfId="40785" xr:uid="{00000000-0005-0000-0000-000014BB0000}"/>
    <cellStyle name="Normal 47 9 2 2 7" xfId="34771"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8" xr:uid="{00000000-0005-0000-0000-000019BB0000}"/>
    <cellStyle name="Normal 47 9 2 3 2 2 2 2" xfId="50994" xr:uid="{00000000-0005-0000-0000-00001ABB0000}"/>
    <cellStyle name="Normal 47 9 2 3 2 2 3" xfId="23421" xr:uid="{00000000-0005-0000-0000-00001BBB0000}"/>
    <cellStyle name="Normal 47 9 2 3 2 2 3 2" xfId="45058" xr:uid="{00000000-0005-0000-0000-00001CBB0000}"/>
    <cellStyle name="Normal 47 9 2 3 2 2 4" xfId="39074" xr:uid="{00000000-0005-0000-0000-00001DBB0000}"/>
    <cellStyle name="Normal 47 9 2 3 2 3" xfId="26406" xr:uid="{00000000-0005-0000-0000-00001EBB0000}"/>
    <cellStyle name="Normal 47 9 2 3 2 3 2" xfId="48020" xr:uid="{00000000-0005-0000-0000-00001FBB0000}"/>
    <cellStyle name="Normal 47 9 2 3 2 4" xfId="20439" xr:uid="{00000000-0005-0000-0000-000020BB0000}"/>
    <cellStyle name="Normal 47 9 2 3 2 4 2" xfId="42081" xr:uid="{00000000-0005-0000-0000-000021BB0000}"/>
    <cellStyle name="Normal 47 9 2 3 2 5" xfId="36071" xr:uid="{00000000-0005-0000-0000-000022BB0000}"/>
    <cellStyle name="Normal 47 9 2 3 3" xfId="15309" xr:uid="{00000000-0005-0000-0000-000023BB0000}"/>
    <cellStyle name="Normal 47 9 2 3 3 2" xfId="18394" xr:uid="{00000000-0005-0000-0000-000024BB0000}"/>
    <cellStyle name="Normal 47 9 2 3 3 2 2" xfId="30360" xr:uid="{00000000-0005-0000-0000-000025BB0000}"/>
    <cellStyle name="Normal 47 9 2 3 3 2 2 2" xfId="51966" xr:uid="{00000000-0005-0000-0000-000026BB0000}"/>
    <cellStyle name="Normal 47 9 2 3 3 2 3" xfId="24393" xr:uid="{00000000-0005-0000-0000-000027BB0000}"/>
    <cellStyle name="Normal 47 9 2 3 3 2 3 2" xfId="46030" xr:uid="{00000000-0005-0000-0000-000028BB0000}"/>
    <cellStyle name="Normal 47 9 2 3 3 2 4" xfId="40048" xr:uid="{00000000-0005-0000-0000-000029BB0000}"/>
    <cellStyle name="Normal 47 9 2 3 3 3" xfId="27378" xr:uid="{00000000-0005-0000-0000-00002ABB0000}"/>
    <cellStyle name="Normal 47 9 2 3 3 3 2" xfId="48992" xr:uid="{00000000-0005-0000-0000-00002BBB0000}"/>
    <cellStyle name="Normal 47 9 2 3 3 4" xfId="21411" xr:uid="{00000000-0005-0000-0000-00002CBB0000}"/>
    <cellStyle name="Normal 47 9 2 3 3 4 2" xfId="43053" xr:uid="{00000000-0005-0000-0000-00002DBB0000}"/>
    <cellStyle name="Normal 47 9 2 3 3 5" xfId="37045" xr:uid="{00000000-0005-0000-0000-00002EBB0000}"/>
    <cellStyle name="Normal 47 9 2 3 4" xfId="16443" xr:uid="{00000000-0005-0000-0000-00002FBB0000}"/>
    <cellStyle name="Normal 47 9 2 3 4 2" xfId="28412" xr:uid="{00000000-0005-0000-0000-000030BB0000}"/>
    <cellStyle name="Normal 47 9 2 3 4 2 2" xfId="50018" xr:uid="{00000000-0005-0000-0000-000031BB0000}"/>
    <cellStyle name="Normal 47 9 2 3 4 3" xfId="22445" xr:uid="{00000000-0005-0000-0000-000032BB0000}"/>
    <cellStyle name="Normal 47 9 2 3 4 3 2" xfId="44082" xr:uid="{00000000-0005-0000-0000-000033BB0000}"/>
    <cellStyle name="Normal 47 9 2 3 4 4" xfId="38097" xr:uid="{00000000-0005-0000-0000-000034BB0000}"/>
    <cellStyle name="Normal 47 9 2 3 5" xfId="25430" xr:uid="{00000000-0005-0000-0000-000035BB0000}"/>
    <cellStyle name="Normal 47 9 2 3 5 2" xfId="47047" xr:uid="{00000000-0005-0000-0000-000036BB0000}"/>
    <cellStyle name="Normal 47 9 2 3 6" xfId="19463" xr:uid="{00000000-0005-0000-0000-000037BB0000}"/>
    <cellStyle name="Normal 47 9 2 3 6 2" xfId="41105" xr:uid="{00000000-0005-0000-0000-000038BB0000}"/>
    <cellStyle name="Normal 47 9 2 3 7" xfId="35091" xr:uid="{00000000-0005-0000-0000-000039BB0000}"/>
    <cellStyle name="Normal 47 9 2 4" xfId="13694" xr:uid="{00000000-0005-0000-0000-00003ABB0000}"/>
    <cellStyle name="Normal 47 9 2 4 2" xfId="16780" xr:uid="{00000000-0005-0000-0000-00003BBB0000}"/>
    <cellStyle name="Normal 47 9 2 4 2 2" xfId="28748" xr:uid="{00000000-0005-0000-0000-00003CBB0000}"/>
    <cellStyle name="Normal 47 9 2 4 2 2 2" xfId="50354" xr:uid="{00000000-0005-0000-0000-00003DBB0000}"/>
    <cellStyle name="Normal 47 9 2 4 2 3" xfId="22781" xr:uid="{00000000-0005-0000-0000-00003EBB0000}"/>
    <cellStyle name="Normal 47 9 2 4 2 3 2" xfId="44418" xr:uid="{00000000-0005-0000-0000-00003FBB0000}"/>
    <cellStyle name="Normal 47 9 2 4 2 4" xfId="38434" xr:uid="{00000000-0005-0000-0000-000040BB0000}"/>
    <cellStyle name="Normal 47 9 2 4 3" xfId="25766" xr:uid="{00000000-0005-0000-0000-000041BB0000}"/>
    <cellStyle name="Normal 47 9 2 4 3 2" xfId="47380" xr:uid="{00000000-0005-0000-0000-000042BB0000}"/>
    <cellStyle name="Normal 47 9 2 4 4" xfId="19799" xr:uid="{00000000-0005-0000-0000-000043BB0000}"/>
    <cellStyle name="Normal 47 9 2 4 4 2" xfId="41441" xr:uid="{00000000-0005-0000-0000-000044BB0000}"/>
    <cellStyle name="Normal 47 9 2 4 5" xfId="35430" xr:uid="{00000000-0005-0000-0000-000045BB0000}"/>
    <cellStyle name="Normal 47 9 2 5" xfId="14668" xr:uid="{00000000-0005-0000-0000-000046BB0000}"/>
    <cellStyle name="Normal 47 9 2 5 2" xfId="17753" xr:uid="{00000000-0005-0000-0000-000047BB0000}"/>
    <cellStyle name="Normal 47 9 2 5 2 2" xfId="29720" xr:uid="{00000000-0005-0000-0000-000048BB0000}"/>
    <cellStyle name="Normal 47 9 2 5 2 2 2" xfId="51326" xr:uid="{00000000-0005-0000-0000-000049BB0000}"/>
    <cellStyle name="Normal 47 9 2 5 2 3" xfId="23753" xr:uid="{00000000-0005-0000-0000-00004ABB0000}"/>
    <cellStyle name="Normal 47 9 2 5 2 3 2" xfId="45390" xr:uid="{00000000-0005-0000-0000-00004BBB0000}"/>
    <cellStyle name="Normal 47 9 2 5 2 4" xfId="39407" xr:uid="{00000000-0005-0000-0000-00004CBB0000}"/>
    <cellStyle name="Normal 47 9 2 5 3" xfId="26738" xr:uid="{00000000-0005-0000-0000-00004DBB0000}"/>
    <cellStyle name="Normal 47 9 2 5 3 2" xfId="48352" xr:uid="{00000000-0005-0000-0000-00004EBB0000}"/>
    <cellStyle name="Normal 47 9 2 5 4" xfId="20771" xr:uid="{00000000-0005-0000-0000-00004FBB0000}"/>
    <cellStyle name="Normal 47 9 2 5 4 2" xfId="42413" xr:uid="{00000000-0005-0000-0000-000050BB0000}"/>
    <cellStyle name="Normal 47 9 2 5 5" xfId="36404" xr:uid="{00000000-0005-0000-0000-000051BB0000}"/>
    <cellStyle name="Normal 47 9 2 6" xfId="15781" xr:uid="{00000000-0005-0000-0000-000052BB0000}"/>
    <cellStyle name="Normal 47 9 2 6 2" xfId="27752" xr:uid="{00000000-0005-0000-0000-000053BB0000}"/>
    <cellStyle name="Normal 47 9 2 6 2 2" xfId="49358" xr:uid="{00000000-0005-0000-0000-000054BB0000}"/>
    <cellStyle name="Normal 47 9 2 6 3" xfId="21785" xr:uid="{00000000-0005-0000-0000-000055BB0000}"/>
    <cellStyle name="Normal 47 9 2 6 3 2" xfId="43422" xr:uid="{00000000-0005-0000-0000-000056BB0000}"/>
    <cellStyle name="Normal 47 9 2 6 4" xfId="37435" xr:uid="{00000000-0005-0000-0000-000057BB0000}"/>
    <cellStyle name="Normal 47 9 2 7" xfId="24767" xr:uid="{00000000-0005-0000-0000-000058BB0000}"/>
    <cellStyle name="Normal 47 9 2 7 2" xfId="46387" xr:uid="{00000000-0005-0000-0000-000059BB0000}"/>
    <cellStyle name="Normal 47 9 2 8" xfId="18800" xr:uid="{00000000-0005-0000-0000-00005ABB0000}"/>
    <cellStyle name="Normal 47 9 2 8 2" xfId="40442" xr:uid="{00000000-0005-0000-0000-00005BBB0000}"/>
    <cellStyle name="Normal 47 9 2 9" xfId="31613"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4" xr:uid="{00000000-0005-0000-0000-000061BB0000}"/>
    <cellStyle name="Normal 47 9 3 2 2 2 2 2" xfId="50630" xr:uid="{00000000-0005-0000-0000-000062BB0000}"/>
    <cellStyle name="Normal 47 9 3 2 2 2 3" xfId="23057" xr:uid="{00000000-0005-0000-0000-000063BB0000}"/>
    <cellStyle name="Normal 47 9 3 2 2 2 3 2" xfId="44694" xr:uid="{00000000-0005-0000-0000-000064BB0000}"/>
    <cellStyle name="Normal 47 9 3 2 2 2 4" xfId="38710" xr:uid="{00000000-0005-0000-0000-000065BB0000}"/>
    <cellStyle name="Normal 47 9 3 2 2 3" xfId="26042" xr:uid="{00000000-0005-0000-0000-000066BB0000}"/>
    <cellStyle name="Normal 47 9 3 2 2 3 2" xfId="47656" xr:uid="{00000000-0005-0000-0000-000067BB0000}"/>
    <cellStyle name="Normal 47 9 3 2 2 4" xfId="20075" xr:uid="{00000000-0005-0000-0000-000068BB0000}"/>
    <cellStyle name="Normal 47 9 3 2 2 4 2" xfId="41717" xr:uid="{00000000-0005-0000-0000-000069BB0000}"/>
    <cellStyle name="Normal 47 9 3 2 2 5" xfId="35707" xr:uid="{00000000-0005-0000-0000-00006ABB0000}"/>
    <cellStyle name="Normal 47 9 3 2 3" xfId="14945" xr:uid="{00000000-0005-0000-0000-00006BBB0000}"/>
    <cellStyle name="Normal 47 9 3 2 3 2" xfId="18030" xr:uid="{00000000-0005-0000-0000-00006CBB0000}"/>
    <cellStyle name="Normal 47 9 3 2 3 2 2" xfId="29996" xr:uid="{00000000-0005-0000-0000-00006DBB0000}"/>
    <cellStyle name="Normal 47 9 3 2 3 2 2 2" xfId="51602" xr:uid="{00000000-0005-0000-0000-00006EBB0000}"/>
    <cellStyle name="Normal 47 9 3 2 3 2 3" xfId="24029" xr:uid="{00000000-0005-0000-0000-00006FBB0000}"/>
    <cellStyle name="Normal 47 9 3 2 3 2 3 2" xfId="45666" xr:uid="{00000000-0005-0000-0000-000070BB0000}"/>
    <cellStyle name="Normal 47 9 3 2 3 2 4" xfId="39684" xr:uid="{00000000-0005-0000-0000-000071BB0000}"/>
    <cellStyle name="Normal 47 9 3 2 3 3" xfId="27014" xr:uid="{00000000-0005-0000-0000-000072BB0000}"/>
    <cellStyle name="Normal 47 9 3 2 3 3 2" xfId="48628" xr:uid="{00000000-0005-0000-0000-000073BB0000}"/>
    <cellStyle name="Normal 47 9 3 2 3 4" xfId="21047" xr:uid="{00000000-0005-0000-0000-000074BB0000}"/>
    <cellStyle name="Normal 47 9 3 2 3 4 2" xfId="42689" xr:uid="{00000000-0005-0000-0000-000075BB0000}"/>
    <cellStyle name="Normal 47 9 3 2 3 5" xfId="36681" xr:uid="{00000000-0005-0000-0000-000076BB0000}"/>
    <cellStyle name="Normal 47 9 3 2 4" xfId="16079" xr:uid="{00000000-0005-0000-0000-000077BB0000}"/>
    <cellStyle name="Normal 47 9 3 2 4 2" xfId="28048" xr:uid="{00000000-0005-0000-0000-000078BB0000}"/>
    <cellStyle name="Normal 47 9 3 2 4 2 2" xfId="49654" xr:uid="{00000000-0005-0000-0000-000079BB0000}"/>
    <cellStyle name="Normal 47 9 3 2 4 3" xfId="22081" xr:uid="{00000000-0005-0000-0000-00007ABB0000}"/>
    <cellStyle name="Normal 47 9 3 2 4 3 2" xfId="43718" xr:uid="{00000000-0005-0000-0000-00007BBB0000}"/>
    <cellStyle name="Normal 47 9 3 2 4 4" xfId="37733" xr:uid="{00000000-0005-0000-0000-00007CBB0000}"/>
    <cellStyle name="Normal 47 9 3 2 5" xfId="25066" xr:uid="{00000000-0005-0000-0000-00007DBB0000}"/>
    <cellStyle name="Normal 47 9 3 2 5 2" xfId="46683" xr:uid="{00000000-0005-0000-0000-00007EBB0000}"/>
    <cellStyle name="Normal 47 9 3 2 6" xfId="19099" xr:uid="{00000000-0005-0000-0000-00007FBB0000}"/>
    <cellStyle name="Normal 47 9 3 2 6 2" xfId="40741" xr:uid="{00000000-0005-0000-0000-000080BB0000}"/>
    <cellStyle name="Normal 47 9 3 2 7" xfId="34727"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4" xr:uid="{00000000-0005-0000-0000-000085BB0000}"/>
    <cellStyle name="Normal 47 9 3 3 2 2 2 2" xfId="50950" xr:uid="{00000000-0005-0000-0000-000086BB0000}"/>
    <cellStyle name="Normal 47 9 3 3 2 2 3" xfId="23377" xr:uid="{00000000-0005-0000-0000-000087BB0000}"/>
    <cellStyle name="Normal 47 9 3 3 2 2 3 2" xfId="45014" xr:uid="{00000000-0005-0000-0000-000088BB0000}"/>
    <cellStyle name="Normal 47 9 3 3 2 2 4" xfId="39030" xr:uid="{00000000-0005-0000-0000-000089BB0000}"/>
    <cellStyle name="Normal 47 9 3 3 2 3" xfId="26362" xr:uid="{00000000-0005-0000-0000-00008ABB0000}"/>
    <cellStyle name="Normal 47 9 3 3 2 3 2" xfId="47976" xr:uid="{00000000-0005-0000-0000-00008BBB0000}"/>
    <cellStyle name="Normal 47 9 3 3 2 4" xfId="20395" xr:uid="{00000000-0005-0000-0000-00008CBB0000}"/>
    <cellStyle name="Normal 47 9 3 3 2 4 2" xfId="42037" xr:uid="{00000000-0005-0000-0000-00008DBB0000}"/>
    <cellStyle name="Normal 47 9 3 3 2 5" xfId="36027" xr:uid="{00000000-0005-0000-0000-00008EBB0000}"/>
    <cellStyle name="Normal 47 9 3 3 3" xfId="15265" xr:uid="{00000000-0005-0000-0000-00008FBB0000}"/>
    <cellStyle name="Normal 47 9 3 3 3 2" xfId="18350" xr:uid="{00000000-0005-0000-0000-000090BB0000}"/>
    <cellStyle name="Normal 47 9 3 3 3 2 2" xfId="30316" xr:uid="{00000000-0005-0000-0000-000091BB0000}"/>
    <cellStyle name="Normal 47 9 3 3 3 2 2 2" xfId="51922" xr:uid="{00000000-0005-0000-0000-000092BB0000}"/>
    <cellStyle name="Normal 47 9 3 3 3 2 3" xfId="24349" xr:uid="{00000000-0005-0000-0000-000093BB0000}"/>
    <cellStyle name="Normal 47 9 3 3 3 2 3 2" xfId="45986" xr:uid="{00000000-0005-0000-0000-000094BB0000}"/>
    <cellStyle name="Normal 47 9 3 3 3 2 4" xfId="40004" xr:uid="{00000000-0005-0000-0000-000095BB0000}"/>
    <cellStyle name="Normal 47 9 3 3 3 3" xfId="27334" xr:uid="{00000000-0005-0000-0000-000096BB0000}"/>
    <cellStyle name="Normal 47 9 3 3 3 3 2" xfId="48948" xr:uid="{00000000-0005-0000-0000-000097BB0000}"/>
    <cellStyle name="Normal 47 9 3 3 3 4" xfId="21367" xr:uid="{00000000-0005-0000-0000-000098BB0000}"/>
    <cellStyle name="Normal 47 9 3 3 3 4 2" xfId="43009" xr:uid="{00000000-0005-0000-0000-000099BB0000}"/>
    <cellStyle name="Normal 47 9 3 3 3 5" xfId="37001" xr:uid="{00000000-0005-0000-0000-00009ABB0000}"/>
    <cellStyle name="Normal 47 9 3 3 4" xfId="16399" xr:uid="{00000000-0005-0000-0000-00009BBB0000}"/>
    <cellStyle name="Normal 47 9 3 3 4 2" xfId="28368" xr:uid="{00000000-0005-0000-0000-00009CBB0000}"/>
    <cellStyle name="Normal 47 9 3 3 4 2 2" xfId="49974" xr:uid="{00000000-0005-0000-0000-00009DBB0000}"/>
    <cellStyle name="Normal 47 9 3 3 4 3" xfId="22401" xr:uid="{00000000-0005-0000-0000-00009EBB0000}"/>
    <cellStyle name="Normal 47 9 3 3 4 3 2" xfId="44038" xr:uid="{00000000-0005-0000-0000-00009FBB0000}"/>
    <cellStyle name="Normal 47 9 3 3 4 4" xfId="38053" xr:uid="{00000000-0005-0000-0000-0000A0BB0000}"/>
    <cellStyle name="Normal 47 9 3 3 5" xfId="25386" xr:uid="{00000000-0005-0000-0000-0000A1BB0000}"/>
    <cellStyle name="Normal 47 9 3 3 5 2" xfId="47003" xr:uid="{00000000-0005-0000-0000-0000A2BB0000}"/>
    <cellStyle name="Normal 47 9 3 3 6" xfId="19419" xr:uid="{00000000-0005-0000-0000-0000A3BB0000}"/>
    <cellStyle name="Normal 47 9 3 3 6 2" xfId="41061" xr:uid="{00000000-0005-0000-0000-0000A4BB0000}"/>
    <cellStyle name="Normal 47 9 3 3 7" xfId="35047" xr:uid="{00000000-0005-0000-0000-0000A5BB0000}"/>
    <cellStyle name="Normal 47 9 3 4" xfId="13650" xr:uid="{00000000-0005-0000-0000-0000A6BB0000}"/>
    <cellStyle name="Normal 47 9 3 4 2" xfId="16736" xr:uid="{00000000-0005-0000-0000-0000A7BB0000}"/>
    <cellStyle name="Normal 47 9 3 4 2 2" xfId="28704" xr:uid="{00000000-0005-0000-0000-0000A8BB0000}"/>
    <cellStyle name="Normal 47 9 3 4 2 2 2" xfId="50310" xr:uid="{00000000-0005-0000-0000-0000A9BB0000}"/>
    <cellStyle name="Normal 47 9 3 4 2 3" xfId="22737" xr:uid="{00000000-0005-0000-0000-0000AABB0000}"/>
    <cellStyle name="Normal 47 9 3 4 2 3 2" xfId="44374" xr:uid="{00000000-0005-0000-0000-0000ABBB0000}"/>
    <cellStyle name="Normal 47 9 3 4 2 4" xfId="38390" xr:uid="{00000000-0005-0000-0000-0000ACBB0000}"/>
    <cellStyle name="Normal 47 9 3 4 3" xfId="25722" xr:uid="{00000000-0005-0000-0000-0000ADBB0000}"/>
    <cellStyle name="Normal 47 9 3 4 3 2" xfId="47336" xr:uid="{00000000-0005-0000-0000-0000AEBB0000}"/>
    <cellStyle name="Normal 47 9 3 4 4" xfId="19755" xr:uid="{00000000-0005-0000-0000-0000AFBB0000}"/>
    <cellStyle name="Normal 47 9 3 4 4 2" xfId="41397" xr:uid="{00000000-0005-0000-0000-0000B0BB0000}"/>
    <cellStyle name="Normal 47 9 3 4 5" xfId="35386" xr:uid="{00000000-0005-0000-0000-0000B1BB0000}"/>
    <cellStyle name="Normal 47 9 3 5" xfId="14624" xr:uid="{00000000-0005-0000-0000-0000B2BB0000}"/>
    <cellStyle name="Normal 47 9 3 5 2" xfId="17709" xr:uid="{00000000-0005-0000-0000-0000B3BB0000}"/>
    <cellStyle name="Normal 47 9 3 5 2 2" xfId="29676" xr:uid="{00000000-0005-0000-0000-0000B4BB0000}"/>
    <cellStyle name="Normal 47 9 3 5 2 2 2" xfId="51282" xr:uid="{00000000-0005-0000-0000-0000B5BB0000}"/>
    <cellStyle name="Normal 47 9 3 5 2 3" xfId="23709" xr:uid="{00000000-0005-0000-0000-0000B6BB0000}"/>
    <cellStyle name="Normal 47 9 3 5 2 3 2" xfId="45346" xr:uid="{00000000-0005-0000-0000-0000B7BB0000}"/>
    <cellStyle name="Normal 47 9 3 5 2 4" xfId="39363" xr:uid="{00000000-0005-0000-0000-0000B8BB0000}"/>
    <cellStyle name="Normal 47 9 3 5 3" xfId="26694" xr:uid="{00000000-0005-0000-0000-0000B9BB0000}"/>
    <cellStyle name="Normal 47 9 3 5 3 2" xfId="48308" xr:uid="{00000000-0005-0000-0000-0000BABB0000}"/>
    <cellStyle name="Normal 47 9 3 5 4" xfId="20727" xr:uid="{00000000-0005-0000-0000-0000BBBB0000}"/>
    <cellStyle name="Normal 47 9 3 5 4 2" xfId="42369" xr:uid="{00000000-0005-0000-0000-0000BCBB0000}"/>
    <cellStyle name="Normal 47 9 3 5 5" xfId="36360" xr:uid="{00000000-0005-0000-0000-0000BDBB0000}"/>
    <cellStyle name="Normal 47 9 3 6" xfId="15737" xr:uid="{00000000-0005-0000-0000-0000BEBB0000}"/>
    <cellStyle name="Normal 47 9 3 6 2" xfId="27708" xr:uid="{00000000-0005-0000-0000-0000BFBB0000}"/>
    <cellStyle name="Normal 47 9 3 6 2 2" xfId="49314" xr:uid="{00000000-0005-0000-0000-0000C0BB0000}"/>
    <cellStyle name="Normal 47 9 3 6 3" xfId="21741" xr:uid="{00000000-0005-0000-0000-0000C1BB0000}"/>
    <cellStyle name="Normal 47 9 3 6 3 2" xfId="43378" xr:uid="{00000000-0005-0000-0000-0000C2BB0000}"/>
    <cellStyle name="Normal 47 9 3 6 4" xfId="37391" xr:uid="{00000000-0005-0000-0000-0000C3BB0000}"/>
    <cellStyle name="Normal 47 9 3 7" xfId="24723" xr:uid="{00000000-0005-0000-0000-0000C4BB0000}"/>
    <cellStyle name="Normal 47 9 3 7 2" xfId="46343" xr:uid="{00000000-0005-0000-0000-0000C5BB0000}"/>
    <cellStyle name="Normal 47 9 3 8" xfId="18756" xr:uid="{00000000-0005-0000-0000-0000C6BB0000}"/>
    <cellStyle name="Normal 47 9 3 8 2" xfId="40398" xr:uid="{00000000-0005-0000-0000-0000C7BB0000}"/>
    <cellStyle name="Normal 47 9 3 9" xfId="31456"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0" xr:uid="{00000000-0005-0000-0000-0000CDBB0000}"/>
    <cellStyle name="Normal 47 9 4 2 2 2 2 2" xfId="50716" xr:uid="{00000000-0005-0000-0000-0000CEBB0000}"/>
    <cellStyle name="Normal 47 9 4 2 2 2 3" xfId="23143" xr:uid="{00000000-0005-0000-0000-0000CFBB0000}"/>
    <cellStyle name="Normal 47 9 4 2 2 2 3 2" xfId="44780" xr:uid="{00000000-0005-0000-0000-0000D0BB0000}"/>
    <cellStyle name="Normal 47 9 4 2 2 2 4" xfId="38796" xr:uid="{00000000-0005-0000-0000-0000D1BB0000}"/>
    <cellStyle name="Normal 47 9 4 2 2 3" xfId="26128" xr:uid="{00000000-0005-0000-0000-0000D2BB0000}"/>
    <cellStyle name="Normal 47 9 4 2 2 3 2" xfId="47742" xr:uid="{00000000-0005-0000-0000-0000D3BB0000}"/>
    <cellStyle name="Normal 47 9 4 2 2 4" xfId="20161" xr:uid="{00000000-0005-0000-0000-0000D4BB0000}"/>
    <cellStyle name="Normal 47 9 4 2 2 4 2" xfId="41803" xr:uid="{00000000-0005-0000-0000-0000D5BB0000}"/>
    <cellStyle name="Normal 47 9 4 2 2 5" xfId="35793" xr:uid="{00000000-0005-0000-0000-0000D6BB0000}"/>
    <cellStyle name="Normal 47 9 4 2 3" xfId="15031" xr:uid="{00000000-0005-0000-0000-0000D7BB0000}"/>
    <cellStyle name="Normal 47 9 4 2 3 2" xfId="18116" xr:uid="{00000000-0005-0000-0000-0000D8BB0000}"/>
    <cellStyle name="Normal 47 9 4 2 3 2 2" xfId="30082" xr:uid="{00000000-0005-0000-0000-0000D9BB0000}"/>
    <cellStyle name="Normal 47 9 4 2 3 2 2 2" xfId="51688" xr:uid="{00000000-0005-0000-0000-0000DABB0000}"/>
    <cellStyle name="Normal 47 9 4 2 3 2 3" xfId="24115" xr:uid="{00000000-0005-0000-0000-0000DBBB0000}"/>
    <cellStyle name="Normal 47 9 4 2 3 2 3 2" xfId="45752" xr:uid="{00000000-0005-0000-0000-0000DCBB0000}"/>
    <cellStyle name="Normal 47 9 4 2 3 2 4" xfId="39770" xr:uid="{00000000-0005-0000-0000-0000DDBB0000}"/>
    <cellStyle name="Normal 47 9 4 2 3 3" xfId="27100" xr:uid="{00000000-0005-0000-0000-0000DEBB0000}"/>
    <cellStyle name="Normal 47 9 4 2 3 3 2" xfId="48714" xr:uid="{00000000-0005-0000-0000-0000DFBB0000}"/>
    <cellStyle name="Normal 47 9 4 2 3 4" xfId="21133" xr:uid="{00000000-0005-0000-0000-0000E0BB0000}"/>
    <cellStyle name="Normal 47 9 4 2 3 4 2" xfId="42775" xr:uid="{00000000-0005-0000-0000-0000E1BB0000}"/>
    <cellStyle name="Normal 47 9 4 2 3 5" xfId="36767" xr:uid="{00000000-0005-0000-0000-0000E2BB0000}"/>
    <cellStyle name="Normal 47 9 4 2 4" xfId="16165" xr:uid="{00000000-0005-0000-0000-0000E3BB0000}"/>
    <cellStyle name="Normal 47 9 4 2 4 2" xfId="28134" xr:uid="{00000000-0005-0000-0000-0000E4BB0000}"/>
    <cellStyle name="Normal 47 9 4 2 4 2 2" xfId="49740" xr:uid="{00000000-0005-0000-0000-0000E5BB0000}"/>
    <cellStyle name="Normal 47 9 4 2 4 3" xfId="22167" xr:uid="{00000000-0005-0000-0000-0000E6BB0000}"/>
    <cellStyle name="Normal 47 9 4 2 4 3 2" xfId="43804" xr:uid="{00000000-0005-0000-0000-0000E7BB0000}"/>
    <cellStyle name="Normal 47 9 4 2 4 4" xfId="37819" xr:uid="{00000000-0005-0000-0000-0000E8BB0000}"/>
    <cellStyle name="Normal 47 9 4 2 5" xfId="25152" xr:uid="{00000000-0005-0000-0000-0000E9BB0000}"/>
    <cellStyle name="Normal 47 9 4 2 5 2" xfId="46769" xr:uid="{00000000-0005-0000-0000-0000EABB0000}"/>
    <cellStyle name="Normal 47 9 4 2 6" xfId="19185" xr:uid="{00000000-0005-0000-0000-0000EBBB0000}"/>
    <cellStyle name="Normal 47 9 4 2 6 2" xfId="40827" xr:uid="{00000000-0005-0000-0000-0000ECBB0000}"/>
    <cellStyle name="Normal 47 9 4 2 7" xfId="34813"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0" xr:uid="{00000000-0005-0000-0000-0000F1BB0000}"/>
    <cellStyle name="Normal 47 9 4 3 2 2 2 2" xfId="51036" xr:uid="{00000000-0005-0000-0000-0000F2BB0000}"/>
    <cellStyle name="Normal 47 9 4 3 2 2 3" xfId="23463" xr:uid="{00000000-0005-0000-0000-0000F3BB0000}"/>
    <cellStyle name="Normal 47 9 4 3 2 2 3 2" xfId="45100" xr:uid="{00000000-0005-0000-0000-0000F4BB0000}"/>
    <cellStyle name="Normal 47 9 4 3 2 2 4" xfId="39116" xr:uid="{00000000-0005-0000-0000-0000F5BB0000}"/>
    <cellStyle name="Normal 47 9 4 3 2 3" xfId="26448" xr:uid="{00000000-0005-0000-0000-0000F6BB0000}"/>
    <cellStyle name="Normal 47 9 4 3 2 3 2" xfId="48062" xr:uid="{00000000-0005-0000-0000-0000F7BB0000}"/>
    <cellStyle name="Normal 47 9 4 3 2 4" xfId="20481" xr:uid="{00000000-0005-0000-0000-0000F8BB0000}"/>
    <cellStyle name="Normal 47 9 4 3 2 4 2" xfId="42123" xr:uid="{00000000-0005-0000-0000-0000F9BB0000}"/>
    <cellStyle name="Normal 47 9 4 3 2 5" xfId="36113" xr:uid="{00000000-0005-0000-0000-0000FABB0000}"/>
    <cellStyle name="Normal 47 9 4 3 3" xfId="15351" xr:uid="{00000000-0005-0000-0000-0000FBBB0000}"/>
    <cellStyle name="Normal 47 9 4 3 3 2" xfId="18436" xr:uid="{00000000-0005-0000-0000-0000FCBB0000}"/>
    <cellStyle name="Normal 47 9 4 3 3 2 2" xfId="30402" xr:uid="{00000000-0005-0000-0000-0000FDBB0000}"/>
    <cellStyle name="Normal 47 9 4 3 3 2 2 2" xfId="52008" xr:uid="{00000000-0005-0000-0000-0000FEBB0000}"/>
    <cellStyle name="Normal 47 9 4 3 3 2 3" xfId="24435" xr:uid="{00000000-0005-0000-0000-0000FFBB0000}"/>
    <cellStyle name="Normal 47 9 4 3 3 2 3 2" xfId="46072" xr:uid="{00000000-0005-0000-0000-000000BC0000}"/>
    <cellStyle name="Normal 47 9 4 3 3 2 4" xfId="40090" xr:uid="{00000000-0005-0000-0000-000001BC0000}"/>
    <cellStyle name="Normal 47 9 4 3 3 3" xfId="27420" xr:uid="{00000000-0005-0000-0000-000002BC0000}"/>
    <cellStyle name="Normal 47 9 4 3 3 3 2" xfId="49034" xr:uid="{00000000-0005-0000-0000-000003BC0000}"/>
    <cellStyle name="Normal 47 9 4 3 3 4" xfId="21453" xr:uid="{00000000-0005-0000-0000-000004BC0000}"/>
    <cellStyle name="Normal 47 9 4 3 3 4 2" xfId="43095" xr:uid="{00000000-0005-0000-0000-000005BC0000}"/>
    <cellStyle name="Normal 47 9 4 3 3 5" xfId="37087" xr:uid="{00000000-0005-0000-0000-000006BC0000}"/>
    <cellStyle name="Normal 47 9 4 3 4" xfId="16485" xr:uid="{00000000-0005-0000-0000-000007BC0000}"/>
    <cellStyle name="Normal 47 9 4 3 4 2" xfId="28454" xr:uid="{00000000-0005-0000-0000-000008BC0000}"/>
    <cellStyle name="Normal 47 9 4 3 4 2 2" xfId="50060" xr:uid="{00000000-0005-0000-0000-000009BC0000}"/>
    <cellStyle name="Normal 47 9 4 3 4 3" xfId="22487" xr:uid="{00000000-0005-0000-0000-00000ABC0000}"/>
    <cellStyle name="Normal 47 9 4 3 4 3 2" xfId="44124" xr:uid="{00000000-0005-0000-0000-00000BBC0000}"/>
    <cellStyle name="Normal 47 9 4 3 4 4" xfId="38139" xr:uid="{00000000-0005-0000-0000-00000CBC0000}"/>
    <cellStyle name="Normal 47 9 4 3 5" xfId="25472" xr:uid="{00000000-0005-0000-0000-00000DBC0000}"/>
    <cellStyle name="Normal 47 9 4 3 5 2" xfId="47089" xr:uid="{00000000-0005-0000-0000-00000EBC0000}"/>
    <cellStyle name="Normal 47 9 4 3 6" xfId="19505" xr:uid="{00000000-0005-0000-0000-00000FBC0000}"/>
    <cellStyle name="Normal 47 9 4 3 6 2" xfId="41147" xr:uid="{00000000-0005-0000-0000-000010BC0000}"/>
    <cellStyle name="Normal 47 9 4 3 7" xfId="35133" xr:uid="{00000000-0005-0000-0000-000011BC0000}"/>
    <cellStyle name="Normal 47 9 4 4" xfId="13736" xr:uid="{00000000-0005-0000-0000-000012BC0000}"/>
    <cellStyle name="Normal 47 9 4 4 2" xfId="16822" xr:uid="{00000000-0005-0000-0000-000013BC0000}"/>
    <cellStyle name="Normal 47 9 4 4 2 2" xfId="28790" xr:uid="{00000000-0005-0000-0000-000014BC0000}"/>
    <cellStyle name="Normal 47 9 4 4 2 2 2" xfId="50396" xr:uid="{00000000-0005-0000-0000-000015BC0000}"/>
    <cellStyle name="Normal 47 9 4 4 2 3" xfId="22823" xr:uid="{00000000-0005-0000-0000-000016BC0000}"/>
    <cellStyle name="Normal 47 9 4 4 2 3 2" xfId="44460" xr:uid="{00000000-0005-0000-0000-000017BC0000}"/>
    <cellStyle name="Normal 47 9 4 4 2 4" xfId="38476" xr:uid="{00000000-0005-0000-0000-000018BC0000}"/>
    <cellStyle name="Normal 47 9 4 4 3" xfId="25808" xr:uid="{00000000-0005-0000-0000-000019BC0000}"/>
    <cellStyle name="Normal 47 9 4 4 3 2" xfId="47422" xr:uid="{00000000-0005-0000-0000-00001ABC0000}"/>
    <cellStyle name="Normal 47 9 4 4 4" xfId="19841" xr:uid="{00000000-0005-0000-0000-00001BBC0000}"/>
    <cellStyle name="Normal 47 9 4 4 4 2" xfId="41483" xr:uid="{00000000-0005-0000-0000-00001CBC0000}"/>
    <cellStyle name="Normal 47 9 4 4 5" xfId="35472" xr:uid="{00000000-0005-0000-0000-00001DBC0000}"/>
    <cellStyle name="Normal 47 9 4 5" xfId="14710" xr:uid="{00000000-0005-0000-0000-00001EBC0000}"/>
    <cellStyle name="Normal 47 9 4 5 2" xfId="17795" xr:uid="{00000000-0005-0000-0000-00001FBC0000}"/>
    <cellStyle name="Normal 47 9 4 5 2 2" xfId="29762" xr:uid="{00000000-0005-0000-0000-000020BC0000}"/>
    <cellStyle name="Normal 47 9 4 5 2 2 2" xfId="51368" xr:uid="{00000000-0005-0000-0000-000021BC0000}"/>
    <cellStyle name="Normal 47 9 4 5 2 3" xfId="23795" xr:uid="{00000000-0005-0000-0000-000022BC0000}"/>
    <cellStyle name="Normal 47 9 4 5 2 3 2" xfId="45432" xr:uid="{00000000-0005-0000-0000-000023BC0000}"/>
    <cellStyle name="Normal 47 9 4 5 2 4" xfId="39449" xr:uid="{00000000-0005-0000-0000-000024BC0000}"/>
    <cellStyle name="Normal 47 9 4 5 3" xfId="26780" xr:uid="{00000000-0005-0000-0000-000025BC0000}"/>
    <cellStyle name="Normal 47 9 4 5 3 2" xfId="48394" xr:uid="{00000000-0005-0000-0000-000026BC0000}"/>
    <cellStyle name="Normal 47 9 4 5 4" xfId="20813" xr:uid="{00000000-0005-0000-0000-000027BC0000}"/>
    <cellStyle name="Normal 47 9 4 5 4 2" xfId="42455" xr:uid="{00000000-0005-0000-0000-000028BC0000}"/>
    <cellStyle name="Normal 47 9 4 5 5" xfId="36446" xr:uid="{00000000-0005-0000-0000-000029BC0000}"/>
    <cellStyle name="Normal 47 9 4 6" xfId="15823" xr:uid="{00000000-0005-0000-0000-00002ABC0000}"/>
    <cellStyle name="Normal 47 9 4 6 2" xfId="27794" xr:uid="{00000000-0005-0000-0000-00002BBC0000}"/>
    <cellStyle name="Normal 47 9 4 6 2 2" xfId="49400" xr:uid="{00000000-0005-0000-0000-00002CBC0000}"/>
    <cellStyle name="Normal 47 9 4 6 3" xfId="21827" xr:uid="{00000000-0005-0000-0000-00002DBC0000}"/>
    <cellStyle name="Normal 47 9 4 6 3 2" xfId="43464" xr:uid="{00000000-0005-0000-0000-00002EBC0000}"/>
    <cellStyle name="Normal 47 9 4 6 4" xfId="37477" xr:uid="{00000000-0005-0000-0000-00002FBC0000}"/>
    <cellStyle name="Normal 47 9 4 7" xfId="24809" xr:uid="{00000000-0005-0000-0000-000030BC0000}"/>
    <cellStyle name="Normal 47 9 4 7 2" xfId="46429" xr:uid="{00000000-0005-0000-0000-000031BC0000}"/>
    <cellStyle name="Normal 47 9 4 8" xfId="18842" xr:uid="{00000000-0005-0000-0000-000032BC0000}"/>
    <cellStyle name="Normal 47 9 4 8 2" xfId="40484" xr:uid="{00000000-0005-0000-0000-000033BC0000}"/>
    <cellStyle name="Normal 47 9 4 9" xfId="31724"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4" xr:uid="{00000000-0005-0000-0000-000039BC0000}"/>
    <cellStyle name="Normal 47 9 5 2 2 2 2 2" xfId="50800" xr:uid="{00000000-0005-0000-0000-00003ABC0000}"/>
    <cellStyle name="Normal 47 9 5 2 2 2 3" xfId="23227" xr:uid="{00000000-0005-0000-0000-00003BBC0000}"/>
    <cellStyle name="Normal 47 9 5 2 2 2 3 2" xfId="44864" xr:uid="{00000000-0005-0000-0000-00003CBC0000}"/>
    <cellStyle name="Normal 47 9 5 2 2 2 4" xfId="38880" xr:uid="{00000000-0005-0000-0000-00003DBC0000}"/>
    <cellStyle name="Normal 47 9 5 2 2 3" xfId="26212" xr:uid="{00000000-0005-0000-0000-00003EBC0000}"/>
    <cellStyle name="Normal 47 9 5 2 2 3 2" xfId="47826" xr:uid="{00000000-0005-0000-0000-00003FBC0000}"/>
    <cellStyle name="Normal 47 9 5 2 2 4" xfId="20245" xr:uid="{00000000-0005-0000-0000-000040BC0000}"/>
    <cellStyle name="Normal 47 9 5 2 2 4 2" xfId="41887" xr:uid="{00000000-0005-0000-0000-000041BC0000}"/>
    <cellStyle name="Normal 47 9 5 2 2 5" xfId="35877" xr:uid="{00000000-0005-0000-0000-000042BC0000}"/>
    <cellStyle name="Normal 47 9 5 2 3" xfId="15115" xr:uid="{00000000-0005-0000-0000-000043BC0000}"/>
    <cellStyle name="Normal 47 9 5 2 3 2" xfId="18200" xr:uid="{00000000-0005-0000-0000-000044BC0000}"/>
    <cellStyle name="Normal 47 9 5 2 3 2 2" xfId="30166" xr:uid="{00000000-0005-0000-0000-000045BC0000}"/>
    <cellStyle name="Normal 47 9 5 2 3 2 2 2" xfId="51772" xr:uid="{00000000-0005-0000-0000-000046BC0000}"/>
    <cellStyle name="Normal 47 9 5 2 3 2 3" xfId="24199" xr:uid="{00000000-0005-0000-0000-000047BC0000}"/>
    <cellStyle name="Normal 47 9 5 2 3 2 3 2" xfId="45836" xr:uid="{00000000-0005-0000-0000-000048BC0000}"/>
    <cellStyle name="Normal 47 9 5 2 3 2 4" xfId="39854" xr:uid="{00000000-0005-0000-0000-000049BC0000}"/>
    <cellStyle name="Normal 47 9 5 2 3 3" xfId="27184" xr:uid="{00000000-0005-0000-0000-00004ABC0000}"/>
    <cellStyle name="Normal 47 9 5 2 3 3 2" xfId="48798" xr:uid="{00000000-0005-0000-0000-00004BBC0000}"/>
    <cellStyle name="Normal 47 9 5 2 3 4" xfId="21217" xr:uid="{00000000-0005-0000-0000-00004CBC0000}"/>
    <cellStyle name="Normal 47 9 5 2 3 4 2" xfId="42859" xr:uid="{00000000-0005-0000-0000-00004DBC0000}"/>
    <cellStyle name="Normal 47 9 5 2 3 5" xfId="36851" xr:uid="{00000000-0005-0000-0000-00004EBC0000}"/>
    <cellStyle name="Normal 47 9 5 2 4" xfId="16249" xr:uid="{00000000-0005-0000-0000-00004FBC0000}"/>
    <cellStyle name="Normal 47 9 5 2 4 2" xfId="28218" xr:uid="{00000000-0005-0000-0000-000050BC0000}"/>
    <cellStyle name="Normal 47 9 5 2 4 2 2" xfId="49824" xr:uid="{00000000-0005-0000-0000-000051BC0000}"/>
    <cellStyle name="Normal 47 9 5 2 4 3" xfId="22251" xr:uid="{00000000-0005-0000-0000-000052BC0000}"/>
    <cellStyle name="Normal 47 9 5 2 4 3 2" xfId="43888" xr:uid="{00000000-0005-0000-0000-000053BC0000}"/>
    <cellStyle name="Normal 47 9 5 2 4 4" xfId="37903" xr:uid="{00000000-0005-0000-0000-000054BC0000}"/>
    <cellStyle name="Normal 47 9 5 2 5" xfId="25236" xr:uid="{00000000-0005-0000-0000-000055BC0000}"/>
    <cellStyle name="Normal 47 9 5 2 5 2" xfId="46853" xr:uid="{00000000-0005-0000-0000-000056BC0000}"/>
    <cellStyle name="Normal 47 9 5 2 6" xfId="19269" xr:uid="{00000000-0005-0000-0000-000057BC0000}"/>
    <cellStyle name="Normal 47 9 5 2 6 2" xfId="40911" xr:uid="{00000000-0005-0000-0000-000058BC0000}"/>
    <cellStyle name="Normal 47 9 5 2 7" xfId="34897"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4" xr:uid="{00000000-0005-0000-0000-00005DBC0000}"/>
    <cellStyle name="Normal 47 9 5 3 2 2 2 2" xfId="51120" xr:uid="{00000000-0005-0000-0000-00005EBC0000}"/>
    <cellStyle name="Normal 47 9 5 3 2 2 3" xfId="23547" xr:uid="{00000000-0005-0000-0000-00005FBC0000}"/>
    <cellStyle name="Normal 47 9 5 3 2 2 3 2" xfId="45184" xr:uid="{00000000-0005-0000-0000-000060BC0000}"/>
    <cellStyle name="Normal 47 9 5 3 2 2 4" xfId="39200" xr:uid="{00000000-0005-0000-0000-000061BC0000}"/>
    <cellStyle name="Normal 47 9 5 3 2 3" xfId="26532" xr:uid="{00000000-0005-0000-0000-000062BC0000}"/>
    <cellStyle name="Normal 47 9 5 3 2 3 2" xfId="48146" xr:uid="{00000000-0005-0000-0000-000063BC0000}"/>
    <cellStyle name="Normal 47 9 5 3 2 4" xfId="20565" xr:uid="{00000000-0005-0000-0000-000064BC0000}"/>
    <cellStyle name="Normal 47 9 5 3 2 4 2" xfId="42207" xr:uid="{00000000-0005-0000-0000-000065BC0000}"/>
    <cellStyle name="Normal 47 9 5 3 2 5" xfId="36197" xr:uid="{00000000-0005-0000-0000-000066BC0000}"/>
    <cellStyle name="Normal 47 9 5 3 3" xfId="15435" xr:uid="{00000000-0005-0000-0000-000067BC0000}"/>
    <cellStyle name="Normal 47 9 5 3 3 2" xfId="18520" xr:uid="{00000000-0005-0000-0000-000068BC0000}"/>
    <cellStyle name="Normal 47 9 5 3 3 2 2" xfId="30486" xr:uid="{00000000-0005-0000-0000-000069BC0000}"/>
    <cellStyle name="Normal 47 9 5 3 3 2 2 2" xfId="52092" xr:uid="{00000000-0005-0000-0000-00006ABC0000}"/>
    <cellStyle name="Normal 47 9 5 3 3 2 3" xfId="24519" xr:uid="{00000000-0005-0000-0000-00006BBC0000}"/>
    <cellStyle name="Normal 47 9 5 3 3 2 3 2" xfId="46156" xr:uid="{00000000-0005-0000-0000-00006CBC0000}"/>
    <cellStyle name="Normal 47 9 5 3 3 2 4" xfId="40174" xr:uid="{00000000-0005-0000-0000-00006DBC0000}"/>
    <cellStyle name="Normal 47 9 5 3 3 3" xfId="27504" xr:uid="{00000000-0005-0000-0000-00006EBC0000}"/>
    <cellStyle name="Normal 47 9 5 3 3 3 2" xfId="49118" xr:uid="{00000000-0005-0000-0000-00006FBC0000}"/>
    <cellStyle name="Normal 47 9 5 3 3 4" xfId="21537" xr:uid="{00000000-0005-0000-0000-000070BC0000}"/>
    <cellStyle name="Normal 47 9 5 3 3 4 2" xfId="43179" xr:uid="{00000000-0005-0000-0000-000071BC0000}"/>
    <cellStyle name="Normal 47 9 5 3 3 5" xfId="37171" xr:uid="{00000000-0005-0000-0000-000072BC0000}"/>
    <cellStyle name="Normal 47 9 5 3 4" xfId="16569" xr:uid="{00000000-0005-0000-0000-000073BC0000}"/>
    <cellStyle name="Normal 47 9 5 3 4 2" xfId="28538" xr:uid="{00000000-0005-0000-0000-000074BC0000}"/>
    <cellStyle name="Normal 47 9 5 3 4 2 2" xfId="50144" xr:uid="{00000000-0005-0000-0000-000075BC0000}"/>
    <cellStyle name="Normal 47 9 5 3 4 3" xfId="22571" xr:uid="{00000000-0005-0000-0000-000076BC0000}"/>
    <cellStyle name="Normal 47 9 5 3 4 3 2" xfId="44208" xr:uid="{00000000-0005-0000-0000-000077BC0000}"/>
    <cellStyle name="Normal 47 9 5 3 4 4" xfId="38223" xr:uid="{00000000-0005-0000-0000-000078BC0000}"/>
    <cellStyle name="Normal 47 9 5 3 5" xfId="25556" xr:uid="{00000000-0005-0000-0000-000079BC0000}"/>
    <cellStyle name="Normal 47 9 5 3 5 2" xfId="47173" xr:uid="{00000000-0005-0000-0000-00007ABC0000}"/>
    <cellStyle name="Normal 47 9 5 3 6" xfId="19589" xr:uid="{00000000-0005-0000-0000-00007BBC0000}"/>
    <cellStyle name="Normal 47 9 5 3 6 2" xfId="41231" xr:uid="{00000000-0005-0000-0000-00007CBC0000}"/>
    <cellStyle name="Normal 47 9 5 3 7" xfId="35217" xr:uid="{00000000-0005-0000-0000-00007DBC0000}"/>
    <cellStyle name="Normal 47 9 5 4" xfId="13820" xr:uid="{00000000-0005-0000-0000-00007EBC0000}"/>
    <cellStyle name="Normal 47 9 5 4 2" xfId="16906" xr:uid="{00000000-0005-0000-0000-00007FBC0000}"/>
    <cellStyle name="Normal 47 9 5 4 2 2" xfId="28874" xr:uid="{00000000-0005-0000-0000-000080BC0000}"/>
    <cellStyle name="Normal 47 9 5 4 2 2 2" xfId="50480" xr:uid="{00000000-0005-0000-0000-000081BC0000}"/>
    <cellStyle name="Normal 47 9 5 4 2 3" xfId="22907" xr:uid="{00000000-0005-0000-0000-000082BC0000}"/>
    <cellStyle name="Normal 47 9 5 4 2 3 2" xfId="44544" xr:uid="{00000000-0005-0000-0000-000083BC0000}"/>
    <cellStyle name="Normal 47 9 5 4 2 4" xfId="38560" xr:uid="{00000000-0005-0000-0000-000084BC0000}"/>
    <cellStyle name="Normal 47 9 5 4 3" xfId="25892" xr:uid="{00000000-0005-0000-0000-000085BC0000}"/>
    <cellStyle name="Normal 47 9 5 4 3 2" xfId="47506" xr:uid="{00000000-0005-0000-0000-000086BC0000}"/>
    <cellStyle name="Normal 47 9 5 4 4" xfId="19925" xr:uid="{00000000-0005-0000-0000-000087BC0000}"/>
    <cellStyle name="Normal 47 9 5 4 4 2" xfId="41567" xr:uid="{00000000-0005-0000-0000-000088BC0000}"/>
    <cellStyle name="Normal 47 9 5 4 5" xfId="35556" xr:uid="{00000000-0005-0000-0000-000089BC0000}"/>
    <cellStyle name="Normal 47 9 5 5" xfId="14794" xr:uid="{00000000-0005-0000-0000-00008ABC0000}"/>
    <cellStyle name="Normal 47 9 5 5 2" xfId="17879" xr:uid="{00000000-0005-0000-0000-00008BBC0000}"/>
    <cellStyle name="Normal 47 9 5 5 2 2" xfId="29846" xr:uid="{00000000-0005-0000-0000-00008CBC0000}"/>
    <cellStyle name="Normal 47 9 5 5 2 2 2" xfId="51452" xr:uid="{00000000-0005-0000-0000-00008DBC0000}"/>
    <cellStyle name="Normal 47 9 5 5 2 3" xfId="23879" xr:uid="{00000000-0005-0000-0000-00008EBC0000}"/>
    <cellStyle name="Normal 47 9 5 5 2 3 2" xfId="45516" xr:uid="{00000000-0005-0000-0000-00008FBC0000}"/>
    <cellStyle name="Normal 47 9 5 5 2 4" xfId="39533" xr:uid="{00000000-0005-0000-0000-000090BC0000}"/>
    <cellStyle name="Normal 47 9 5 5 3" xfId="26864" xr:uid="{00000000-0005-0000-0000-000091BC0000}"/>
    <cellStyle name="Normal 47 9 5 5 3 2" xfId="48478" xr:uid="{00000000-0005-0000-0000-000092BC0000}"/>
    <cellStyle name="Normal 47 9 5 5 4" xfId="20897" xr:uid="{00000000-0005-0000-0000-000093BC0000}"/>
    <cellStyle name="Normal 47 9 5 5 4 2" xfId="42539" xr:uid="{00000000-0005-0000-0000-000094BC0000}"/>
    <cellStyle name="Normal 47 9 5 5 5" xfId="36530" xr:uid="{00000000-0005-0000-0000-000095BC0000}"/>
    <cellStyle name="Normal 47 9 5 6" xfId="15907" xr:uid="{00000000-0005-0000-0000-000096BC0000}"/>
    <cellStyle name="Normal 47 9 5 6 2" xfId="27878" xr:uid="{00000000-0005-0000-0000-000097BC0000}"/>
    <cellStyle name="Normal 47 9 5 6 2 2" xfId="49484" xr:uid="{00000000-0005-0000-0000-000098BC0000}"/>
    <cellStyle name="Normal 47 9 5 6 3" xfId="21911" xr:uid="{00000000-0005-0000-0000-000099BC0000}"/>
    <cellStyle name="Normal 47 9 5 6 3 2" xfId="43548" xr:uid="{00000000-0005-0000-0000-00009ABC0000}"/>
    <cellStyle name="Normal 47 9 5 6 4" xfId="37561" xr:uid="{00000000-0005-0000-0000-00009BBC0000}"/>
    <cellStyle name="Normal 47 9 5 7" xfId="24893" xr:uid="{00000000-0005-0000-0000-00009CBC0000}"/>
    <cellStyle name="Normal 47 9 5 7 2" xfId="46513" xr:uid="{00000000-0005-0000-0000-00009DBC0000}"/>
    <cellStyle name="Normal 47 9 5 8" xfId="18926" xr:uid="{00000000-0005-0000-0000-00009EBC0000}"/>
    <cellStyle name="Normal 47 9 5 8 2" xfId="40568" xr:uid="{00000000-0005-0000-0000-00009FBC0000}"/>
    <cellStyle name="Normal 47 9 5 9" xfId="31896"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1" xr:uid="{00000000-0005-0000-0000-0000A5BC0000}"/>
    <cellStyle name="Normal 47 9 6 2 2 2 2 2" xfId="50717" xr:uid="{00000000-0005-0000-0000-0000A6BC0000}"/>
    <cellStyle name="Normal 47 9 6 2 2 2 3" xfId="23144" xr:uid="{00000000-0005-0000-0000-0000A7BC0000}"/>
    <cellStyle name="Normal 47 9 6 2 2 2 3 2" xfId="44781" xr:uid="{00000000-0005-0000-0000-0000A8BC0000}"/>
    <cellStyle name="Normal 47 9 6 2 2 2 4" xfId="38797" xr:uid="{00000000-0005-0000-0000-0000A9BC0000}"/>
    <cellStyle name="Normal 47 9 6 2 2 3" xfId="26129" xr:uid="{00000000-0005-0000-0000-0000AABC0000}"/>
    <cellStyle name="Normal 47 9 6 2 2 3 2" xfId="47743" xr:uid="{00000000-0005-0000-0000-0000ABBC0000}"/>
    <cellStyle name="Normal 47 9 6 2 2 4" xfId="20162" xr:uid="{00000000-0005-0000-0000-0000ACBC0000}"/>
    <cellStyle name="Normal 47 9 6 2 2 4 2" xfId="41804" xr:uid="{00000000-0005-0000-0000-0000ADBC0000}"/>
    <cellStyle name="Normal 47 9 6 2 2 5" xfId="35794" xr:uid="{00000000-0005-0000-0000-0000AEBC0000}"/>
    <cellStyle name="Normal 47 9 6 2 3" xfId="15032" xr:uid="{00000000-0005-0000-0000-0000AFBC0000}"/>
    <cellStyle name="Normal 47 9 6 2 3 2" xfId="18117" xr:uid="{00000000-0005-0000-0000-0000B0BC0000}"/>
    <cellStyle name="Normal 47 9 6 2 3 2 2" xfId="30083" xr:uid="{00000000-0005-0000-0000-0000B1BC0000}"/>
    <cellStyle name="Normal 47 9 6 2 3 2 2 2" xfId="51689" xr:uid="{00000000-0005-0000-0000-0000B2BC0000}"/>
    <cellStyle name="Normal 47 9 6 2 3 2 3" xfId="24116" xr:uid="{00000000-0005-0000-0000-0000B3BC0000}"/>
    <cellStyle name="Normal 47 9 6 2 3 2 3 2" xfId="45753" xr:uid="{00000000-0005-0000-0000-0000B4BC0000}"/>
    <cellStyle name="Normal 47 9 6 2 3 2 4" xfId="39771" xr:uid="{00000000-0005-0000-0000-0000B5BC0000}"/>
    <cellStyle name="Normal 47 9 6 2 3 3" xfId="27101" xr:uid="{00000000-0005-0000-0000-0000B6BC0000}"/>
    <cellStyle name="Normal 47 9 6 2 3 3 2" xfId="48715" xr:uid="{00000000-0005-0000-0000-0000B7BC0000}"/>
    <cellStyle name="Normal 47 9 6 2 3 4" xfId="21134" xr:uid="{00000000-0005-0000-0000-0000B8BC0000}"/>
    <cellStyle name="Normal 47 9 6 2 3 4 2" xfId="42776" xr:uid="{00000000-0005-0000-0000-0000B9BC0000}"/>
    <cellStyle name="Normal 47 9 6 2 3 5" xfId="36768" xr:uid="{00000000-0005-0000-0000-0000BABC0000}"/>
    <cellStyle name="Normal 47 9 6 2 4" xfId="16166" xr:uid="{00000000-0005-0000-0000-0000BBBC0000}"/>
    <cellStyle name="Normal 47 9 6 2 4 2" xfId="28135" xr:uid="{00000000-0005-0000-0000-0000BCBC0000}"/>
    <cellStyle name="Normal 47 9 6 2 4 2 2" xfId="49741" xr:uid="{00000000-0005-0000-0000-0000BDBC0000}"/>
    <cellStyle name="Normal 47 9 6 2 4 3" xfId="22168" xr:uid="{00000000-0005-0000-0000-0000BEBC0000}"/>
    <cellStyle name="Normal 47 9 6 2 4 3 2" xfId="43805" xr:uid="{00000000-0005-0000-0000-0000BFBC0000}"/>
    <cellStyle name="Normal 47 9 6 2 4 4" xfId="37820" xr:uid="{00000000-0005-0000-0000-0000C0BC0000}"/>
    <cellStyle name="Normal 47 9 6 2 5" xfId="25153" xr:uid="{00000000-0005-0000-0000-0000C1BC0000}"/>
    <cellStyle name="Normal 47 9 6 2 5 2" xfId="46770" xr:uid="{00000000-0005-0000-0000-0000C2BC0000}"/>
    <cellStyle name="Normal 47 9 6 2 6" xfId="19186" xr:uid="{00000000-0005-0000-0000-0000C3BC0000}"/>
    <cellStyle name="Normal 47 9 6 2 6 2" xfId="40828" xr:uid="{00000000-0005-0000-0000-0000C4BC0000}"/>
    <cellStyle name="Normal 47 9 6 2 7" xfId="34814"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1" xr:uid="{00000000-0005-0000-0000-0000C9BC0000}"/>
    <cellStyle name="Normal 47 9 6 3 2 2 2 2" xfId="51037" xr:uid="{00000000-0005-0000-0000-0000CABC0000}"/>
    <cellStyle name="Normal 47 9 6 3 2 2 3" xfId="23464" xr:uid="{00000000-0005-0000-0000-0000CBBC0000}"/>
    <cellStyle name="Normal 47 9 6 3 2 2 3 2" xfId="45101" xr:uid="{00000000-0005-0000-0000-0000CCBC0000}"/>
    <cellStyle name="Normal 47 9 6 3 2 2 4" xfId="39117" xr:uid="{00000000-0005-0000-0000-0000CDBC0000}"/>
    <cellStyle name="Normal 47 9 6 3 2 3" xfId="26449" xr:uid="{00000000-0005-0000-0000-0000CEBC0000}"/>
    <cellStyle name="Normal 47 9 6 3 2 3 2" xfId="48063" xr:uid="{00000000-0005-0000-0000-0000CFBC0000}"/>
    <cellStyle name="Normal 47 9 6 3 2 4" xfId="20482" xr:uid="{00000000-0005-0000-0000-0000D0BC0000}"/>
    <cellStyle name="Normal 47 9 6 3 2 4 2" xfId="42124" xr:uid="{00000000-0005-0000-0000-0000D1BC0000}"/>
    <cellStyle name="Normal 47 9 6 3 2 5" xfId="36114" xr:uid="{00000000-0005-0000-0000-0000D2BC0000}"/>
    <cellStyle name="Normal 47 9 6 3 3" xfId="15352" xr:uid="{00000000-0005-0000-0000-0000D3BC0000}"/>
    <cellStyle name="Normal 47 9 6 3 3 2" xfId="18437" xr:uid="{00000000-0005-0000-0000-0000D4BC0000}"/>
    <cellStyle name="Normal 47 9 6 3 3 2 2" xfId="30403" xr:uid="{00000000-0005-0000-0000-0000D5BC0000}"/>
    <cellStyle name="Normal 47 9 6 3 3 2 2 2" xfId="52009" xr:uid="{00000000-0005-0000-0000-0000D6BC0000}"/>
    <cellStyle name="Normal 47 9 6 3 3 2 3" xfId="24436" xr:uid="{00000000-0005-0000-0000-0000D7BC0000}"/>
    <cellStyle name="Normal 47 9 6 3 3 2 3 2" xfId="46073" xr:uid="{00000000-0005-0000-0000-0000D8BC0000}"/>
    <cellStyle name="Normal 47 9 6 3 3 2 4" xfId="40091" xr:uid="{00000000-0005-0000-0000-0000D9BC0000}"/>
    <cellStyle name="Normal 47 9 6 3 3 3" xfId="27421" xr:uid="{00000000-0005-0000-0000-0000DABC0000}"/>
    <cellStyle name="Normal 47 9 6 3 3 3 2" xfId="49035" xr:uid="{00000000-0005-0000-0000-0000DBBC0000}"/>
    <cellStyle name="Normal 47 9 6 3 3 4" xfId="21454" xr:uid="{00000000-0005-0000-0000-0000DCBC0000}"/>
    <cellStyle name="Normal 47 9 6 3 3 4 2" xfId="43096" xr:uid="{00000000-0005-0000-0000-0000DDBC0000}"/>
    <cellStyle name="Normal 47 9 6 3 3 5" xfId="37088" xr:uid="{00000000-0005-0000-0000-0000DEBC0000}"/>
    <cellStyle name="Normal 47 9 6 3 4" xfId="16486" xr:uid="{00000000-0005-0000-0000-0000DFBC0000}"/>
    <cellStyle name="Normal 47 9 6 3 4 2" xfId="28455" xr:uid="{00000000-0005-0000-0000-0000E0BC0000}"/>
    <cellStyle name="Normal 47 9 6 3 4 2 2" xfId="50061" xr:uid="{00000000-0005-0000-0000-0000E1BC0000}"/>
    <cellStyle name="Normal 47 9 6 3 4 3" xfId="22488" xr:uid="{00000000-0005-0000-0000-0000E2BC0000}"/>
    <cellStyle name="Normal 47 9 6 3 4 3 2" xfId="44125" xr:uid="{00000000-0005-0000-0000-0000E3BC0000}"/>
    <cellStyle name="Normal 47 9 6 3 4 4" xfId="38140" xr:uid="{00000000-0005-0000-0000-0000E4BC0000}"/>
    <cellStyle name="Normal 47 9 6 3 5" xfId="25473" xr:uid="{00000000-0005-0000-0000-0000E5BC0000}"/>
    <cellStyle name="Normal 47 9 6 3 5 2" xfId="47090" xr:uid="{00000000-0005-0000-0000-0000E6BC0000}"/>
    <cellStyle name="Normal 47 9 6 3 6" xfId="19506" xr:uid="{00000000-0005-0000-0000-0000E7BC0000}"/>
    <cellStyle name="Normal 47 9 6 3 6 2" xfId="41148" xr:uid="{00000000-0005-0000-0000-0000E8BC0000}"/>
    <cellStyle name="Normal 47 9 6 3 7" xfId="35134" xr:uid="{00000000-0005-0000-0000-0000E9BC0000}"/>
    <cellStyle name="Normal 47 9 6 4" xfId="13737" xr:uid="{00000000-0005-0000-0000-0000EABC0000}"/>
    <cellStyle name="Normal 47 9 6 4 2" xfId="16823" xr:uid="{00000000-0005-0000-0000-0000EBBC0000}"/>
    <cellStyle name="Normal 47 9 6 4 2 2" xfId="28791" xr:uid="{00000000-0005-0000-0000-0000ECBC0000}"/>
    <cellStyle name="Normal 47 9 6 4 2 2 2" xfId="50397" xr:uid="{00000000-0005-0000-0000-0000EDBC0000}"/>
    <cellStyle name="Normal 47 9 6 4 2 3" xfId="22824" xr:uid="{00000000-0005-0000-0000-0000EEBC0000}"/>
    <cellStyle name="Normal 47 9 6 4 2 3 2" xfId="44461" xr:uid="{00000000-0005-0000-0000-0000EFBC0000}"/>
    <cellStyle name="Normal 47 9 6 4 2 4" xfId="38477" xr:uid="{00000000-0005-0000-0000-0000F0BC0000}"/>
    <cellStyle name="Normal 47 9 6 4 3" xfId="25809" xr:uid="{00000000-0005-0000-0000-0000F1BC0000}"/>
    <cellStyle name="Normal 47 9 6 4 3 2" xfId="47423" xr:uid="{00000000-0005-0000-0000-0000F2BC0000}"/>
    <cellStyle name="Normal 47 9 6 4 4" xfId="19842" xr:uid="{00000000-0005-0000-0000-0000F3BC0000}"/>
    <cellStyle name="Normal 47 9 6 4 4 2" xfId="41484" xr:uid="{00000000-0005-0000-0000-0000F4BC0000}"/>
    <cellStyle name="Normal 47 9 6 4 5" xfId="35473" xr:uid="{00000000-0005-0000-0000-0000F5BC0000}"/>
    <cellStyle name="Normal 47 9 6 5" xfId="14711" xr:uid="{00000000-0005-0000-0000-0000F6BC0000}"/>
    <cellStyle name="Normal 47 9 6 5 2" xfId="17796" xr:uid="{00000000-0005-0000-0000-0000F7BC0000}"/>
    <cellStyle name="Normal 47 9 6 5 2 2" xfId="29763" xr:uid="{00000000-0005-0000-0000-0000F8BC0000}"/>
    <cellStyle name="Normal 47 9 6 5 2 2 2" xfId="51369" xr:uid="{00000000-0005-0000-0000-0000F9BC0000}"/>
    <cellStyle name="Normal 47 9 6 5 2 3" xfId="23796" xr:uid="{00000000-0005-0000-0000-0000FABC0000}"/>
    <cellStyle name="Normal 47 9 6 5 2 3 2" xfId="45433" xr:uid="{00000000-0005-0000-0000-0000FBBC0000}"/>
    <cellStyle name="Normal 47 9 6 5 2 4" xfId="39450" xr:uid="{00000000-0005-0000-0000-0000FCBC0000}"/>
    <cellStyle name="Normal 47 9 6 5 3" xfId="26781" xr:uid="{00000000-0005-0000-0000-0000FDBC0000}"/>
    <cellStyle name="Normal 47 9 6 5 3 2" xfId="48395" xr:uid="{00000000-0005-0000-0000-0000FEBC0000}"/>
    <cellStyle name="Normal 47 9 6 5 4" xfId="20814" xr:uid="{00000000-0005-0000-0000-0000FFBC0000}"/>
    <cellStyle name="Normal 47 9 6 5 4 2" xfId="42456" xr:uid="{00000000-0005-0000-0000-000000BD0000}"/>
    <cellStyle name="Normal 47 9 6 5 5" xfId="36447" xr:uid="{00000000-0005-0000-0000-000001BD0000}"/>
    <cellStyle name="Normal 47 9 6 6" xfId="15824" xr:uid="{00000000-0005-0000-0000-000002BD0000}"/>
    <cellStyle name="Normal 47 9 6 6 2" xfId="27795" xr:uid="{00000000-0005-0000-0000-000003BD0000}"/>
    <cellStyle name="Normal 47 9 6 6 2 2" xfId="49401" xr:uid="{00000000-0005-0000-0000-000004BD0000}"/>
    <cellStyle name="Normal 47 9 6 6 3" xfId="21828" xr:uid="{00000000-0005-0000-0000-000005BD0000}"/>
    <cellStyle name="Normal 47 9 6 6 3 2" xfId="43465" xr:uid="{00000000-0005-0000-0000-000006BD0000}"/>
    <cellStyle name="Normal 47 9 6 6 4" xfId="37478" xr:uid="{00000000-0005-0000-0000-000007BD0000}"/>
    <cellStyle name="Normal 47 9 6 7" xfId="24810" xr:uid="{00000000-0005-0000-0000-000008BD0000}"/>
    <cellStyle name="Normal 47 9 6 7 2" xfId="46430" xr:uid="{00000000-0005-0000-0000-000009BD0000}"/>
    <cellStyle name="Normal 47 9 6 8" xfId="18843" xr:uid="{00000000-0005-0000-0000-00000ABD0000}"/>
    <cellStyle name="Normal 47 9 6 8 2" xfId="40485" xr:uid="{00000000-0005-0000-0000-00000BBD0000}"/>
    <cellStyle name="Normal 47 9 6 9" xfId="31769"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7" xr:uid="{00000000-0005-0000-0000-000011BD0000}"/>
    <cellStyle name="Normal 47 9 7 2 2 2 2 2" xfId="50843" xr:uid="{00000000-0005-0000-0000-000012BD0000}"/>
    <cellStyle name="Normal 47 9 7 2 2 2 3" xfId="23270" xr:uid="{00000000-0005-0000-0000-000013BD0000}"/>
    <cellStyle name="Normal 47 9 7 2 2 2 3 2" xfId="44907" xr:uid="{00000000-0005-0000-0000-000014BD0000}"/>
    <cellStyle name="Normal 47 9 7 2 2 2 4" xfId="38923" xr:uid="{00000000-0005-0000-0000-000015BD0000}"/>
    <cellStyle name="Normal 47 9 7 2 2 3" xfId="26255" xr:uid="{00000000-0005-0000-0000-000016BD0000}"/>
    <cellStyle name="Normal 47 9 7 2 2 3 2" xfId="47869" xr:uid="{00000000-0005-0000-0000-000017BD0000}"/>
    <cellStyle name="Normal 47 9 7 2 2 4" xfId="20288" xr:uid="{00000000-0005-0000-0000-000018BD0000}"/>
    <cellStyle name="Normal 47 9 7 2 2 4 2" xfId="41930" xr:uid="{00000000-0005-0000-0000-000019BD0000}"/>
    <cellStyle name="Normal 47 9 7 2 2 5" xfId="35920" xr:uid="{00000000-0005-0000-0000-00001ABD0000}"/>
    <cellStyle name="Normal 47 9 7 2 3" xfId="15158" xr:uid="{00000000-0005-0000-0000-00001BBD0000}"/>
    <cellStyle name="Normal 47 9 7 2 3 2" xfId="18243" xr:uid="{00000000-0005-0000-0000-00001CBD0000}"/>
    <cellStyle name="Normal 47 9 7 2 3 2 2" xfId="30209" xr:uid="{00000000-0005-0000-0000-00001DBD0000}"/>
    <cellStyle name="Normal 47 9 7 2 3 2 2 2" xfId="51815" xr:uid="{00000000-0005-0000-0000-00001EBD0000}"/>
    <cellStyle name="Normal 47 9 7 2 3 2 3" xfId="24242" xr:uid="{00000000-0005-0000-0000-00001FBD0000}"/>
    <cellStyle name="Normal 47 9 7 2 3 2 3 2" xfId="45879" xr:uid="{00000000-0005-0000-0000-000020BD0000}"/>
    <cellStyle name="Normal 47 9 7 2 3 2 4" xfId="39897" xr:uid="{00000000-0005-0000-0000-000021BD0000}"/>
    <cellStyle name="Normal 47 9 7 2 3 3" xfId="27227" xr:uid="{00000000-0005-0000-0000-000022BD0000}"/>
    <cellStyle name="Normal 47 9 7 2 3 3 2" xfId="48841" xr:uid="{00000000-0005-0000-0000-000023BD0000}"/>
    <cellStyle name="Normal 47 9 7 2 3 4" xfId="21260" xr:uid="{00000000-0005-0000-0000-000024BD0000}"/>
    <cellStyle name="Normal 47 9 7 2 3 4 2" xfId="42902" xr:uid="{00000000-0005-0000-0000-000025BD0000}"/>
    <cellStyle name="Normal 47 9 7 2 3 5" xfId="36894" xr:uid="{00000000-0005-0000-0000-000026BD0000}"/>
    <cellStyle name="Normal 47 9 7 2 4" xfId="16292" xr:uid="{00000000-0005-0000-0000-000027BD0000}"/>
    <cellStyle name="Normal 47 9 7 2 4 2" xfId="28261" xr:uid="{00000000-0005-0000-0000-000028BD0000}"/>
    <cellStyle name="Normal 47 9 7 2 4 2 2" xfId="49867" xr:uid="{00000000-0005-0000-0000-000029BD0000}"/>
    <cellStyle name="Normal 47 9 7 2 4 3" xfId="22294" xr:uid="{00000000-0005-0000-0000-00002ABD0000}"/>
    <cellStyle name="Normal 47 9 7 2 4 3 2" xfId="43931" xr:uid="{00000000-0005-0000-0000-00002BBD0000}"/>
    <cellStyle name="Normal 47 9 7 2 4 4" xfId="37946" xr:uid="{00000000-0005-0000-0000-00002CBD0000}"/>
    <cellStyle name="Normal 47 9 7 2 5" xfId="25279" xr:uid="{00000000-0005-0000-0000-00002DBD0000}"/>
    <cellStyle name="Normal 47 9 7 2 5 2" xfId="46896" xr:uid="{00000000-0005-0000-0000-00002EBD0000}"/>
    <cellStyle name="Normal 47 9 7 2 6" xfId="19312" xr:uid="{00000000-0005-0000-0000-00002FBD0000}"/>
    <cellStyle name="Normal 47 9 7 2 6 2" xfId="40954" xr:uid="{00000000-0005-0000-0000-000030BD0000}"/>
    <cellStyle name="Normal 47 9 7 2 7" xfId="34940"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7" xr:uid="{00000000-0005-0000-0000-000035BD0000}"/>
    <cellStyle name="Normal 47 9 7 3 2 2 2 2" xfId="51163" xr:uid="{00000000-0005-0000-0000-000036BD0000}"/>
    <cellStyle name="Normal 47 9 7 3 2 2 3" xfId="23590" xr:uid="{00000000-0005-0000-0000-000037BD0000}"/>
    <cellStyle name="Normal 47 9 7 3 2 2 3 2" xfId="45227" xr:uid="{00000000-0005-0000-0000-000038BD0000}"/>
    <cellStyle name="Normal 47 9 7 3 2 2 4" xfId="39243" xr:uid="{00000000-0005-0000-0000-000039BD0000}"/>
    <cellStyle name="Normal 47 9 7 3 2 3" xfId="26575" xr:uid="{00000000-0005-0000-0000-00003ABD0000}"/>
    <cellStyle name="Normal 47 9 7 3 2 3 2" xfId="48189" xr:uid="{00000000-0005-0000-0000-00003BBD0000}"/>
    <cellStyle name="Normal 47 9 7 3 2 4" xfId="20608" xr:uid="{00000000-0005-0000-0000-00003CBD0000}"/>
    <cellStyle name="Normal 47 9 7 3 2 4 2" xfId="42250" xr:uid="{00000000-0005-0000-0000-00003DBD0000}"/>
    <cellStyle name="Normal 47 9 7 3 2 5" xfId="36240" xr:uid="{00000000-0005-0000-0000-00003EBD0000}"/>
    <cellStyle name="Normal 47 9 7 3 3" xfId="15478" xr:uid="{00000000-0005-0000-0000-00003FBD0000}"/>
    <cellStyle name="Normal 47 9 7 3 3 2" xfId="18563" xr:uid="{00000000-0005-0000-0000-000040BD0000}"/>
    <cellStyle name="Normal 47 9 7 3 3 2 2" xfId="30529" xr:uid="{00000000-0005-0000-0000-000041BD0000}"/>
    <cellStyle name="Normal 47 9 7 3 3 2 2 2" xfId="52135" xr:uid="{00000000-0005-0000-0000-000042BD0000}"/>
    <cellStyle name="Normal 47 9 7 3 3 2 3" xfId="24562" xr:uid="{00000000-0005-0000-0000-000043BD0000}"/>
    <cellStyle name="Normal 47 9 7 3 3 2 3 2" xfId="46199" xr:uid="{00000000-0005-0000-0000-000044BD0000}"/>
    <cellStyle name="Normal 47 9 7 3 3 2 4" xfId="40217" xr:uid="{00000000-0005-0000-0000-000045BD0000}"/>
    <cellStyle name="Normal 47 9 7 3 3 3" xfId="27547" xr:uid="{00000000-0005-0000-0000-000046BD0000}"/>
    <cellStyle name="Normal 47 9 7 3 3 3 2" xfId="49161" xr:uid="{00000000-0005-0000-0000-000047BD0000}"/>
    <cellStyle name="Normal 47 9 7 3 3 4" xfId="21580" xr:uid="{00000000-0005-0000-0000-000048BD0000}"/>
    <cellStyle name="Normal 47 9 7 3 3 4 2" xfId="43222" xr:uid="{00000000-0005-0000-0000-000049BD0000}"/>
    <cellStyle name="Normal 47 9 7 3 3 5" xfId="37214" xr:uid="{00000000-0005-0000-0000-00004ABD0000}"/>
    <cellStyle name="Normal 47 9 7 3 4" xfId="16612" xr:uid="{00000000-0005-0000-0000-00004BBD0000}"/>
    <cellStyle name="Normal 47 9 7 3 4 2" xfId="28581" xr:uid="{00000000-0005-0000-0000-00004CBD0000}"/>
    <cellStyle name="Normal 47 9 7 3 4 2 2" xfId="50187" xr:uid="{00000000-0005-0000-0000-00004DBD0000}"/>
    <cellStyle name="Normal 47 9 7 3 4 3" xfId="22614" xr:uid="{00000000-0005-0000-0000-00004EBD0000}"/>
    <cellStyle name="Normal 47 9 7 3 4 3 2" xfId="44251" xr:uid="{00000000-0005-0000-0000-00004FBD0000}"/>
    <cellStyle name="Normal 47 9 7 3 4 4" xfId="38266" xr:uid="{00000000-0005-0000-0000-000050BD0000}"/>
    <cellStyle name="Normal 47 9 7 3 5" xfId="25599" xr:uid="{00000000-0005-0000-0000-000051BD0000}"/>
    <cellStyle name="Normal 47 9 7 3 5 2" xfId="47216" xr:uid="{00000000-0005-0000-0000-000052BD0000}"/>
    <cellStyle name="Normal 47 9 7 3 6" xfId="19632" xr:uid="{00000000-0005-0000-0000-000053BD0000}"/>
    <cellStyle name="Normal 47 9 7 3 6 2" xfId="41274" xr:uid="{00000000-0005-0000-0000-000054BD0000}"/>
    <cellStyle name="Normal 47 9 7 3 7" xfId="35260" xr:uid="{00000000-0005-0000-0000-000055BD0000}"/>
    <cellStyle name="Normal 47 9 7 4" xfId="13863" xr:uid="{00000000-0005-0000-0000-000056BD0000}"/>
    <cellStyle name="Normal 47 9 7 4 2" xfId="16949" xr:uid="{00000000-0005-0000-0000-000057BD0000}"/>
    <cellStyle name="Normal 47 9 7 4 2 2" xfId="28917" xr:uid="{00000000-0005-0000-0000-000058BD0000}"/>
    <cellStyle name="Normal 47 9 7 4 2 2 2" xfId="50523" xr:uid="{00000000-0005-0000-0000-000059BD0000}"/>
    <cellStyle name="Normal 47 9 7 4 2 3" xfId="22950" xr:uid="{00000000-0005-0000-0000-00005ABD0000}"/>
    <cellStyle name="Normal 47 9 7 4 2 3 2" xfId="44587" xr:uid="{00000000-0005-0000-0000-00005BBD0000}"/>
    <cellStyle name="Normal 47 9 7 4 2 4" xfId="38603" xr:uid="{00000000-0005-0000-0000-00005CBD0000}"/>
    <cellStyle name="Normal 47 9 7 4 3" xfId="25935" xr:uid="{00000000-0005-0000-0000-00005DBD0000}"/>
    <cellStyle name="Normal 47 9 7 4 3 2" xfId="47549" xr:uid="{00000000-0005-0000-0000-00005EBD0000}"/>
    <cellStyle name="Normal 47 9 7 4 4" xfId="19968" xr:uid="{00000000-0005-0000-0000-00005FBD0000}"/>
    <cellStyle name="Normal 47 9 7 4 4 2" xfId="41610" xr:uid="{00000000-0005-0000-0000-000060BD0000}"/>
    <cellStyle name="Normal 47 9 7 4 5" xfId="35599" xr:uid="{00000000-0005-0000-0000-000061BD0000}"/>
    <cellStyle name="Normal 47 9 7 5" xfId="14837" xr:uid="{00000000-0005-0000-0000-000062BD0000}"/>
    <cellStyle name="Normal 47 9 7 5 2" xfId="17922" xr:uid="{00000000-0005-0000-0000-000063BD0000}"/>
    <cellStyle name="Normal 47 9 7 5 2 2" xfId="29889" xr:uid="{00000000-0005-0000-0000-000064BD0000}"/>
    <cellStyle name="Normal 47 9 7 5 2 2 2" xfId="51495" xr:uid="{00000000-0005-0000-0000-000065BD0000}"/>
    <cellStyle name="Normal 47 9 7 5 2 3" xfId="23922" xr:uid="{00000000-0005-0000-0000-000066BD0000}"/>
    <cellStyle name="Normal 47 9 7 5 2 3 2" xfId="45559" xr:uid="{00000000-0005-0000-0000-000067BD0000}"/>
    <cellStyle name="Normal 47 9 7 5 2 4" xfId="39576" xr:uid="{00000000-0005-0000-0000-000068BD0000}"/>
    <cellStyle name="Normal 47 9 7 5 3" xfId="26907" xr:uid="{00000000-0005-0000-0000-000069BD0000}"/>
    <cellStyle name="Normal 47 9 7 5 3 2" xfId="48521" xr:uid="{00000000-0005-0000-0000-00006ABD0000}"/>
    <cellStyle name="Normal 47 9 7 5 4" xfId="20940" xr:uid="{00000000-0005-0000-0000-00006BBD0000}"/>
    <cellStyle name="Normal 47 9 7 5 4 2" xfId="42582" xr:uid="{00000000-0005-0000-0000-00006CBD0000}"/>
    <cellStyle name="Normal 47 9 7 5 5" xfId="36573" xr:uid="{00000000-0005-0000-0000-00006DBD0000}"/>
    <cellStyle name="Normal 47 9 7 6" xfId="15950" xr:uid="{00000000-0005-0000-0000-00006EBD0000}"/>
    <cellStyle name="Normal 47 9 7 6 2" xfId="27921" xr:uid="{00000000-0005-0000-0000-00006FBD0000}"/>
    <cellStyle name="Normal 47 9 7 6 2 2" xfId="49527" xr:uid="{00000000-0005-0000-0000-000070BD0000}"/>
    <cellStyle name="Normal 47 9 7 6 3" xfId="21954" xr:uid="{00000000-0005-0000-0000-000071BD0000}"/>
    <cellStyle name="Normal 47 9 7 6 3 2" xfId="43591" xr:uid="{00000000-0005-0000-0000-000072BD0000}"/>
    <cellStyle name="Normal 47 9 7 6 4" xfId="37604" xr:uid="{00000000-0005-0000-0000-000073BD0000}"/>
    <cellStyle name="Normal 47 9 7 7" xfId="24936" xr:uid="{00000000-0005-0000-0000-000074BD0000}"/>
    <cellStyle name="Normal 47 9 7 7 2" xfId="46556" xr:uid="{00000000-0005-0000-0000-000075BD0000}"/>
    <cellStyle name="Normal 47 9 7 8" xfId="18969" xr:uid="{00000000-0005-0000-0000-000076BD0000}"/>
    <cellStyle name="Normal 47 9 7 8 2" xfId="40611" xr:uid="{00000000-0005-0000-0000-000077BD0000}"/>
    <cellStyle name="Normal 47 9 7 9" xfId="32010"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79" xr:uid="{00000000-0005-0000-0000-00007CBD0000}"/>
    <cellStyle name="Normal 47 9 8 2 2 2 2" xfId="50585" xr:uid="{00000000-0005-0000-0000-00007DBD0000}"/>
    <cellStyle name="Normal 47 9 8 2 2 3" xfId="23012" xr:uid="{00000000-0005-0000-0000-00007EBD0000}"/>
    <cellStyle name="Normal 47 9 8 2 2 3 2" xfId="44649" xr:uid="{00000000-0005-0000-0000-00007FBD0000}"/>
    <cellStyle name="Normal 47 9 8 2 2 4" xfId="38665" xr:uid="{00000000-0005-0000-0000-000080BD0000}"/>
    <cellStyle name="Normal 47 9 8 2 3" xfId="25997" xr:uid="{00000000-0005-0000-0000-000081BD0000}"/>
    <cellStyle name="Normal 47 9 8 2 3 2" xfId="47611" xr:uid="{00000000-0005-0000-0000-000082BD0000}"/>
    <cellStyle name="Normal 47 9 8 2 4" xfId="20030" xr:uid="{00000000-0005-0000-0000-000083BD0000}"/>
    <cellStyle name="Normal 47 9 8 2 4 2" xfId="41672" xr:uid="{00000000-0005-0000-0000-000084BD0000}"/>
    <cellStyle name="Normal 47 9 8 2 5" xfId="35662" xr:uid="{00000000-0005-0000-0000-000085BD0000}"/>
    <cellStyle name="Normal 47 9 8 3" xfId="14900" xr:uid="{00000000-0005-0000-0000-000086BD0000}"/>
    <cellStyle name="Normal 47 9 8 3 2" xfId="17985" xr:uid="{00000000-0005-0000-0000-000087BD0000}"/>
    <cellStyle name="Normal 47 9 8 3 2 2" xfId="29951" xr:uid="{00000000-0005-0000-0000-000088BD0000}"/>
    <cellStyle name="Normal 47 9 8 3 2 2 2" xfId="51557" xr:uid="{00000000-0005-0000-0000-000089BD0000}"/>
    <cellStyle name="Normal 47 9 8 3 2 3" xfId="23984" xr:uid="{00000000-0005-0000-0000-00008ABD0000}"/>
    <cellStyle name="Normal 47 9 8 3 2 3 2" xfId="45621" xr:uid="{00000000-0005-0000-0000-00008BBD0000}"/>
    <cellStyle name="Normal 47 9 8 3 2 4" xfId="39639" xr:uid="{00000000-0005-0000-0000-00008CBD0000}"/>
    <cellStyle name="Normal 47 9 8 3 3" xfId="26969" xr:uid="{00000000-0005-0000-0000-00008DBD0000}"/>
    <cellStyle name="Normal 47 9 8 3 3 2" xfId="48583" xr:uid="{00000000-0005-0000-0000-00008EBD0000}"/>
    <cellStyle name="Normal 47 9 8 3 4" xfId="21002" xr:uid="{00000000-0005-0000-0000-00008FBD0000}"/>
    <cellStyle name="Normal 47 9 8 3 4 2" xfId="42644" xr:uid="{00000000-0005-0000-0000-000090BD0000}"/>
    <cellStyle name="Normal 47 9 8 3 5" xfId="36636" xr:uid="{00000000-0005-0000-0000-000091BD0000}"/>
    <cellStyle name="Normal 47 9 8 4" xfId="16034" xr:uid="{00000000-0005-0000-0000-000092BD0000}"/>
    <cellStyle name="Normal 47 9 8 4 2" xfId="28003" xr:uid="{00000000-0005-0000-0000-000093BD0000}"/>
    <cellStyle name="Normal 47 9 8 4 2 2" xfId="49609" xr:uid="{00000000-0005-0000-0000-000094BD0000}"/>
    <cellStyle name="Normal 47 9 8 4 3" xfId="22036" xr:uid="{00000000-0005-0000-0000-000095BD0000}"/>
    <cellStyle name="Normal 47 9 8 4 3 2" xfId="43673" xr:uid="{00000000-0005-0000-0000-000096BD0000}"/>
    <cellStyle name="Normal 47 9 8 4 4" xfId="37688" xr:uid="{00000000-0005-0000-0000-000097BD0000}"/>
    <cellStyle name="Normal 47 9 8 5" xfId="25021" xr:uid="{00000000-0005-0000-0000-000098BD0000}"/>
    <cellStyle name="Normal 47 9 8 5 2" xfId="46638" xr:uid="{00000000-0005-0000-0000-000099BD0000}"/>
    <cellStyle name="Normal 47 9 8 6" xfId="19054" xr:uid="{00000000-0005-0000-0000-00009ABD0000}"/>
    <cellStyle name="Normal 47 9 8 6 2" xfId="40696" xr:uid="{00000000-0005-0000-0000-00009BBD0000}"/>
    <cellStyle name="Normal 47 9 8 7" xfId="34682"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299" xr:uid="{00000000-0005-0000-0000-0000A0BD0000}"/>
    <cellStyle name="Normal 47 9 9 2 2 2 2" xfId="50905" xr:uid="{00000000-0005-0000-0000-0000A1BD0000}"/>
    <cellStyle name="Normal 47 9 9 2 2 3" xfId="23332" xr:uid="{00000000-0005-0000-0000-0000A2BD0000}"/>
    <cellStyle name="Normal 47 9 9 2 2 3 2" xfId="44969" xr:uid="{00000000-0005-0000-0000-0000A3BD0000}"/>
    <cellStyle name="Normal 47 9 9 2 2 4" xfId="38985" xr:uid="{00000000-0005-0000-0000-0000A4BD0000}"/>
    <cellStyle name="Normal 47 9 9 2 3" xfId="26317" xr:uid="{00000000-0005-0000-0000-0000A5BD0000}"/>
    <cellStyle name="Normal 47 9 9 2 3 2" xfId="47931" xr:uid="{00000000-0005-0000-0000-0000A6BD0000}"/>
    <cellStyle name="Normal 47 9 9 2 4" xfId="20350" xr:uid="{00000000-0005-0000-0000-0000A7BD0000}"/>
    <cellStyle name="Normal 47 9 9 2 4 2" xfId="41992" xr:uid="{00000000-0005-0000-0000-0000A8BD0000}"/>
    <cellStyle name="Normal 47 9 9 2 5" xfId="35982" xr:uid="{00000000-0005-0000-0000-0000A9BD0000}"/>
    <cellStyle name="Normal 47 9 9 3" xfId="15220" xr:uid="{00000000-0005-0000-0000-0000AABD0000}"/>
    <cellStyle name="Normal 47 9 9 3 2" xfId="18305" xr:uid="{00000000-0005-0000-0000-0000ABBD0000}"/>
    <cellStyle name="Normal 47 9 9 3 2 2" xfId="30271" xr:uid="{00000000-0005-0000-0000-0000ACBD0000}"/>
    <cellStyle name="Normal 47 9 9 3 2 2 2" xfId="51877" xr:uid="{00000000-0005-0000-0000-0000ADBD0000}"/>
    <cellStyle name="Normal 47 9 9 3 2 3" xfId="24304" xr:uid="{00000000-0005-0000-0000-0000AEBD0000}"/>
    <cellStyle name="Normal 47 9 9 3 2 3 2" xfId="45941" xr:uid="{00000000-0005-0000-0000-0000AFBD0000}"/>
    <cellStyle name="Normal 47 9 9 3 2 4" xfId="39959" xr:uid="{00000000-0005-0000-0000-0000B0BD0000}"/>
    <cellStyle name="Normal 47 9 9 3 3" xfId="27289" xr:uid="{00000000-0005-0000-0000-0000B1BD0000}"/>
    <cellStyle name="Normal 47 9 9 3 3 2" xfId="48903" xr:uid="{00000000-0005-0000-0000-0000B2BD0000}"/>
    <cellStyle name="Normal 47 9 9 3 4" xfId="21322" xr:uid="{00000000-0005-0000-0000-0000B3BD0000}"/>
    <cellStyle name="Normal 47 9 9 3 4 2" xfId="42964" xr:uid="{00000000-0005-0000-0000-0000B4BD0000}"/>
    <cellStyle name="Normal 47 9 9 3 5" xfId="36956" xr:uid="{00000000-0005-0000-0000-0000B5BD0000}"/>
    <cellStyle name="Normal 47 9 9 4" xfId="16354" xr:uid="{00000000-0005-0000-0000-0000B6BD0000}"/>
    <cellStyle name="Normal 47 9 9 4 2" xfId="28323" xr:uid="{00000000-0005-0000-0000-0000B7BD0000}"/>
    <cellStyle name="Normal 47 9 9 4 2 2" xfId="49929" xr:uid="{00000000-0005-0000-0000-0000B8BD0000}"/>
    <cellStyle name="Normal 47 9 9 4 3" xfId="22356" xr:uid="{00000000-0005-0000-0000-0000B9BD0000}"/>
    <cellStyle name="Normal 47 9 9 4 3 2" xfId="43993" xr:uid="{00000000-0005-0000-0000-0000BABD0000}"/>
    <cellStyle name="Normal 47 9 9 4 4" xfId="38008" xr:uid="{00000000-0005-0000-0000-0000BBBD0000}"/>
    <cellStyle name="Normal 47 9 9 5" xfId="25341" xr:uid="{00000000-0005-0000-0000-0000BCBD0000}"/>
    <cellStyle name="Normal 47 9 9 5 2" xfId="46958" xr:uid="{00000000-0005-0000-0000-0000BDBD0000}"/>
    <cellStyle name="Normal 47 9 9 6" xfId="19374" xr:uid="{00000000-0005-0000-0000-0000BEBD0000}"/>
    <cellStyle name="Normal 47 9 9 6 2" xfId="41016" xr:uid="{00000000-0005-0000-0000-0000BFBD0000}"/>
    <cellStyle name="Normal 47 9 9 7" xfId="35002"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0" xr:uid="{00000000-0005-0000-0000-0000D1BD0000}"/>
    <cellStyle name="Normal 5 10 2 2 2 2 2 2" xfId="50846" xr:uid="{00000000-0005-0000-0000-0000D2BD0000}"/>
    <cellStyle name="Normal 5 10 2 2 2 2 3" xfId="23273" xr:uid="{00000000-0005-0000-0000-0000D3BD0000}"/>
    <cellStyle name="Normal 5 10 2 2 2 2 3 2" xfId="44910" xr:uid="{00000000-0005-0000-0000-0000D4BD0000}"/>
    <cellStyle name="Normal 5 10 2 2 2 2 4" xfId="38926" xr:uid="{00000000-0005-0000-0000-0000D5BD0000}"/>
    <cellStyle name="Normal 5 10 2 2 2 3" xfId="26258" xr:uid="{00000000-0005-0000-0000-0000D6BD0000}"/>
    <cellStyle name="Normal 5 10 2 2 2 3 2" xfId="47872" xr:uid="{00000000-0005-0000-0000-0000D7BD0000}"/>
    <cellStyle name="Normal 5 10 2 2 2 4" xfId="20291" xr:uid="{00000000-0005-0000-0000-0000D8BD0000}"/>
    <cellStyle name="Normal 5 10 2 2 2 4 2" xfId="41933" xr:uid="{00000000-0005-0000-0000-0000D9BD0000}"/>
    <cellStyle name="Normal 5 10 2 2 2 5" xfId="35923" xr:uid="{00000000-0005-0000-0000-0000DABD0000}"/>
    <cellStyle name="Normal 5 10 2 2 3" xfId="15161" xr:uid="{00000000-0005-0000-0000-0000DBBD0000}"/>
    <cellStyle name="Normal 5 10 2 2 3 2" xfId="18246" xr:uid="{00000000-0005-0000-0000-0000DCBD0000}"/>
    <cellStyle name="Normal 5 10 2 2 3 2 2" xfId="30212" xr:uid="{00000000-0005-0000-0000-0000DDBD0000}"/>
    <cellStyle name="Normal 5 10 2 2 3 2 2 2" xfId="51818" xr:uid="{00000000-0005-0000-0000-0000DEBD0000}"/>
    <cellStyle name="Normal 5 10 2 2 3 2 3" xfId="24245" xr:uid="{00000000-0005-0000-0000-0000DFBD0000}"/>
    <cellStyle name="Normal 5 10 2 2 3 2 3 2" xfId="45882" xr:uid="{00000000-0005-0000-0000-0000E0BD0000}"/>
    <cellStyle name="Normal 5 10 2 2 3 2 4" xfId="39900" xr:uid="{00000000-0005-0000-0000-0000E1BD0000}"/>
    <cellStyle name="Normal 5 10 2 2 3 3" xfId="27230" xr:uid="{00000000-0005-0000-0000-0000E2BD0000}"/>
    <cellStyle name="Normal 5 10 2 2 3 3 2" xfId="48844" xr:uid="{00000000-0005-0000-0000-0000E3BD0000}"/>
    <cellStyle name="Normal 5 10 2 2 3 4" xfId="21263" xr:uid="{00000000-0005-0000-0000-0000E4BD0000}"/>
    <cellStyle name="Normal 5 10 2 2 3 4 2" xfId="42905" xr:uid="{00000000-0005-0000-0000-0000E5BD0000}"/>
    <cellStyle name="Normal 5 10 2 2 3 5" xfId="36897" xr:uid="{00000000-0005-0000-0000-0000E6BD0000}"/>
    <cellStyle name="Normal 5 10 2 2 4" xfId="16295" xr:uid="{00000000-0005-0000-0000-0000E7BD0000}"/>
    <cellStyle name="Normal 5 10 2 2 4 2" xfId="28264" xr:uid="{00000000-0005-0000-0000-0000E8BD0000}"/>
    <cellStyle name="Normal 5 10 2 2 4 2 2" xfId="49870" xr:uid="{00000000-0005-0000-0000-0000E9BD0000}"/>
    <cellStyle name="Normal 5 10 2 2 4 3" xfId="22297" xr:uid="{00000000-0005-0000-0000-0000EABD0000}"/>
    <cellStyle name="Normal 5 10 2 2 4 3 2" xfId="43934" xr:uid="{00000000-0005-0000-0000-0000EBBD0000}"/>
    <cellStyle name="Normal 5 10 2 2 4 4" xfId="37949" xr:uid="{00000000-0005-0000-0000-0000ECBD0000}"/>
    <cellStyle name="Normal 5 10 2 2 5" xfId="25282" xr:uid="{00000000-0005-0000-0000-0000EDBD0000}"/>
    <cellStyle name="Normal 5 10 2 2 5 2" xfId="46899" xr:uid="{00000000-0005-0000-0000-0000EEBD0000}"/>
    <cellStyle name="Normal 5 10 2 2 6" xfId="19315" xr:uid="{00000000-0005-0000-0000-0000EFBD0000}"/>
    <cellStyle name="Normal 5 10 2 2 6 2" xfId="40957" xr:uid="{00000000-0005-0000-0000-0000F0BD0000}"/>
    <cellStyle name="Normal 5 10 2 2 7" xfId="34943"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0" xr:uid="{00000000-0005-0000-0000-0000F5BD0000}"/>
    <cellStyle name="Normal 5 10 2 3 2 2 2 2" xfId="51166" xr:uid="{00000000-0005-0000-0000-0000F6BD0000}"/>
    <cellStyle name="Normal 5 10 2 3 2 2 3" xfId="23593" xr:uid="{00000000-0005-0000-0000-0000F7BD0000}"/>
    <cellStyle name="Normal 5 10 2 3 2 2 3 2" xfId="45230" xr:uid="{00000000-0005-0000-0000-0000F8BD0000}"/>
    <cellStyle name="Normal 5 10 2 3 2 2 4" xfId="39246" xr:uid="{00000000-0005-0000-0000-0000F9BD0000}"/>
    <cellStyle name="Normal 5 10 2 3 2 3" xfId="26578" xr:uid="{00000000-0005-0000-0000-0000FABD0000}"/>
    <cellStyle name="Normal 5 10 2 3 2 3 2" xfId="48192" xr:uid="{00000000-0005-0000-0000-0000FBBD0000}"/>
    <cellStyle name="Normal 5 10 2 3 2 4" xfId="20611" xr:uid="{00000000-0005-0000-0000-0000FCBD0000}"/>
    <cellStyle name="Normal 5 10 2 3 2 4 2" xfId="42253" xr:uid="{00000000-0005-0000-0000-0000FDBD0000}"/>
    <cellStyle name="Normal 5 10 2 3 2 5" xfId="36243" xr:uid="{00000000-0005-0000-0000-0000FEBD0000}"/>
    <cellStyle name="Normal 5 10 2 3 3" xfId="15481" xr:uid="{00000000-0005-0000-0000-0000FFBD0000}"/>
    <cellStyle name="Normal 5 10 2 3 3 2" xfId="18566" xr:uid="{00000000-0005-0000-0000-000000BE0000}"/>
    <cellStyle name="Normal 5 10 2 3 3 2 2" xfId="30532" xr:uid="{00000000-0005-0000-0000-000001BE0000}"/>
    <cellStyle name="Normal 5 10 2 3 3 2 2 2" xfId="52138" xr:uid="{00000000-0005-0000-0000-000002BE0000}"/>
    <cellStyle name="Normal 5 10 2 3 3 2 3" xfId="24565" xr:uid="{00000000-0005-0000-0000-000003BE0000}"/>
    <cellStyle name="Normal 5 10 2 3 3 2 3 2" xfId="46202" xr:uid="{00000000-0005-0000-0000-000004BE0000}"/>
    <cellStyle name="Normal 5 10 2 3 3 2 4" xfId="40220" xr:uid="{00000000-0005-0000-0000-000005BE0000}"/>
    <cellStyle name="Normal 5 10 2 3 3 3" xfId="27550" xr:uid="{00000000-0005-0000-0000-000006BE0000}"/>
    <cellStyle name="Normal 5 10 2 3 3 3 2" xfId="49164" xr:uid="{00000000-0005-0000-0000-000007BE0000}"/>
    <cellStyle name="Normal 5 10 2 3 3 4" xfId="21583" xr:uid="{00000000-0005-0000-0000-000008BE0000}"/>
    <cellStyle name="Normal 5 10 2 3 3 4 2" xfId="43225" xr:uid="{00000000-0005-0000-0000-000009BE0000}"/>
    <cellStyle name="Normal 5 10 2 3 3 5" xfId="37217" xr:uid="{00000000-0005-0000-0000-00000ABE0000}"/>
    <cellStyle name="Normal 5 10 2 3 4" xfId="16615" xr:uid="{00000000-0005-0000-0000-00000BBE0000}"/>
    <cellStyle name="Normal 5 10 2 3 4 2" xfId="28584" xr:uid="{00000000-0005-0000-0000-00000CBE0000}"/>
    <cellStyle name="Normal 5 10 2 3 4 2 2" xfId="50190" xr:uid="{00000000-0005-0000-0000-00000DBE0000}"/>
    <cellStyle name="Normal 5 10 2 3 4 3" xfId="22617" xr:uid="{00000000-0005-0000-0000-00000EBE0000}"/>
    <cellStyle name="Normal 5 10 2 3 4 3 2" xfId="44254" xr:uid="{00000000-0005-0000-0000-00000FBE0000}"/>
    <cellStyle name="Normal 5 10 2 3 4 4" xfId="38269" xr:uid="{00000000-0005-0000-0000-000010BE0000}"/>
    <cellStyle name="Normal 5 10 2 3 5" xfId="25602" xr:uid="{00000000-0005-0000-0000-000011BE0000}"/>
    <cellStyle name="Normal 5 10 2 3 5 2" xfId="47219" xr:uid="{00000000-0005-0000-0000-000012BE0000}"/>
    <cellStyle name="Normal 5 10 2 3 6" xfId="19635" xr:uid="{00000000-0005-0000-0000-000013BE0000}"/>
    <cellStyle name="Normal 5 10 2 3 6 2" xfId="41277" xr:uid="{00000000-0005-0000-0000-000014BE0000}"/>
    <cellStyle name="Normal 5 10 2 3 7" xfId="35263" xr:uid="{00000000-0005-0000-0000-000015BE0000}"/>
    <cellStyle name="Normal 5 10 2 4" xfId="13866" xr:uid="{00000000-0005-0000-0000-000016BE0000}"/>
    <cellStyle name="Normal 5 10 2 4 2" xfId="16952" xr:uid="{00000000-0005-0000-0000-000017BE0000}"/>
    <cellStyle name="Normal 5 10 2 4 2 2" xfId="28920" xr:uid="{00000000-0005-0000-0000-000018BE0000}"/>
    <cellStyle name="Normal 5 10 2 4 2 2 2" xfId="50526" xr:uid="{00000000-0005-0000-0000-000019BE0000}"/>
    <cellStyle name="Normal 5 10 2 4 2 3" xfId="22953" xr:uid="{00000000-0005-0000-0000-00001ABE0000}"/>
    <cellStyle name="Normal 5 10 2 4 2 3 2" xfId="44590" xr:uid="{00000000-0005-0000-0000-00001BBE0000}"/>
    <cellStyle name="Normal 5 10 2 4 2 4" xfId="38606" xr:uid="{00000000-0005-0000-0000-00001CBE0000}"/>
    <cellStyle name="Normal 5 10 2 4 3" xfId="25938" xr:uid="{00000000-0005-0000-0000-00001DBE0000}"/>
    <cellStyle name="Normal 5 10 2 4 3 2" xfId="47552" xr:uid="{00000000-0005-0000-0000-00001EBE0000}"/>
    <cellStyle name="Normal 5 10 2 4 4" xfId="19971" xr:uid="{00000000-0005-0000-0000-00001FBE0000}"/>
    <cellStyle name="Normal 5 10 2 4 4 2" xfId="41613" xr:uid="{00000000-0005-0000-0000-000020BE0000}"/>
    <cellStyle name="Normal 5 10 2 4 5" xfId="35602" xr:uid="{00000000-0005-0000-0000-000021BE0000}"/>
    <cellStyle name="Normal 5 10 2 5" xfId="14840" xr:uid="{00000000-0005-0000-0000-000022BE0000}"/>
    <cellStyle name="Normal 5 10 2 5 2" xfId="17925" xr:uid="{00000000-0005-0000-0000-000023BE0000}"/>
    <cellStyle name="Normal 5 10 2 5 2 2" xfId="29892" xr:uid="{00000000-0005-0000-0000-000024BE0000}"/>
    <cellStyle name="Normal 5 10 2 5 2 2 2" xfId="51498" xr:uid="{00000000-0005-0000-0000-000025BE0000}"/>
    <cellStyle name="Normal 5 10 2 5 2 3" xfId="23925" xr:uid="{00000000-0005-0000-0000-000026BE0000}"/>
    <cellStyle name="Normal 5 10 2 5 2 3 2" xfId="45562" xr:uid="{00000000-0005-0000-0000-000027BE0000}"/>
    <cellStyle name="Normal 5 10 2 5 2 4" xfId="39579" xr:uid="{00000000-0005-0000-0000-000028BE0000}"/>
    <cellStyle name="Normal 5 10 2 5 3" xfId="26910" xr:uid="{00000000-0005-0000-0000-000029BE0000}"/>
    <cellStyle name="Normal 5 10 2 5 3 2" xfId="48524" xr:uid="{00000000-0005-0000-0000-00002ABE0000}"/>
    <cellStyle name="Normal 5 10 2 5 4" xfId="20943" xr:uid="{00000000-0005-0000-0000-00002BBE0000}"/>
    <cellStyle name="Normal 5 10 2 5 4 2" xfId="42585" xr:uid="{00000000-0005-0000-0000-00002CBE0000}"/>
    <cellStyle name="Normal 5 10 2 5 5" xfId="36576" xr:uid="{00000000-0005-0000-0000-00002DBE0000}"/>
    <cellStyle name="Normal 5 10 2 6" xfId="15975" xr:uid="{00000000-0005-0000-0000-00002EBE0000}"/>
    <cellStyle name="Normal 5 10 2 6 2" xfId="27944" xr:uid="{00000000-0005-0000-0000-00002FBE0000}"/>
    <cellStyle name="Normal 5 10 2 6 2 2" xfId="49550" xr:uid="{00000000-0005-0000-0000-000030BE0000}"/>
    <cellStyle name="Normal 5 10 2 6 3" xfId="21977" xr:uid="{00000000-0005-0000-0000-000031BE0000}"/>
    <cellStyle name="Normal 5 10 2 6 3 2" xfId="43614" xr:uid="{00000000-0005-0000-0000-000032BE0000}"/>
    <cellStyle name="Normal 5 10 2 6 4" xfId="37629" xr:uid="{00000000-0005-0000-0000-000033BE0000}"/>
    <cellStyle name="Normal 5 10 2 7" xfId="24959" xr:uid="{00000000-0005-0000-0000-000034BE0000}"/>
    <cellStyle name="Normal 5 10 2 7 2" xfId="46576" xr:uid="{00000000-0005-0000-0000-000035BE0000}"/>
    <cellStyle name="Normal 5 10 2 8" xfId="18992" xr:uid="{00000000-0005-0000-0000-000036BE0000}"/>
    <cellStyle name="Normal 5 10 2 8 2" xfId="40634" xr:uid="{00000000-0005-0000-0000-000037BE0000}"/>
    <cellStyle name="Normal 5 10 2 9" xfId="32141"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1" xr:uid="{00000000-0005-0000-0000-00003EBE0000}"/>
    <cellStyle name="Normal 5 11 2 2 2 2 2 2" xfId="50847" xr:uid="{00000000-0005-0000-0000-00003FBE0000}"/>
    <cellStyle name="Normal 5 11 2 2 2 2 3" xfId="23274" xr:uid="{00000000-0005-0000-0000-000040BE0000}"/>
    <cellStyle name="Normal 5 11 2 2 2 2 3 2" xfId="44911" xr:uid="{00000000-0005-0000-0000-000041BE0000}"/>
    <cellStyle name="Normal 5 11 2 2 2 2 4" xfId="38927" xr:uid="{00000000-0005-0000-0000-000042BE0000}"/>
    <cellStyle name="Normal 5 11 2 2 2 3" xfId="26259" xr:uid="{00000000-0005-0000-0000-000043BE0000}"/>
    <cellStyle name="Normal 5 11 2 2 2 3 2" xfId="47873" xr:uid="{00000000-0005-0000-0000-000044BE0000}"/>
    <cellStyle name="Normal 5 11 2 2 2 4" xfId="20292" xr:uid="{00000000-0005-0000-0000-000045BE0000}"/>
    <cellStyle name="Normal 5 11 2 2 2 4 2" xfId="41934" xr:uid="{00000000-0005-0000-0000-000046BE0000}"/>
    <cellStyle name="Normal 5 11 2 2 2 5" xfId="35924" xr:uid="{00000000-0005-0000-0000-000047BE0000}"/>
    <cellStyle name="Normal 5 11 2 2 3" xfId="15162" xr:uid="{00000000-0005-0000-0000-000048BE0000}"/>
    <cellStyle name="Normal 5 11 2 2 3 2" xfId="18247" xr:uid="{00000000-0005-0000-0000-000049BE0000}"/>
    <cellStyle name="Normal 5 11 2 2 3 2 2" xfId="30213" xr:uid="{00000000-0005-0000-0000-00004ABE0000}"/>
    <cellStyle name="Normal 5 11 2 2 3 2 2 2" xfId="51819" xr:uid="{00000000-0005-0000-0000-00004BBE0000}"/>
    <cellStyle name="Normal 5 11 2 2 3 2 3" xfId="24246" xr:uid="{00000000-0005-0000-0000-00004CBE0000}"/>
    <cellStyle name="Normal 5 11 2 2 3 2 3 2" xfId="45883" xr:uid="{00000000-0005-0000-0000-00004DBE0000}"/>
    <cellStyle name="Normal 5 11 2 2 3 2 4" xfId="39901" xr:uid="{00000000-0005-0000-0000-00004EBE0000}"/>
    <cellStyle name="Normal 5 11 2 2 3 3" xfId="27231" xr:uid="{00000000-0005-0000-0000-00004FBE0000}"/>
    <cellStyle name="Normal 5 11 2 2 3 3 2" xfId="48845" xr:uid="{00000000-0005-0000-0000-000050BE0000}"/>
    <cellStyle name="Normal 5 11 2 2 3 4" xfId="21264" xr:uid="{00000000-0005-0000-0000-000051BE0000}"/>
    <cellStyle name="Normal 5 11 2 2 3 4 2" xfId="42906" xr:uid="{00000000-0005-0000-0000-000052BE0000}"/>
    <cellStyle name="Normal 5 11 2 2 3 5" xfId="36898" xr:uid="{00000000-0005-0000-0000-000053BE0000}"/>
    <cellStyle name="Normal 5 11 2 2 4" xfId="16296" xr:uid="{00000000-0005-0000-0000-000054BE0000}"/>
    <cellStyle name="Normal 5 11 2 2 4 2" xfId="28265" xr:uid="{00000000-0005-0000-0000-000055BE0000}"/>
    <cellStyle name="Normal 5 11 2 2 4 2 2" xfId="49871" xr:uid="{00000000-0005-0000-0000-000056BE0000}"/>
    <cellStyle name="Normal 5 11 2 2 4 3" xfId="22298" xr:uid="{00000000-0005-0000-0000-000057BE0000}"/>
    <cellStyle name="Normal 5 11 2 2 4 3 2" xfId="43935" xr:uid="{00000000-0005-0000-0000-000058BE0000}"/>
    <cellStyle name="Normal 5 11 2 2 4 4" xfId="37950" xr:uid="{00000000-0005-0000-0000-000059BE0000}"/>
    <cellStyle name="Normal 5 11 2 2 5" xfId="25283" xr:uid="{00000000-0005-0000-0000-00005ABE0000}"/>
    <cellStyle name="Normal 5 11 2 2 5 2" xfId="46900" xr:uid="{00000000-0005-0000-0000-00005BBE0000}"/>
    <cellStyle name="Normal 5 11 2 2 6" xfId="19316" xr:uid="{00000000-0005-0000-0000-00005CBE0000}"/>
    <cellStyle name="Normal 5 11 2 2 6 2" xfId="40958" xr:uid="{00000000-0005-0000-0000-00005DBE0000}"/>
    <cellStyle name="Normal 5 11 2 2 7" xfId="34944"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1" xr:uid="{00000000-0005-0000-0000-000062BE0000}"/>
    <cellStyle name="Normal 5 11 2 3 2 2 2 2" xfId="51167" xr:uid="{00000000-0005-0000-0000-000063BE0000}"/>
    <cellStyle name="Normal 5 11 2 3 2 2 3" xfId="23594" xr:uid="{00000000-0005-0000-0000-000064BE0000}"/>
    <cellStyle name="Normal 5 11 2 3 2 2 3 2" xfId="45231" xr:uid="{00000000-0005-0000-0000-000065BE0000}"/>
    <cellStyle name="Normal 5 11 2 3 2 2 4" xfId="39247" xr:uid="{00000000-0005-0000-0000-000066BE0000}"/>
    <cellStyle name="Normal 5 11 2 3 2 3" xfId="26579" xr:uid="{00000000-0005-0000-0000-000067BE0000}"/>
    <cellStyle name="Normal 5 11 2 3 2 3 2" xfId="48193" xr:uid="{00000000-0005-0000-0000-000068BE0000}"/>
    <cellStyle name="Normal 5 11 2 3 2 4" xfId="20612" xr:uid="{00000000-0005-0000-0000-000069BE0000}"/>
    <cellStyle name="Normal 5 11 2 3 2 4 2" xfId="42254" xr:uid="{00000000-0005-0000-0000-00006ABE0000}"/>
    <cellStyle name="Normal 5 11 2 3 2 5" xfId="36244" xr:uid="{00000000-0005-0000-0000-00006BBE0000}"/>
    <cellStyle name="Normal 5 11 2 3 3" xfId="15482" xr:uid="{00000000-0005-0000-0000-00006CBE0000}"/>
    <cellStyle name="Normal 5 11 2 3 3 2" xfId="18567" xr:uid="{00000000-0005-0000-0000-00006DBE0000}"/>
    <cellStyle name="Normal 5 11 2 3 3 2 2" xfId="30533" xr:uid="{00000000-0005-0000-0000-00006EBE0000}"/>
    <cellStyle name="Normal 5 11 2 3 3 2 2 2" xfId="52139" xr:uid="{00000000-0005-0000-0000-00006FBE0000}"/>
    <cellStyle name="Normal 5 11 2 3 3 2 3" xfId="24566" xr:uid="{00000000-0005-0000-0000-000070BE0000}"/>
    <cellStyle name="Normal 5 11 2 3 3 2 3 2" xfId="46203" xr:uid="{00000000-0005-0000-0000-000071BE0000}"/>
    <cellStyle name="Normal 5 11 2 3 3 2 4" xfId="40221" xr:uid="{00000000-0005-0000-0000-000072BE0000}"/>
    <cellStyle name="Normal 5 11 2 3 3 3" xfId="27551" xr:uid="{00000000-0005-0000-0000-000073BE0000}"/>
    <cellStyle name="Normal 5 11 2 3 3 3 2" xfId="49165" xr:uid="{00000000-0005-0000-0000-000074BE0000}"/>
    <cellStyle name="Normal 5 11 2 3 3 4" xfId="21584" xr:uid="{00000000-0005-0000-0000-000075BE0000}"/>
    <cellStyle name="Normal 5 11 2 3 3 4 2" xfId="43226" xr:uid="{00000000-0005-0000-0000-000076BE0000}"/>
    <cellStyle name="Normal 5 11 2 3 3 5" xfId="37218" xr:uid="{00000000-0005-0000-0000-000077BE0000}"/>
    <cellStyle name="Normal 5 11 2 3 4" xfId="16616" xr:uid="{00000000-0005-0000-0000-000078BE0000}"/>
    <cellStyle name="Normal 5 11 2 3 4 2" xfId="28585" xr:uid="{00000000-0005-0000-0000-000079BE0000}"/>
    <cellStyle name="Normal 5 11 2 3 4 2 2" xfId="50191" xr:uid="{00000000-0005-0000-0000-00007ABE0000}"/>
    <cellStyle name="Normal 5 11 2 3 4 3" xfId="22618" xr:uid="{00000000-0005-0000-0000-00007BBE0000}"/>
    <cellStyle name="Normal 5 11 2 3 4 3 2" xfId="44255" xr:uid="{00000000-0005-0000-0000-00007CBE0000}"/>
    <cellStyle name="Normal 5 11 2 3 4 4" xfId="38270" xr:uid="{00000000-0005-0000-0000-00007DBE0000}"/>
    <cellStyle name="Normal 5 11 2 3 5" xfId="25603" xr:uid="{00000000-0005-0000-0000-00007EBE0000}"/>
    <cellStyle name="Normal 5 11 2 3 5 2" xfId="47220" xr:uid="{00000000-0005-0000-0000-00007FBE0000}"/>
    <cellStyle name="Normal 5 11 2 3 6" xfId="19636" xr:uid="{00000000-0005-0000-0000-000080BE0000}"/>
    <cellStyle name="Normal 5 11 2 3 6 2" xfId="41278" xr:uid="{00000000-0005-0000-0000-000081BE0000}"/>
    <cellStyle name="Normal 5 11 2 3 7" xfId="35264" xr:uid="{00000000-0005-0000-0000-000082BE0000}"/>
    <cellStyle name="Normal 5 11 2 4" xfId="13867" xr:uid="{00000000-0005-0000-0000-000083BE0000}"/>
    <cellStyle name="Normal 5 11 2 4 2" xfId="16953" xr:uid="{00000000-0005-0000-0000-000084BE0000}"/>
    <cellStyle name="Normal 5 11 2 4 2 2" xfId="28921" xr:uid="{00000000-0005-0000-0000-000085BE0000}"/>
    <cellStyle name="Normal 5 11 2 4 2 2 2" xfId="50527" xr:uid="{00000000-0005-0000-0000-000086BE0000}"/>
    <cellStyle name="Normal 5 11 2 4 2 3" xfId="22954" xr:uid="{00000000-0005-0000-0000-000087BE0000}"/>
    <cellStyle name="Normal 5 11 2 4 2 3 2" xfId="44591" xr:uid="{00000000-0005-0000-0000-000088BE0000}"/>
    <cellStyle name="Normal 5 11 2 4 2 4" xfId="38607" xr:uid="{00000000-0005-0000-0000-000089BE0000}"/>
    <cellStyle name="Normal 5 11 2 4 3" xfId="25939" xr:uid="{00000000-0005-0000-0000-00008ABE0000}"/>
    <cellStyle name="Normal 5 11 2 4 3 2" xfId="47553" xr:uid="{00000000-0005-0000-0000-00008BBE0000}"/>
    <cellStyle name="Normal 5 11 2 4 4" xfId="19972" xr:uid="{00000000-0005-0000-0000-00008CBE0000}"/>
    <cellStyle name="Normal 5 11 2 4 4 2" xfId="41614" xr:uid="{00000000-0005-0000-0000-00008DBE0000}"/>
    <cellStyle name="Normal 5 11 2 4 5" xfId="35603" xr:uid="{00000000-0005-0000-0000-00008EBE0000}"/>
    <cellStyle name="Normal 5 11 2 5" xfId="14841" xr:uid="{00000000-0005-0000-0000-00008FBE0000}"/>
    <cellStyle name="Normal 5 11 2 5 2" xfId="17926" xr:uid="{00000000-0005-0000-0000-000090BE0000}"/>
    <cellStyle name="Normal 5 11 2 5 2 2" xfId="29893" xr:uid="{00000000-0005-0000-0000-000091BE0000}"/>
    <cellStyle name="Normal 5 11 2 5 2 2 2" xfId="51499" xr:uid="{00000000-0005-0000-0000-000092BE0000}"/>
    <cellStyle name="Normal 5 11 2 5 2 3" xfId="23926" xr:uid="{00000000-0005-0000-0000-000093BE0000}"/>
    <cellStyle name="Normal 5 11 2 5 2 3 2" xfId="45563" xr:uid="{00000000-0005-0000-0000-000094BE0000}"/>
    <cellStyle name="Normal 5 11 2 5 2 4" xfId="39580" xr:uid="{00000000-0005-0000-0000-000095BE0000}"/>
    <cellStyle name="Normal 5 11 2 5 3" xfId="26911" xr:uid="{00000000-0005-0000-0000-000096BE0000}"/>
    <cellStyle name="Normal 5 11 2 5 3 2" xfId="48525" xr:uid="{00000000-0005-0000-0000-000097BE0000}"/>
    <cellStyle name="Normal 5 11 2 5 4" xfId="20944" xr:uid="{00000000-0005-0000-0000-000098BE0000}"/>
    <cellStyle name="Normal 5 11 2 5 4 2" xfId="42586" xr:uid="{00000000-0005-0000-0000-000099BE0000}"/>
    <cellStyle name="Normal 5 11 2 5 5" xfId="36577" xr:uid="{00000000-0005-0000-0000-00009ABE0000}"/>
    <cellStyle name="Normal 5 11 2 6" xfId="15976" xr:uid="{00000000-0005-0000-0000-00009BBE0000}"/>
    <cellStyle name="Normal 5 11 2 6 2" xfId="27945" xr:uid="{00000000-0005-0000-0000-00009CBE0000}"/>
    <cellStyle name="Normal 5 11 2 6 2 2" xfId="49551" xr:uid="{00000000-0005-0000-0000-00009DBE0000}"/>
    <cellStyle name="Normal 5 11 2 6 3" xfId="21978" xr:uid="{00000000-0005-0000-0000-00009EBE0000}"/>
    <cellStyle name="Normal 5 11 2 6 3 2" xfId="43615" xr:uid="{00000000-0005-0000-0000-00009FBE0000}"/>
    <cellStyle name="Normal 5 11 2 6 4" xfId="37630" xr:uid="{00000000-0005-0000-0000-0000A0BE0000}"/>
    <cellStyle name="Normal 5 11 2 7" xfId="24960" xr:uid="{00000000-0005-0000-0000-0000A1BE0000}"/>
    <cellStyle name="Normal 5 11 2 7 2" xfId="46577" xr:uid="{00000000-0005-0000-0000-0000A2BE0000}"/>
    <cellStyle name="Normal 5 11 2 8" xfId="18993" xr:uid="{00000000-0005-0000-0000-0000A3BE0000}"/>
    <cellStyle name="Normal 5 11 2 8 2" xfId="40635" xr:uid="{00000000-0005-0000-0000-0000A4BE0000}"/>
    <cellStyle name="Normal 5 11 2 9" xfId="32142"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2" xr:uid="{00000000-0005-0000-0000-0000ABBE0000}"/>
    <cellStyle name="Normal 5 12 2 2 2 2 2 2" xfId="50848" xr:uid="{00000000-0005-0000-0000-0000ACBE0000}"/>
    <cellStyle name="Normal 5 12 2 2 2 2 3" xfId="23275" xr:uid="{00000000-0005-0000-0000-0000ADBE0000}"/>
    <cellStyle name="Normal 5 12 2 2 2 2 3 2" xfId="44912" xr:uid="{00000000-0005-0000-0000-0000AEBE0000}"/>
    <cellStyle name="Normal 5 12 2 2 2 2 4" xfId="38928" xr:uid="{00000000-0005-0000-0000-0000AFBE0000}"/>
    <cellStyle name="Normal 5 12 2 2 2 3" xfId="26260" xr:uid="{00000000-0005-0000-0000-0000B0BE0000}"/>
    <cellStyle name="Normal 5 12 2 2 2 3 2" xfId="47874" xr:uid="{00000000-0005-0000-0000-0000B1BE0000}"/>
    <cellStyle name="Normal 5 12 2 2 2 4" xfId="20293" xr:uid="{00000000-0005-0000-0000-0000B2BE0000}"/>
    <cellStyle name="Normal 5 12 2 2 2 4 2" xfId="41935" xr:uid="{00000000-0005-0000-0000-0000B3BE0000}"/>
    <cellStyle name="Normal 5 12 2 2 2 5" xfId="35925" xr:uid="{00000000-0005-0000-0000-0000B4BE0000}"/>
    <cellStyle name="Normal 5 12 2 2 3" xfId="15163" xr:uid="{00000000-0005-0000-0000-0000B5BE0000}"/>
    <cellStyle name="Normal 5 12 2 2 3 2" xfId="18248" xr:uid="{00000000-0005-0000-0000-0000B6BE0000}"/>
    <cellStyle name="Normal 5 12 2 2 3 2 2" xfId="30214" xr:uid="{00000000-0005-0000-0000-0000B7BE0000}"/>
    <cellStyle name="Normal 5 12 2 2 3 2 2 2" xfId="51820" xr:uid="{00000000-0005-0000-0000-0000B8BE0000}"/>
    <cellStyle name="Normal 5 12 2 2 3 2 3" xfId="24247" xr:uid="{00000000-0005-0000-0000-0000B9BE0000}"/>
    <cellStyle name="Normal 5 12 2 2 3 2 3 2" xfId="45884" xr:uid="{00000000-0005-0000-0000-0000BABE0000}"/>
    <cellStyle name="Normal 5 12 2 2 3 2 4" xfId="39902" xr:uid="{00000000-0005-0000-0000-0000BBBE0000}"/>
    <cellStyle name="Normal 5 12 2 2 3 3" xfId="27232" xr:uid="{00000000-0005-0000-0000-0000BCBE0000}"/>
    <cellStyle name="Normal 5 12 2 2 3 3 2" xfId="48846" xr:uid="{00000000-0005-0000-0000-0000BDBE0000}"/>
    <cellStyle name="Normal 5 12 2 2 3 4" xfId="21265" xr:uid="{00000000-0005-0000-0000-0000BEBE0000}"/>
    <cellStyle name="Normal 5 12 2 2 3 4 2" xfId="42907" xr:uid="{00000000-0005-0000-0000-0000BFBE0000}"/>
    <cellStyle name="Normal 5 12 2 2 3 5" xfId="36899" xr:uid="{00000000-0005-0000-0000-0000C0BE0000}"/>
    <cellStyle name="Normal 5 12 2 2 4" xfId="16297" xr:uid="{00000000-0005-0000-0000-0000C1BE0000}"/>
    <cellStyle name="Normal 5 12 2 2 4 2" xfId="28266" xr:uid="{00000000-0005-0000-0000-0000C2BE0000}"/>
    <cellStyle name="Normal 5 12 2 2 4 2 2" xfId="49872" xr:uid="{00000000-0005-0000-0000-0000C3BE0000}"/>
    <cellStyle name="Normal 5 12 2 2 4 3" xfId="22299" xr:uid="{00000000-0005-0000-0000-0000C4BE0000}"/>
    <cellStyle name="Normal 5 12 2 2 4 3 2" xfId="43936" xr:uid="{00000000-0005-0000-0000-0000C5BE0000}"/>
    <cellStyle name="Normal 5 12 2 2 4 4" xfId="37951" xr:uid="{00000000-0005-0000-0000-0000C6BE0000}"/>
    <cellStyle name="Normal 5 12 2 2 5" xfId="25284" xr:uid="{00000000-0005-0000-0000-0000C7BE0000}"/>
    <cellStyle name="Normal 5 12 2 2 5 2" xfId="46901" xr:uid="{00000000-0005-0000-0000-0000C8BE0000}"/>
    <cellStyle name="Normal 5 12 2 2 6" xfId="19317" xr:uid="{00000000-0005-0000-0000-0000C9BE0000}"/>
    <cellStyle name="Normal 5 12 2 2 6 2" xfId="40959" xr:uid="{00000000-0005-0000-0000-0000CABE0000}"/>
    <cellStyle name="Normal 5 12 2 2 7" xfId="34945"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2" xr:uid="{00000000-0005-0000-0000-0000CFBE0000}"/>
    <cellStyle name="Normal 5 12 2 3 2 2 2 2" xfId="51168" xr:uid="{00000000-0005-0000-0000-0000D0BE0000}"/>
    <cellStyle name="Normal 5 12 2 3 2 2 3" xfId="23595" xr:uid="{00000000-0005-0000-0000-0000D1BE0000}"/>
    <cellStyle name="Normal 5 12 2 3 2 2 3 2" xfId="45232" xr:uid="{00000000-0005-0000-0000-0000D2BE0000}"/>
    <cellStyle name="Normal 5 12 2 3 2 2 4" xfId="39248" xr:uid="{00000000-0005-0000-0000-0000D3BE0000}"/>
    <cellStyle name="Normal 5 12 2 3 2 3" xfId="26580" xr:uid="{00000000-0005-0000-0000-0000D4BE0000}"/>
    <cellStyle name="Normal 5 12 2 3 2 3 2" xfId="48194" xr:uid="{00000000-0005-0000-0000-0000D5BE0000}"/>
    <cellStyle name="Normal 5 12 2 3 2 4" xfId="20613" xr:uid="{00000000-0005-0000-0000-0000D6BE0000}"/>
    <cellStyle name="Normal 5 12 2 3 2 4 2" xfId="42255" xr:uid="{00000000-0005-0000-0000-0000D7BE0000}"/>
    <cellStyle name="Normal 5 12 2 3 2 5" xfId="36245" xr:uid="{00000000-0005-0000-0000-0000D8BE0000}"/>
    <cellStyle name="Normal 5 12 2 3 3" xfId="15483" xr:uid="{00000000-0005-0000-0000-0000D9BE0000}"/>
    <cellStyle name="Normal 5 12 2 3 3 2" xfId="18568" xr:uid="{00000000-0005-0000-0000-0000DABE0000}"/>
    <cellStyle name="Normal 5 12 2 3 3 2 2" xfId="30534" xr:uid="{00000000-0005-0000-0000-0000DBBE0000}"/>
    <cellStyle name="Normal 5 12 2 3 3 2 2 2" xfId="52140" xr:uid="{00000000-0005-0000-0000-0000DCBE0000}"/>
    <cellStyle name="Normal 5 12 2 3 3 2 3" xfId="24567" xr:uid="{00000000-0005-0000-0000-0000DDBE0000}"/>
    <cellStyle name="Normal 5 12 2 3 3 2 3 2" xfId="46204" xr:uid="{00000000-0005-0000-0000-0000DEBE0000}"/>
    <cellStyle name="Normal 5 12 2 3 3 2 4" xfId="40222" xr:uid="{00000000-0005-0000-0000-0000DFBE0000}"/>
    <cellStyle name="Normal 5 12 2 3 3 3" xfId="27552" xr:uid="{00000000-0005-0000-0000-0000E0BE0000}"/>
    <cellStyle name="Normal 5 12 2 3 3 3 2" xfId="49166" xr:uid="{00000000-0005-0000-0000-0000E1BE0000}"/>
    <cellStyle name="Normal 5 12 2 3 3 4" xfId="21585" xr:uid="{00000000-0005-0000-0000-0000E2BE0000}"/>
    <cellStyle name="Normal 5 12 2 3 3 4 2" xfId="43227" xr:uid="{00000000-0005-0000-0000-0000E3BE0000}"/>
    <cellStyle name="Normal 5 12 2 3 3 5" xfId="37219" xr:uid="{00000000-0005-0000-0000-0000E4BE0000}"/>
    <cellStyle name="Normal 5 12 2 3 4" xfId="16617" xr:uid="{00000000-0005-0000-0000-0000E5BE0000}"/>
    <cellStyle name="Normal 5 12 2 3 4 2" xfId="28586" xr:uid="{00000000-0005-0000-0000-0000E6BE0000}"/>
    <cellStyle name="Normal 5 12 2 3 4 2 2" xfId="50192" xr:uid="{00000000-0005-0000-0000-0000E7BE0000}"/>
    <cellStyle name="Normal 5 12 2 3 4 3" xfId="22619" xr:uid="{00000000-0005-0000-0000-0000E8BE0000}"/>
    <cellStyle name="Normal 5 12 2 3 4 3 2" xfId="44256" xr:uid="{00000000-0005-0000-0000-0000E9BE0000}"/>
    <cellStyle name="Normal 5 12 2 3 4 4" xfId="38271" xr:uid="{00000000-0005-0000-0000-0000EABE0000}"/>
    <cellStyle name="Normal 5 12 2 3 5" xfId="25604" xr:uid="{00000000-0005-0000-0000-0000EBBE0000}"/>
    <cellStyle name="Normal 5 12 2 3 5 2" xfId="47221" xr:uid="{00000000-0005-0000-0000-0000ECBE0000}"/>
    <cellStyle name="Normal 5 12 2 3 6" xfId="19637" xr:uid="{00000000-0005-0000-0000-0000EDBE0000}"/>
    <cellStyle name="Normal 5 12 2 3 6 2" xfId="41279" xr:uid="{00000000-0005-0000-0000-0000EEBE0000}"/>
    <cellStyle name="Normal 5 12 2 3 7" xfId="35265" xr:uid="{00000000-0005-0000-0000-0000EFBE0000}"/>
    <cellStyle name="Normal 5 12 2 4" xfId="13868" xr:uid="{00000000-0005-0000-0000-0000F0BE0000}"/>
    <cellStyle name="Normal 5 12 2 4 2" xfId="16954" xr:uid="{00000000-0005-0000-0000-0000F1BE0000}"/>
    <cellStyle name="Normal 5 12 2 4 2 2" xfId="28922" xr:uid="{00000000-0005-0000-0000-0000F2BE0000}"/>
    <cellStyle name="Normal 5 12 2 4 2 2 2" xfId="50528" xr:uid="{00000000-0005-0000-0000-0000F3BE0000}"/>
    <cellStyle name="Normal 5 12 2 4 2 3" xfId="22955" xr:uid="{00000000-0005-0000-0000-0000F4BE0000}"/>
    <cellStyle name="Normal 5 12 2 4 2 3 2" xfId="44592" xr:uid="{00000000-0005-0000-0000-0000F5BE0000}"/>
    <cellStyle name="Normal 5 12 2 4 2 4" xfId="38608" xr:uid="{00000000-0005-0000-0000-0000F6BE0000}"/>
    <cellStyle name="Normal 5 12 2 4 3" xfId="25940" xr:uid="{00000000-0005-0000-0000-0000F7BE0000}"/>
    <cellStyle name="Normal 5 12 2 4 3 2" xfId="47554" xr:uid="{00000000-0005-0000-0000-0000F8BE0000}"/>
    <cellStyle name="Normal 5 12 2 4 4" xfId="19973" xr:uid="{00000000-0005-0000-0000-0000F9BE0000}"/>
    <cellStyle name="Normal 5 12 2 4 4 2" xfId="41615" xr:uid="{00000000-0005-0000-0000-0000FABE0000}"/>
    <cellStyle name="Normal 5 12 2 4 5" xfId="35604" xr:uid="{00000000-0005-0000-0000-0000FBBE0000}"/>
    <cellStyle name="Normal 5 12 2 5" xfId="14842" xr:uid="{00000000-0005-0000-0000-0000FCBE0000}"/>
    <cellStyle name="Normal 5 12 2 5 2" xfId="17927" xr:uid="{00000000-0005-0000-0000-0000FDBE0000}"/>
    <cellStyle name="Normal 5 12 2 5 2 2" xfId="29894" xr:uid="{00000000-0005-0000-0000-0000FEBE0000}"/>
    <cellStyle name="Normal 5 12 2 5 2 2 2" xfId="51500" xr:uid="{00000000-0005-0000-0000-0000FFBE0000}"/>
    <cellStyle name="Normal 5 12 2 5 2 3" xfId="23927" xr:uid="{00000000-0005-0000-0000-000000BF0000}"/>
    <cellStyle name="Normal 5 12 2 5 2 3 2" xfId="45564" xr:uid="{00000000-0005-0000-0000-000001BF0000}"/>
    <cellStyle name="Normal 5 12 2 5 2 4" xfId="39581" xr:uid="{00000000-0005-0000-0000-000002BF0000}"/>
    <cellStyle name="Normal 5 12 2 5 3" xfId="26912" xr:uid="{00000000-0005-0000-0000-000003BF0000}"/>
    <cellStyle name="Normal 5 12 2 5 3 2" xfId="48526" xr:uid="{00000000-0005-0000-0000-000004BF0000}"/>
    <cellStyle name="Normal 5 12 2 5 4" xfId="20945" xr:uid="{00000000-0005-0000-0000-000005BF0000}"/>
    <cellStyle name="Normal 5 12 2 5 4 2" xfId="42587" xr:uid="{00000000-0005-0000-0000-000006BF0000}"/>
    <cellStyle name="Normal 5 12 2 5 5" xfId="36578" xr:uid="{00000000-0005-0000-0000-000007BF0000}"/>
    <cellStyle name="Normal 5 12 2 6" xfId="15977" xr:uid="{00000000-0005-0000-0000-000008BF0000}"/>
    <cellStyle name="Normal 5 12 2 6 2" xfId="27946" xr:uid="{00000000-0005-0000-0000-000009BF0000}"/>
    <cellStyle name="Normal 5 12 2 6 2 2" xfId="49552" xr:uid="{00000000-0005-0000-0000-00000ABF0000}"/>
    <cellStyle name="Normal 5 12 2 6 3" xfId="21979" xr:uid="{00000000-0005-0000-0000-00000BBF0000}"/>
    <cellStyle name="Normal 5 12 2 6 3 2" xfId="43616" xr:uid="{00000000-0005-0000-0000-00000CBF0000}"/>
    <cellStyle name="Normal 5 12 2 6 4" xfId="37631" xr:uid="{00000000-0005-0000-0000-00000DBF0000}"/>
    <cellStyle name="Normal 5 12 2 7" xfId="24961" xr:uid="{00000000-0005-0000-0000-00000EBF0000}"/>
    <cellStyle name="Normal 5 12 2 7 2" xfId="46578" xr:uid="{00000000-0005-0000-0000-00000FBF0000}"/>
    <cellStyle name="Normal 5 12 2 8" xfId="18994" xr:uid="{00000000-0005-0000-0000-000010BF0000}"/>
    <cellStyle name="Normal 5 12 2 8 2" xfId="40636" xr:uid="{00000000-0005-0000-0000-000011BF0000}"/>
    <cellStyle name="Normal 5 12 2 9" xfId="32143"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3" xr:uid="{00000000-0005-0000-0000-000018BF0000}"/>
    <cellStyle name="Normal 5 13 2 2 2 2 2 2" xfId="50849" xr:uid="{00000000-0005-0000-0000-000019BF0000}"/>
    <cellStyle name="Normal 5 13 2 2 2 2 3" xfId="23276" xr:uid="{00000000-0005-0000-0000-00001ABF0000}"/>
    <cellStyle name="Normal 5 13 2 2 2 2 3 2" xfId="44913" xr:uid="{00000000-0005-0000-0000-00001BBF0000}"/>
    <cellStyle name="Normal 5 13 2 2 2 2 4" xfId="38929" xr:uid="{00000000-0005-0000-0000-00001CBF0000}"/>
    <cellStyle name="Normal 5 13 2 2 2 3" xfId="26261" xr:uid="{00000000-0005-0000-0000-00001DBF0000}"/>
    <cellStyle name="Normal 5 13 2 2 2 3 2" xfId="47875" xr:uid="{00000000-0005-0000-0000-00001EBF0000}"/>
    <cellStyle name="Normal 5 13 2 2 2 4" xfId="20294" xr:uid="{00000000-0005-0000-0000-00001FBF0000}"/>
    <cellStyle name="Normal 5 13 2 2 2 4 2" xfId="41936" xr:uid="{00000000-0005-0000-0000-000020BF0000}"/>
    <cellStyle name="Normal 5 13 2 2 2 5" xfId="35926" xr:uid="{00000000-0005-0000-0000-000021BF0000}"/>
    <cellStyle name="Normal 5 13 2 2 3" xfId="15164" xr:uid="{00000000-0005-0000-0000-000022BF0000}"/>
    <cellStyle name="Normal 5 13 2 2 3 2" xfId="18249" xr:uid="{00000000-0005-0000-0000-000023BF0000}"/>
    <cellStyle name="Normal 5 13 2 2 3 2 2" xfId="30215" xr:uid="{00000000-0005-0000-0000-000024BF0000}"/>
    <cellStyle name="Normal 5 13 2 2 3 2 2 2" xfId="51821" xr:uid="{00000000-0005-0000-0000-000025BF0000}"/>
    <cellStyle name="Normal 5 13 2 2 3 2 3" xfId="24248" xr:uid="{00000000-0005-0000-0000-000026BF0000}"/>
    <cellStyle name="Normal 5 13 2 2 3 2 3 2" xfId="45885" xr:uid="{00000000-0005-0000-0000-000027BF0000}"/>
    <cellStyle name="Normal 5 13 2 2 3 2 4" xfId="39903" xr:uid="{00000000-0005-0000-0000-000028BF0000}"/>
    <cellStyle name="Normal 5 13 2 2 3 3" xfId="27233" xr:uid="{00000000-0005-0000-0000-000029BF0000}"/>
    <cellStyle name="Normal 5 13 2 2 3 3 2" xfId="48847" xr:uid="{00000000-0005-0000-0000-00002ABF0000}"/>
    <cellStyle name="Normal 5 13 2 2 3 4" xfId="21266" xr:uid="{00000000-0005-0000-0000-00002BBF0000}"/>
    <cellStyle name="Normal 5 13 2 2 3 4 2" xfId="42908" xr:uid="{00000000-0005-0000-0000-00002CBF0000}"/>
    <cellStyle name="Normal 5 13 2 2 3 5" xfId="36900" xr:uid="{00000000-0005-0000-0000-00002DBF0000}"/>
    <cellStyle name="Normal 5 13 2 2 4" xfId="16298" xr:uid="{00000000-0005-0000-0000-00002EBF0000}"/>
    <cellStyle name="Normal 5 13 2 2 4 2" xfId="28267" xr:uid="{00000000-0005-0000-0000-00002FBF0000}"/>
    <cellStyle name="Normal 5 13 2 2 4 2 2" xfId="49873" xr:uid="{00000000-0005-0000-0000-000030BF0000}"/>
    <cellStyle name="Normal 5 13 2 2 4 3" xfId="22300" xr:uid="{00000000-0005-0000-0000-000031BF0000}"/>
    <cellStyle name="Normal 5 13 2 2 4 3 2" xfId="43937" xr:uid="{00000000-0005-0000-0000-000032BF0000}"/>
    <cellStyle name="Normal 5 13 2 2 4 4" xfId="37952" xr:uid="{00000000-0005-0000-0000-000033BF0000}"/>
    <cellStyle name="Normal 5 13 2 2 5" xfId="25285" xr:uid="{00000000-0005-0000-0000-000034BF0000}"/>
    <cellStyle name="Normal 5 13 2 2 5 2" xfId="46902" xr:uid="{00000000-0005-0000-0000-000035BF0000}"/>
    <cellStyle name="Normal 5 13 2 2 6" xfId="19318" xr:uid="{00000000-0005-0000-0000-000036BF0000}"/>
    <cellStyle name="Normal 5 13 2 2 6 2" xfId="40960" xr:uid="{00000000-0005-0000-0000-000037BF0000}"/>
    <cellStyle name="Normal 5 13 2 2 7" xfId="34946"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3" xr:uid="{00000000-0005-0000-0000-00003CBF0000}"/>
    <cellStyle name="Normal 5 13 2 3 2 2 2 2" xfId="51169" xr:uid="{00000000-0005-0000-0000-00003DBF0000}"/>
    <cellStyle name="Normal 5 13 2 3 2 2 3" xfId="23596" xr:uid="{00000000-0005-0000-0000-00003EBF0000}"/>
    <cellStyle name="Normal 5 13 2 3 2 2 3 2" xfId="45233" xr:uid="{00000000-0005-0000-0000-00003FBF0000}"/>
    <cellStyle name="Normal 5 13 2 3 2 2 4" xfId="39249" xr:uid="{00000000-0005-0000-0000-000040BF0000}"/>
    <cellStyle name="Normal 5 13 2 3 2 3" xfId="26581" xr:uid="{00000000-0005-0000-0000-000041BF0000}"/>
    <cellStyle name="Normal 5 13 2 3 2 3 2" xfId="48195" xr:uid="{00000000-0005-0000-0000-000042BF0000}"/>
    <cellStyle name="Normal 5 13 2 3 2 4" xfId="20614" xr:uid="{00000000-0005-0000-0000-000043BF0000}"/>
    <cellStyle name="Normal 5 13 2 3 2 4 2" xfId="42256" xr:uid="{00000000-0005-0000-0000-000044BF0000}"/>
    <cellStyle name="Normal 5 13 2 3 2 5" xfId="36246" xr:uid="{00000000-0005-0000-0000-000045BF0000}"/>
    <cellStyle name="Normal 5 13 2 3 3" xfId="15484" xr:uid="{00000000-0005-0000-0000-000046BF0000}"/>
    <cellStyle name="Normal 5 13 2 3 3 2" xfId="18569" xr:uid="{00000000-0005-0000-0000-000047BF0000}"/>
    <cellStyle name="Normal 5 13 2 3 3 2 2" xfId="30535" xr:uid="{00000000-0005-0000-0000-000048BF0000}"/>
    <cellStyle name="Normal 5 13 2 3 3 2 2 2" xfId="52141" xr:uid="{00000000-0005-0000-0000-000049BF0000}"/>
    <cellStyle name="Normal 5 13 2 3 3 2 3" xfId="24568" xr:uid="{00000000-0005-0000-0000-00004ABF0000}"/>
    <cellStyle name="Normal 5 13 2 3 3 2 3 2" xfId="46205" xr:uid="{00000000-0005-0000-0000-00004BBF0000}"/>
    <cellStyle name="Normal 5 13 2 3 3 2 4" xfId="40223" xr:uid="{00000000-0005-0000-0000-00004CBF0000}"/>
    <cellStyle name="Normal 5 13 2 3 3 3" xfId="27553" xr:uid="{00000000-0005-0000-0000-00004DBF0000}"/>
    <cellStyle name="Normal 5 13 2 3 3 3 2" xfId="49167" xr:uid="{00000000-0005-0000-0000-00004EBF0000}"/>
    <cellStyle name="Normal 5 13 2 3 3 4" xfId="21586" xr:uid="{00000000-0005-0000-0000-00004FBF0000}"/>
    <cellStyle name="Normal 5 13 2 3 3 4 2" xfId="43228" xr:uid="{00000000-0005-0000-0000-000050BF0000}"/>
    <cellStyle name="Normal 5 13 2 3 3 5" xfId="37220" xr:uid="{00000000-0005-0000-0000-000051BF0000}"/>
    <cellStyle name="Normal 5 13 2 3 4" xfId="16618" xr:uid="{00000000-0005-0000-0000-000052BF0000}"/>
    <cellStyle name="Normal 5 13 2 3 4 2" xfId="28587" xr:uid="{00000000-0005-0000-0000-000053BF0000}"/>
    <cellStyle name="Normal 5 13 2 3 4 2 2" xfId="50193" xr:uid="{00000000-0005-0000-0000-000054BF0000}"/>
    <cellStyle name="Normal 5 13 2 3 4 3" xfId="22620" xr:uid="{00000000-0005-0000-0000-000055BF0000}"/>
    <cellStyle name="Normal 5 13 2 3 4 3 2" xfId="44257" xr:uid="{00000000-0005-0000-0000-000056BF0000}"/>
    <cellStyle name="Normal 5 13 2 3 4 4" xfId="38272" xr:uid="{00000000-0005-0000-0000-000057BF0000}"/>
    <cellStyle name="Normal 5 13 2 3 5" xfId="25605" xr:uid="{00000000-0005-0000-0000-000058BF0000}"/>
    <cellStyle name="Normal 5 13 2 3 5 2" xfId="47222" xr:uid="{00000000-0005-0000-0000-000059BF0000}"/>
    <cellStyle name="Normal 5 13 2 3 6" xfId="19638" xr:uid="{00000000-0005-0000-0000-00005ABF0000}"/>
    <cellStyle name="Normal 5 13 2 3 6 2" xfId="41280" xr:uid="{00000000-0005-0000-0000-00005BBF0000}"/>
    <cellStyle name="Normal 5 13 2 3 7" xfId="35266" xr:uid="{00000000-0005-0000-0000-00005CBF0000}"/>
    <cellStyle name="Normal 5 13 2 4" xfId="13869" xr:uid="{00000000-0005-0000-0000-00005DBF0000}"/>
    <cellStyle name="Normal 5 13 2 4 2" xfId="16955" xr:uid="{00000000-0005-0000-0000-00005EBF0000}"/>
    <cellStyle name="Normal 5 13 2 4 2 2" xfId="28923" xr:uid="{00000000-0005-0000-0000-00005FBF0000}"/>
    <cellStyle name="Normal 5 13 2 4 2 2 2" xfId="50529" xr:uid="{00000000-0005-0000-0000-000060BF0000}"/>
    <cellStyle name="Normal 5 13 2 4 2 3" xfId="22956" xr:uid="{00000000-0005-0000-0000-000061BF0000}"/>
    <cellStyle name="Normal 5 13 2 4 2 3 2" xfId="44593" xr:uid="{00000000-0005-0000-0000-000062BF0000}"/>
    <cellStyle name="Normal 5 13 2 4 2 4" xfId="38609" xr:uid="{00000000-0005-0000-0000-000063BF0000}"/>
    <cellStyle name="Normal 5 13 2 4 3" xfId="25941" xr:uid="{00000000-0005-0000-0000-000064BF0000}"/>
    <cellStyle name="Normal 5 13 2 4 3 2" xfId="47555" xr:uid="{00000000-0005-0000-0000-000065BF0000}"/>
    <cellStyle name="Normal 5 13 2 4 4" xfId="19974" xr:uid="{00000000-0005-0000-0000-000066BF0000}"/>
    <cellStyle name="Normal 5 13 2 4 4 2" xfId="41616" xr:uid="{00000000-0005-0000-0000-000067BF0000}"/>
    <cellStyle name="Normal 5 13 2 4 5" xfId="35605" xr:uid="{00000000-0005-0000-0000-000068BF0000}"/>
    <cellStyle name="Normal 5 13 2 5" xfId="14843" xr:uid="{00000000-0005-0000-0000-000069BF0000}"/>
    <cellStyle name="Normal 5 13 2 5 2" xfId="17928" xr:uid="{00000000-0005-0000-0000-00006ABF0000}"/>
    <cellStyle name="Normal 5 13 2 5 2 2" xfId="29895" xr:uid="{00000000-0005-0000-0000-00006BBF0000}"/>
    <cellStyle name="Normal 5 13 2 5 2 2 2" xfId="51501" xr:uid="{00000000-0005-0000-0000-00006CBF0000}"/>
    <cellStyle name="Normal 5 13 2 5 2 3" xfId="23928" xr:uid="{00000000-0005-0000-0000-00006DBF0000}"/>
    <cellStyle name="Normal 5 13 2 5 2 3 2" xfId="45565" xr:uid="{00000000-0005-0000-0000-00006EBF0000}"/>
    <cellStyle name="Normal 5 13 2 5 2 4" xfId="39582" xr:uid="{00000000-0005-0000-0000-00006FBF0000}"/>
    <cellStyle name="Normal 5 13 2 5 3" xfId="26913" xr:uid="{00000000-0005-0000-0000-000070BF0000}"/>
    <cellStyle name="Normal 5 13 2 5 3 2" xfId="48527" xr:uid="{00000000-0005-0000-0000-000071BF0000}"/>
    <cellStyle name="Normal 5 13 2 5 4" xfId="20946" xr:uid="{00000000-0005-0000-0000-000072BF0000}"/>
    <cellStyle name="Normal 5 13 2 5 4 2" xfId="42588" xr:uid="{00000000-0005-0000-0000-000073BF0000}"/>
    <cellStyle name="Normal 5 13 2 5 5" xfId="36579" xr:uid="{00000000-0005-0000-0000-000074BF0000}"/>
    <cellStyle name="Normal 5 13 2 6" xfId="15978" xr:uid="{00000000-0005-0000-0000-000075BF0000}"/>
    <cellStyle name="Normal 5 13 2 6 2" xfId="27947" xr:uid="{00000000-0005-0000-0000-000076BF0000}"/>
    <cellStyle name="Normal 5 13 2 6 2 2" xfId="49553" xr:uid="{00000000-0005-0000-0000-000077BF0000}"/>
    <cellStyle name="Normal 5 13 2 6 3" xfId="21980" xr:uid="{00000000-0005-0000-0000-000078BF0000}"/>
    <cellStyle name="Normal 5 13 2 6 3 2" xfId="43617" xr:uid="{00000000-0005-0000-0000-000079BF0000}"/>
    <cellStyle name="Normal 5 13 2 6 4" xfId="37632" xr:uid="{00000000-0005-0000-0000-00007ABF0000}"/>
    <cellStyle name="Normal 5 13 2 7" xfId="24962" xr:uid="{00000000-0005-0000-0000-00007BBF0000}"/>
    <cellStyle name="Normal 5 13 2 7 2" xfId="46579" xr:uid="{00000000-0005-0000-0000-00007CBF0000}"/>
    <cellStyle name="Normal 5 13 2 8" xfId="18995" xr:uid="{00000000-0005-0000-0000-00007DBF0000}"/>
    <cellStyle name="Normal 5 13 2 8 2" xfId="40637" xr:uid="{00000000-0005-0000-0000-00007EBF0000}"/>
    <cellStyle name="Normal 5 13 2 9" xfId="32144"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4" xr:uid="{00000000-0005-0000-0000-000085BF0000}"/>
    <cellStyle name="Normal 5 14 2 2 2 2 2 2" xfId="50850" xr:uid="{00000000-0005-0000-0000-000086BF0000}"/>
    <cellStyle name="Normal 5 14 2 2 2 2 3" xfId="23277" xr:uid="{00000000-0005-0000-0000-000087BF0000}"/>
    <cellStyle name="Normal 5 14 2 2 2 2 3 2" xfId="44914" xr:uid="{00000000-0005-0000-0000-000088BF0000}"/>
    <cellStyle name="Normal 5 14 2 2 2 2 4" xfId="38930" xr:uid="{00000000-0005-0000-0000-000089BF0000}"/>
    <cellStyle name="Normal 5 14 2 2 2 3" xfId="26262" xr:uid="{00000000-0005-0000-0000-00008ABF0000}"/>
    <cellStyle name="Normal 5 14 2 2 2 3 2" xfId="47876" xr:uid="{00000000-0005-0000-0000-00008BBF0000}"/>
    <cellStyle name="Normal 5 14 2 2 2 4" xfId="20295" xr:uid="{00000000-0005-0000-0000-00008CBF0000}"/>
    <cellStyle name="Normal 5 14 2 2 2 4 2" xfId="41937" xr:uid="{00000000-0005-0000-0000-00008DBF0000}"/>
    <cellStyle name="Normal 5 14 2 2 2 5" xfId="35927" xr:uid="{00000000-0005-0000-0000-00008EBF0000}"/>
    <cellStyle name="Normal 5 14 2 2 3" xfId="15165" xr:uid="{00000000-0005-0000-0000-00008FBF0000}"/>
    <cellStyle name="Normal 5 14 2 2 3 2" xfId="18250" xr:uid="{00000000-0005-0000-0000-000090BF0000}"/>
    <cellStyle name="Normal 5 14 2 2 3 2 2" xfId="30216" xr:uid="{00000000-0005-0000-0000-000091BF0000}"/>
    <cellStyle name="Normal 5 14 2 2 3 2 2 2" xfId="51822" xr:uid="{00000000-0005-0000-0000-000092BF0000}"/>
    <cellStyle name="Normal 5 14 2 2 3 2 3" xfId="24249" xr:uid="{00000000-0005-0000-0000-000093BF0000}"/>
    <cellStyle name="Normal 5 14 2 2 3 2 3 2" xfId="45886" xr:uid="{00000000-0005-0000-0000-000094BF0000}"/>
    <cellStyle name="Normal 5 14 2 2 3 2 4" xfId="39904" xr:uid="{00000000-0005-0000-0000-000095BF0000}"/>
    <cellStyle name="Normal 5 14 2 2 3 3" xfId="27234" xr:uid="{00000000-0005-0000-0000-000096BF0000}"/>
    <cellStyle name="Normal 5 14 2 2 3 3 2" xfId="48848" xr:uid="{00000000-0005-0000-0000-000097BF0000}"/>
    <cellStyle name="Normal 5 14 2 2 3 4" xfId="21267" xr:uid="{00000000-0005-0000-0000-000098BF0000}"/>
    <cellStyle name="Normal 5 14 2 2 3 4 2" xfId="42909" xr:uid="{00000000-0005-0000-0000-000099BF0000}"/>
    <cellStyle name="Normal 5 14 2 2 3 5" xfId="36901" xr:uid="{00000000-0005-0000-0000-00009ABF0000}"/>
    <cellStyle name="Normal 5 14 2 2 4" xfId="16299" xr:uid="{00000000-0005-0000-0000-00009BBF0000}"/>
    <cellStyle name="Normal 5 14 2 2 4 2" xfId="28268" xr:uid="{00000000-0005-0000-0000-00009CBF0000}"/>
    <cellStyle name="Normal 5 14 2 2 4 2 2" xfId="49874" xr:uid="{00000000-0005-0000-0000-00009DBF0000}"/>
    <cellStyle name="Normal 5 14 2 2 4 3" xfId="22301" xr:uid="{00000000-0005-0000-0000-00009EBF0000}"/>
    <cellStyle name="Normal 5 14 2 2 4 3 2" xfId="43938" xr:uid="{00000000-0005-0000-0000-00009FBF0000}"/>
    <cellStyle name="Normal 5 14 2 2 4 4" xfId="37953" xr:uid="{00000000-0005-0000-0000-0000A0BF0000}"/>
    <cellStyle name="Normal 5 14 2 2 5" xfId="25286" xr:uid="{00000000-0005-0000-0000-0000A1BF0000}"/>
    <cellStyle name="Normal 5 14 2 2 5 2" xfId="46903" xr:uid="{00000000-0005-0000-0000-0000A2BF0000}"/>
    <cellStyle name="Normal 5 14 2 2 6" xfId="19319" xr:uid="{00000000-0005-0000-0000-0000A3BF0000}"/>
    <cellStyle name="Normal 5 14 2 2 6 2" xfId="40961" xr:uid="{00000000-0005-0000-0000-0000A4BF0000}"/>
    <cellStyle name="Normal 5 14 2 2 7" xfId="34947"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4" xr:uid="{00000000-0005-0000-0000-0000A9BF0000}"/>
    <cellStyle name="Normal 5 14 2 3 2 2 2 2" xfId="51170" xr:uid="{00000000-0005-0000-0000-0000AABF0000}"/>
    <cellStyle name="Normal 5 14 2 3 2 2 3" xfId="23597" xr:uid="{00000000-0005-0000-0000-0000ABBF0000}"/>
    <cellStyle name="Normal 5 14 2 3 2 2 3 2" xfId="45234" xr:uid="{00000000-0005-0000-0000-0000ACBF0000}"/>
    <cellStyle name="Normal 5 14 2 3 2 2 4" xfId="39250" xr:uid="{00000000-0005-0000-0000-0000ADBF0000}"/>
    <cellStyle name="Normal 5 14 2 3 2 3" xfId="26582" xr:uid="{00000000-0005-0000-0000-0000AEBF0000}"/>
    <cellStyle name="Normal 5 14 2 3 2 3 2" xfId="48196" xr:uid="{00000000-0005-0000-0000-0000AFBF0000}"/>
    <cellStyle name="Normal 5 14 2 3 2 4" xfId="20615" xr:uid="{00000000-0005-0000-0000-0000B0BF0000}"/>
    <cellStyle name="Normal 5 14 2 3 2 4 2" xfId="42257" xr:uid="{00000000-0005-0000-0000-0000B1BF0000}"/>
    <cellStyle name="Normal 5 14 2 3 2 5" xfId="36247" xr:uid="{00000000-0005-0000-0000-0000B2BF0000}"/>
    <cellStyle name="Normal 5 14 2 3 3" xfId="15485" xr:uid="{00000000-0005-0000-0000-0000B3BF0000}"/>
    <cellStyle name="Normal 5 14 2 3 3 2" xfId="18570" xr:uid="{00000000-0005-0000-0000-0000B4BF0000}"/>
    <cellStyle name="Normal 5 14 2 3 3 2 2" xfId="30536" xr:uid="{00000000-0005-0000-0000-0000B5BF0000}"/>
    <cellStyle name="Normal 5 14 2 3 3 2 2 2" xfId="52142" xr:uid="{00000000-0005-0000-0000-0000B6BF0000}"/>
    <cellStyle name="Normal 5 14 2 3 3 2 3" xfId="24569" xr:uid="{00000000-0005-0000-0000-0000B7BF0000}"/>
    <cellStyle name="Normal 5 14 2 3 3 2 3 2" xfId="46206" xr:uid="{00000000-0005-0000-0000-0000B8BF0000}"/>
    <cellStyle name="Normal 5 14 2 3 3 2 4" xfId="40224" xr:uid="{00000000-0005-0000-0000-0000B9BF0000}"/>
    <cellStyle name="Normal 5 14 2 3 3 3" xfId="27554" xr:uid="{00000000-0005-0000-0000-0000BABF0000}"/>
    <cellStyle name="Normal 5 14 2 3 3 3 2" xfId="49168" xr:uid="{00000000-0005-0000-0000-0000BBBF0000}"/>
    <cellStyle name="Normal 5 14 2 3 3 4" xfId="21587" xr:uid="{00000000-0005-0000-0000-0000BCBF0000}"/>
    <cellStyle name="Normal 5 14 2 3 3 4 2" xfId="43229" xr:uid="{00000000-0005-0000-0000-0000BDBF0000}"/>
    <cellStyle name="Normal 5 14 2 3 3 5" xfId="37221" xr:uid="{00000000-0005-0000-0000-0000BEBF0000}"/>
    <cellStyle name="Normal 5 14 2 3 4" xfId="16619" xr:uid="{00000000-0005-0000-0000-0000BFBF0000}"/>
    <cellStyle name="Normal 5 14 2 3 4 2" xfId="28588" xr:uid="{00000000-0005-0000-0000-0000C0BF0000}"/>
    <cellStyle name="Normal 5 14 2 3 4 2 2" xfId="50194" xr:uid="{00000000-0005-0000-0000-0000C1BF0000}"/>
    <cellStyle name="Normal 5 14 2 3 4 3" xfId="22621" xr:uid="{00000000-0005-0000-0000-0000C2BF0000}"/>
    <cellStyle name="Normal 5 14 2 3 4 3 2" xfId="44258" xr:uid="{00000000-0005-0000-0000-0000C3BF0000}"/>
    <cellStyle name="Normal 5 14 2 3 4 4" xfId="38273" xr:uid="{00000000-0005-0000-0000-0000C4BF0000}"/>
    <cellStyle name="Normal 5 14 2 3 5" xfId="25606" xr:uid="{00000000-0005-0000-0000-0000C5BF0000}"/>
    <cellStyle name="Normal 5 14 2 3 5 2" xfId="47223" xr:uid="{00000000-0005-0000-0000-0000C6BF0000}"/>
    <cellStyle name="Normal 5 14 2 3 6" xfId="19639" xr:uid="{00000000-0005-0000-0000-0000C7BF0000}"/>
    <cellStyle name="Normal 5 14 2 3 6 2" xfId="41281" xr:uid="{00000000-0005-0000-0000-0000C8BF0000}"/>
    <cellStyle name="Normal 5 14 2 3 7" xfId="35267" xr:uid="{00000000-0005-0000-0000-0000C9BF0000}"/>
    <cellStyle name="Normal 5 14 2 4" xfId="13870" xr:uid="{00000000-0005-0000-0000-0000CABF0000}"/>
    <cellStyle name="Normal 5 14 2 4 2" xfId="16956" xr:uid="{00000000-0005-0000-0000-0000CBBF0000}"/>
    <cellStyle name="Normal 5 14 2 4 2 2" xfId="28924" xr:uid="{00000000-0005-0000-0000-0000CCBF0000}"/>
    <cellStyle name="Normal 5 14 2 4 2 2 2" xfId="50530" xr:uid="{00000000-0005-0000-0000-0000CDBF0000}"/>
    <cellStyle name="Normal 5 14 2 4 2 3" xfId="22957" xr:uid="{00000000-0005-0000-0000-0000CEBF0000}"/>
    <cellStyle name="Normal 5 14 2 4 2 3 2" xfId="44594" xr:uid="{00000000-0005-0000-0000-0000CFBF0000}"/>
    <cellStyle name="Normal 5 14 2 4 2 4" xfId="38610" xr:uid="{00000000-0005-0000-0000-0000D0BF0000}"/>
    <cellStyle name="Normal 5 14 2 4 3" xfId="25942" xr:uid="{00000000-0005-0000-0000-0000D1BF0000}"/>
    <cellStyle name="Normal 5 14 2 4 3 2" xfId="47556" xr:uid="{00000000-0005-0000-0000-0000D2BF0000}"/>
    <cellStyle name="Normal 5 14 2 4 4" xfId="19975" xr:uid="{00000000-0005-0000-0000-0000D3BF0000}"/>
    <cellStyle name="Normal 5 14 2 4 4 2" xfId="41617" xr:uid="{00000000-0005-0000-0000-0000D4BF0000}"/>
    <cellStyle name="Normal 5 14 2 4 5" xfId="35606" xr:uid="{00000000-0005-0000-0000-0000D5BF0000}"/>
    <cellStyle name="Normal 5 14 2 5" xfId="14844" xr:uid="{00000000-0005-0000-0000-0000D6BF0000}"/>
    <cellStyle name="Normal 5 14 2 5 2" xfId="17929" xr:uid="{00000000-0005-0000-0000-0000D7BF0000}"/>
    <cellStyle name="Normal 5 14 2 5 2 2" xfId="29896" xr:uid="{00000000-0005-0000-0000-0000D8BF0000}"/>
    <cellStyle name="Normal 5 14 2 5 2 2 2" xfId="51502" xr:uid="{00000000-0005-0000-0000-0000D9BF0000}"/>
    <cellStyle name="Normal 5 14 2 5 2 3" xfId="23929" xr:uid="{00000000-0005-0000-0000-0000DABF0000}"/>
    <cellStyle name="Normal 5 14 2 5 2 3 2" xfId="45566" xr:uid="{00000000-0005-0000-0000-0000DBBF0000}"/>
    <cellStyle name="Normal 5 14 2 5 2 4" xfId="39583" xr:uid="{00000000-0005-0000-0000-0000DCBF0000}"/>
    <cellStyle name="Normal 5 14 2 5 3" xfId="26914" xr:uid="{00000000-0005-0000-0000-0000DDBF0000}"/>
    <cellStyle name="Normal 5 14 2 5 3 2" xfId="48528" xr:uid="{00000000-0005-0000-0000-0000DEBF0000}"/>
    <cellStyle name="Normal 5 14 2 5 4" xfId="20947" xr:uid="{00000000-0005-0000-0000-0000DFBF0000}"/>
    <cellStyle name="Normal 5 14 2 5 4 2" xfId="42589" xr:uid="{00000000-0005-0000-0000-0000E0BF0000}"/>
    <cellStyle name="Normal 5 14 2 5 5" xfId="36580" xr:uid="{00000000-0005-0000-0000-0000E1BF0000}"/>
    <cellStyle name="Normal 5 14 2 6" xfId="15979" xr:uid="{00000000-0005-0000-0000-0000E2BF0000}"/>
    <cellStyle name="Normal 5 14 2 6 2" xfId="27948" xr:uid="{00000000-0005-0000-0000-0000E3BF0000}"/>
    <cellStyle name="Normal 5 14 2 6 2 2" xfId="49554" xr:uid="{00000000-0005-0000-0000-0000E4BF0000}"/>
    <cellStyle name="Normal 5 14 2 6 3" xfId="21981" xr:uid="{00000000-0005-0000-0000-0000E5BF0000}"/>
    <cellStyle name="Normal 5 14 2 6 3 2" xfId="43618" xr:uid="{00000000-0005-0000-0000-0000E6BF0000}"/>
    <cellStyle name="Normal 5 14 2 6 4" xfId="37633" xr:uid="{00000000-0005-0000-0000-0000E7BF0000}"/>
    <cellStyle name="Normal 5 14 2 7" xfId="24963" xr:uid="{00000000-0005-0000-0000-0000E8BF0000}"/>
    <cellStyle name="Normal 5 14 2 7 2" xfId="46580" xr:uid="{00000000-0005-0000-0000-0000E9BF0000}"/>
    <cellStyle name="Normal 5 14 2 8" xfId="18996" xr:uid="{00000000-0005-0000-0000-0000EABF0000}"/>
    <cellStyle name="Normal 5 14 2 8 2" xfId="40638" xr:uid="{00000000-0005-0000-0000-0000EBBF0000}"/>
    <cellStyle name="Normal 5 14 2 9" xfId="32145"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5" xr:uid="{00000000-0005-0000-0000-0000F2BF0000}"/>
    <cellStyle name="Normal 5 15 2 2 2 2 2 2" xfId="50851" xr:uid="{00000000-0005-0000-0000-0000F3BF0000}"/>
    <cellStyle name="Normal 5 15 2 2 2 2 3" xfId="23278" xr:uid="{00000000-0005-0000-0000-0000F4BF0000}"/>
    <cellStyle name="Normal 5 15 2 2 2 2 3 2" xfId="44915" xr:uid="{00000000-0005-0000-0000-0000F5BF0000}"/>
    <cellStyle name="Normal 5 15 2 2 2 2 4" xfId="38931" xr:uid="{00000000-0005-0000-0000-0000F6BF0000}"/>
    <cellStyle name="Normal 5 15 2 2 2 3" xfId="26263" xr:uid="{00000000-0005-0000-0000-0000F7BF0000}"/>
    <cellStyle name="Normal 5 15 2 2 2 3 2" xfId="47877" xr:uid="{00000000-0005-0000-0000-0000F8BF0000}"/>
    <cellStyle name="Normal 5 15 2 2 2 4" xfId="20296" xr:uid="{00000000-0005-0000-0000-0000F9BF0000}"/>
    <cellStyle name="Normal 5 15 2 2 2 4 2" xfId="41938" xr:uid="{00000000-0005-0000-0000-0000FABF0000}"/>
    <cellStyle name="Normal 5 15 2 2 2 5" xfId="35928" xr:uid="{00000000-0005-0000-0000-0000FBBF0000}"/>
    <cellStyle name="Normal 5 15 2 2 3" xfId="15166" xr:uid="{00000000-0005-0000-0000-0000FCBF0000}"/>
    <cellStyle name="Normal 5 15 2 2 3 2" xfId="18251" xr:uid="{00000000-0005-0000-0000-0000FDBF0000}"/>
    <cellStyle name="Normal 5 15 2 2 3 2 2" xfId="30217" xr:uid="{00000000-0005-0000-0000-0000FEBF0000}"/>
    <cellStyle name="Normal 5 15 2 2 3 2 2 2" xfId="51823" xr:uid="{00000000-0005-0000-0000-0000FFBF0000}"/>
    <cellStyle name="Normal 5 15 2 2 3 2 3" xfId="24250" xr:uid="{00000000-0005-0000-0000-000000C00000}"/>
    <cellStyle name="Normal 5 15 2 2 3 2 3 2" xfId="45887" xr:uid="{00000000-0005-0000-0000-000001C00000}"/>
    <cellStyle name="Normal 5 15 2 2 3 2 4" xfId="39905" xr:uid="{00000000-0005-0000-0000-000002C00000}"/>
    <cellStyle name="Normal 5 15 2 2 3 3" xfId="27235" xr:uid="{00000000-0005-0000-0000-000003C00000}"/>
    <cellStyle name="Normal 5 15 2 2 3 3 2" xfId="48849" xr:uid="{00000000-0005-0000-0000-000004C00000}"/>
    <cellStyle name="Normal 5 15 2 2 3 4" xfId="21268" xr:uid="{00000000-0005-0000-0000-000005C00000}"/>
    <cellStyle name="Normal 5 15 2 2 3 4 2" xfId="42910" xr:uid="{00000000-0005-0000-0000-000006C00000}"/>
    <cellStyle name="Normal 5 15 2 2 3 5" xfId="36902" xr:uid="{00000000-0005-0000-0000-000007C00000}"/>
    <cellStyle name="Normal 5 15 2 2 4" xfId="16300" xr:uid="{00000000-0005-0000-0000-000008C00000}"/>
    <cellStyle name="Normal 5 15 2 2 4 2" xfId="28269" xr:uid="{00000000-0005-0000-0000-000009C00000}"/>
    <cellStyle name="Normal 5 15 2 2 4 2 2" xfId="49875" xr:uid="{00000000-0005-0000-0000-00000AC00000}"/>
    <cellStyle name="Normal 5 15 2 2 4 3" xfId="22302" xr:uid="{00000000-0005-0000-0000-00000BC00000}"/>
    <cellStyle name="Normal 5 15 2 2 4 3 2" xfId="43939" xr:uid="{00000000-0005-0000-0000-00000CC00000}"/>
    <cellStyle name="Normal 5 15 2 2 4 4" xfId="37954" xr:uid="{00000000-0005-0000-0000-00000DC00000}"/>
    <cellStyle name="Normal 5 15 2 2 5" xfId="25287" xr:uid="{00000000-0005-0000-0000-00000EC00000}"/>
    <cellStyle name="Normal 5 15 2 2 5 2" xfId="46904" xr:uid="{00000000-0005-0000-0000-00000FC00000}"/>
    <cellStyle name="Normal 5 15 2 2 6" xfId="19320" xr:uid="{00000000-0005-0000-0000-000010C00000}"/>
    <cellStyle name="Normal 5 15 2 2 6 2" xfId="40962" xr:uid="{00000000-0005-0000-0000-000011C00000}"/>
    <cellStyle name="Normal 5 15 2 2 7" xfId="34948"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5" xr:uid="{00000000-0005-0000-0000-000016C00000}"/>
    <cellStyle name="Normal 5 15 2 3 2 2 2 2" xfId="51171" xr:uid="{00000000-0005-0000-0000-000017C00000}"/>
    <cellStyle name="Normal 5 15 2 3 2 2 3" xfId="23598" xr:uid="{00000000-0005-0000-0000-000018C00000}"/>
    <cellStyle name="Normal 5 15 2 3 2 2 3 2" xfId="45235" xr:uid="{00000000-0005-0000-0000-000019C00000}"/>
    <cellStyle name="Normal 5 15 2 3 2 2 4" xfId="39251" xr:uid="{00000000-0005-0000-0000-00001AC00000}"/>
    <cellStyle name="Normal 5 15 2 3 2 3" xfId="26583" xr:uid="{00000000-0005-0000-0000-00001BC00000}"/>
    <cellStyle name="Normal 5 15 2 3 2 3 2" xfId="48197" xr:uid="{00000000-0005-0000-0000-00001CC00000}"/>
    <cellStyle name="Normal 5 15 2 3 2 4" xfId="20616" xr:uid="{00000000-0005-0000-0000-00001DC00000}"/>
    <cellStyle name="Normal 5 15 2 3 2 4 2" xfId="42258" xr:uid="{00000000-0005-0000-0000-00001EC00000}"/>
    <cellStyle name="Normal 5 15 2 3 2 5" xfId="36248" xr:uid="{00000000-0005-0000-0000-00001FC00000}"/>
    <cellStyle name="Normal 5 15 2 3 3" xfId="15486" xr:uid="{00000000-0005-0000-0000-000020C00000}"/>
    <cellStyle name="Normal 5 15 2 3 3 2" xfId="18571" xr:uid="{00000000-0005-0000-0000-000021C00000}"/>
    <cellStyle name="Normal 5 15 2 3 3 2 2" xfId="30537" xr:uid="{00000000-0005-0000-0000-000022C00000}"/>
    <cellStyle name="Normal 5 15 2 3 3 2 2 2" xfId="52143" xr:uid="{00000000-0005-0000-0000-000023C00000}"/>
    <cellStyle name="Normal 5 15 2 3 3 2 3" xfId="24570" xr:uid="{00000000-0005-0000-0000-000024C00000}"/>
    <cellStyle name="Normal 5 15 2 3 3 2 3 2" xfId="46207" xr:uid="{00000000-0005-0000-0000-000025C00000}"/>
    <cellStyle name="Normal 5 15 2 3 3 2 4" xfId="40225" xr:uid="{00000000-0005-0000-0000-000026C00000}"/>
    <cellStyle name="Normal 5 15 2 3 3 3" xfId="27555" xr:uid="{00000000-0005-0000-0000-000027C00000}"/>
    <cellStyle name="Normal 5 15 2 3 3 3 2" xfId="49169" xr:uid="{00000000-0005-0000-0000-000028C00000}"/>
    <cellStyle name="Normal 5 15 2 3 3 4" xfId="21588" xr:uid="{00000000-0005-0000-0000-000029C00000}"/>
    <cellStyle name="Normal 5 15 2 3 3 4 2" xfId="43230" xr:uid="{00000000-0005-0000-0000-00002AC00000}"/>
    <cellStyle name="Normal 5 15 2 3 3 5" xfId="37222" xr:uid="{00000000-0005-0000-0000-00002BC00000}"/>
    <cellStyle name="Normal 5 15 2 3 4" xfId="16620" xr:uid="{00000000-0005-0000-0000-00002CC00000}"/>
    <cellStyle name="Normal 5 15 2 3 4 2" xfId="28589" xr:uid="{00000000-0005-0000-0000-00002DC00000}"/>
    <cellStyle name="Normal 5 15 2 3 4 2 2" xfId="50195" xr:uid="{00000000-0005-0000-0000-00002EC00000}"/>
    <cellStyle name="Normal 5 15 2 3 4 3" xfId="22622" xr:uid="{00000000-0005-0000-0000-00002FC00000}"/>
    <cellStyle name="Normal 5 15 2 3 4 3 2" xfId="44259" xr:uid="{00000000-0005-0000-0000-000030C00000}"/>
    <cellStyle name="Normal 5 15 2 3 4 4" xfId="38274" xr:uid="{00000000-0005-0000-0000-000031C00000}"/>
    <cellStyle name="Normal 5 15 2 3 5" xfId="25607" xr:uid="{00000000-0005-0000-0000-000032C00000}"/>
    <cellStyle name="Normal 5 15 2 3 5 2" xfId="47224" xr:uid="{00000000-0005-0000-0000-000033C00000}"/>
    <cellStyle name="Normal 5 15 2 3 6" xfId="19640" xr:uid="{00000000-0005-0000-0000-000034C00000}"/>
    <cellStyle name="Normal 5 15 2 3 6 2" xfId="41282" xr:uid="{00000000-0005-0000-0000-000035C00000}"/>
    <cellStyle name="Normal 5 15 2 3 7" xfId="35268" xr:uid="{00000000-0005-0000-0000-000036C00000}"/>
    <cellStyle name="Normal 5 15 2 4" xfId="13871" xr:uid="{00000000-0005-0000-0000-000037C00000}"/>
    <cellStyle name="Normal 5 15 2 4 2" xfId="16957" xr:uid="{00000000-0005-0000-0000-000038C00000}"/>
    <cellStyle name="Normal 5 15 2 4 2 2" xfId="28925" xr:uid="{00000000-0005-0000-0000-000039C00000}"/>
    <cellStyle name="Normal 5 15 2 4 2 2 2" xfId="50531" xr:uid="{00000000-0005-0000-0000-00003AC00000}"/>
    <cellStyle name="Normal 5 15 2 4 2 3" xfId="22958" xr:uid="{00000000-0005-0000-0000-00003BC00000}"/>
    <cellStyle name="Normal 5 15 2 4 2 3 2" xfId="44595" xr:uid="{00000000-0005-0000-0000-00003CC00000}"/>
    <cellStyle name="Normal 5 15 2 4 2 4" xfId="38611" xr:uid="{00000000-0005-0000-0000-00003DC00000}"/>
    <cellStyle name="Normal 5 15 2 4 3" xfId="25943" xr:uid="{00000000-0005-0000-0000-00003EC00000}"/>
    <cellStyle name="Normal 5 15 2 4 3 2" xfId="47557" xr:uid="{00000000-0005-0000-0000-00003FC00000}"/>
    <cellStyle name="Normal 5 15 2 4 4" xfId="19976" xr:uid="{00000000-0005-0000-0000-000040C00000}"/>
    <cellStyle name="Normal 5 15 2 4 4 2" xfId="41618" xr:uid="{00000000-0005-0000-0000-000041C00000}"/>
    <cellStyle name="Normal 5 15 2 4 5" xfId="35607" xr:uid="{00000000-0005-0000-0000-000042C00000}"/>
    <cellStyle name="Normal 5 15 2 5" xfId="14845" xr:uid="{00000000-0005-0000-0000-000043C00000}"/>
    <cellStyle name="Normal 5 15 2 5 2" xfId="17930" xr:uid="{00000000-0005-0000-0000-000044C00000}"/>
    <cellStyle name="Normal 5 15 2 5 2 2" xfId="29897" xr:uid="{00000000-0005-0000-0000-000045C00000}"/>
    <cellStyle name="Normal 5 15 2 5 2 2 2" xfId="51503" xr:uid="{00000000-0005-0000-0000-000046C00000}"/>
    <cellStyle name="Normal 5 15 2 5 2 3" xfId="23930" xr:uid="{00000000-0005-0000-0000-000047C00000}"/>
    <cellStyle name="Normal 5 15 2 5 2 3 2" xfId="45567" xr:uid="{00000000-0005-0000-0000-000048C00000}"/>
    <cellStyle name="Normal 5 15 2 5 2 4" xfId="39584" xr:uid="{00000000-0005-0000-0000-000049C00000}"/>
    <cellStyle name="Normal 5 15 2 5 3" xfId="26915" xr:uid="{00000000-0005-0000-0000-00004AC00000}"/>
    <cellStyle name="Normal 5 15 2 5 3 2" xfId="48529" xr:uid="{00000000-0005-0000-0000-00004BC00000}"/>
    <cellStyle name="Normal 5 15 2 5 4" xfId="20948" xr:uid="{00000000-0005-0000-0000-00004CC00000}"/>
    <cellStyle name="Normal 5 15 2 5 4 2" xfId="42590" xr:uid="{00000000-0005-0000-0000-00004DC00000}"/>
    <cellStyle name="Normal 5 15 2 5 5" xfId="36581" xr:uid="{00000000-0005-0000-0000-00004EC00000}"/>
    <cellStyle name="Normal 5 15 2 6" xfId="15980" xr:uid="{00000000-0005-0000-0000-00004FC00000}"/>
    <cellStyle name="Normal 5 15 2 6 2" xfId="27949" xr:uid="{00000000-0005-0000-0000-000050C00000}"/>
    <cellStyle name="Normal 5 15 2 6 2 2" xfId="49555" xr:uid="{00000000-0005-0000-0000-000051C00000}"/>
    <cellStyle name="Normal 5 15 2 6 3" xfId="21982" xr:uid="{00000000-0005-0000-0000-000052C00000}"/>
    <cellStyle name="Normal 5 15 2 6 3 2" xfId="43619" xr:uid="{00000000-0005-0000-0000-000053C00000}"/>
    <cellStyle name="Normal 5 15 2 6 4" xfId="37634" xr:uid="{00000000-0005-0000-0000-000054C00000}"/>
    <cellStyle name="Normal 5 15 2 7" xfId="24964" xr:uid="{00000000-0005-0000-0000-000055C00000}"/>
    <cellStyle name="Normal 5 15 2 7 2" xfId="46581" xr:uid="{00000000-0005-0000-0000-000056C00000}"/>
    <cellStyle name="Normal 5 15 2 8" xfId="18997" xr:uid="{00000000-0005-0000-0000-000057C00000}"/>
    <cellStyle name="Normal 5 15 2 8 2" xfId="40639" xr:uid="{00000000-0005-0000-0000-000058C00000}"/>
    <cellStyle name="Normal 5 15 2 9" xfId="32146"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6" xr:uid="{00000000-0005-0000-0000-00005FC00000}"/>
    <cellStyle name="Normal 5 16 2 2 2 2 2 2" xfId="50852" xr:uid="{00000000-0005-0000-0000-000060C00000}"/>
    <cellStyle name="Normal 5 16 2 2 2 2 3" xfId="23279" xr:uid="{00000000-0005-0000-0000-000061C00000}"/>
    <cellStyle name="Normal 5 16 2 2 2 2 3 2" xfId="44916" xr:uid="{00000000-0005-0000-0000-000062C00000}"/>
    <cellStyle name="Normal 5 16 2 2 2 2 4" xfId="38932" xr:uid="{00000000-0005-0000-0000-000063C00000}"/>
    <cellStyle name="Normal 5 16 2 2 2 3" xfId="26264" xr:uid="{00000000-0005-0000-0000-000064C00000}"/>
    <cellStyle name="Normal 5 16 2 2 2 3 2" xfId="47878" xr:uid="{00000000-0005-0000-0000-000065C00000}"/>
    <cellStyle name="Normal 5 16 2 2 2 4" xfId="20297" xr:uid="{00000000-0005-0000-0000-000066C00000}"/>
    <cellStyle name="Normal 5 16 2 2 2 4 2" xfId="41939" xr:uid="{00000000-0005-0000-0000-000067C00000}"/>
    <cellStyle name="Normal 5 16 2 2 2 5" xfId="35929" xr:uid="{00000000-0005-0000-0000-000068C00000}"/>
    <cellStyle name="Normal 5 16 2 2 3" xfId="15167" xr:uid="{00000000-0005-0000-0000-000069C00000}"/>
    <cellStyle name="Normal 5 16 2 2 3 2" xfId="18252" xr:uid="{00000000-0005-0000-0000-00006AC00000}"/>
    <cellStyle name="Normal 5 16 2 2 3 2 2" xfId="30218" xr:uid="{00000000-0005-0000-0000-00006BC00000}"/>
    <cellStyle name="Normal 5 16 2 2 3 2 2 2" xfId="51824" xr:uid="{00000000-0005-0000-0000-00006CC00000}"/>
    <cellStyle name="Normal 5 16 2 2 3 2 3" xfId="24251" xr:uid="{00000000-0005-0000-0000-00006DC00000}"/>
    <cellStyle name="Normal 5 16 2 2 3 2 3 2" xfId="45888" xr:uid="{00000000-0005-0000-0000-00006EC00000}"/>
    <cellStyle name="Normal 5 16 2 2 3 2 4" xfId="39906" xr:uid="{00000000-0005-0000-0000-00006FC00000}"/>
    <cellStyle name="Normal 5 16 2 2 3 3" xfId="27236" xr:uid="{00000000-0005-0000-0000-000070C00000}"/>
    <cellStyle name="Normal 5 16 2 2 3 3 2" xfId="48850" xr:uid="{00000000-0005-0000-0000-000071C00000}"/>
    <cellStyle name="Normal 5 16 2 2 3 4" xfId="21269" xr:uid="{00000000-0005-0000-0000-000072C00000}"/>
    <cellStyle name="Normal 5 16 2 2 3 4 2" xfId="42911" xr:uid="{00000000-0005-0000-0000-000073C00000}"/>
    <cellStyle name="Normal 5 16 2 2 3 5" xfId="36903" xr:uid="{00000000-0005-0000-0000-000074C00000}"/>
    <cellStyle name="Normal 5 16 2 2 4" xfId="16301" xr:uid="{00000000-0005-0000-0000-000075C00000}"/>
    <cellStyle name="Normal 5 16 2 2 4 2" xfId="28270" xr:uid="{00000000-0005-0000-0000-000076C00000}"/>
    <cellStyle name="Normal 5 16 2 2 4 2 2" xfId="49876" xr:uid="{00000000-0005-0000-0000-000077C00000}"/>
    <cellStyle name="Normal 5 16 2 2 4 3" xfId="22303" xr:uid="{00000000-0005-0000-0000-000078C00000}"/>
    <cellStyle name="Normal 5 16 2 2 4 3 2" xfId="43940" xr:uid="{00000000-0005-0000-0000-000079C00000}"/>
    <cellStyle name="Normal 5 16 2 2 4 4" xfId="37955" xr:uid="{00000000-0005-0000-0000-00007AC00000}"/>
    <cellStyle name="Normal 5 16 2 2 5" xfId="25288" xr:uid="{00000000-0005-0000-0000-00007BC00000}"/>
    <cellStyle name="Normal 5 16 2 2 5 2" xfId="46905" xr:uid="{00000000-0005-0000-0000-00007CC00000}"/>
    <cellStyle name="Normal 5 16 2 2 6" xfId="19321" xr:uid="{00000000-0005-0000-0000-00007DC00000}"/>
    <cellStyle name="Normal 5 16 2 2 6 2" xfId="40963" xr:uid="{00000000-0005-0000-0000-00007EC00000}"/>
    <cellStyle name="Normal 5 16 2 2 7" xfId="34949"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6" xr:uid="{00000000-0005-0000-0000-000083C00000}"/>
    <cellStyle name="Normal 5 16 2 3 2 2 2 2" xfId="51172" xr:uid="{00000000-0005-0000-0000-000084C00000}"/>
    <cellStyle name="Normal 5 16 2 3 2 2 3" xfId="23599" xr:uid="{00000000-0005-0000-0000-000085C00000}"/>
    <cellStyle name="Normal 5 16 2 3 2 2 3 2" xfId="45236" xr:uid="{00000000-0005-0000-0000-000086C00000}"/>
    <cellStyle name="Normal 5 16 2 3 2 2 4" xfId="39252" xr:uid="{00000000-0005-0000-0000-000087C00000}"/>
    <cellStyle name="Normal 5 16 2 3 2 3" xfId="26584" xr:uid="{00000000-0005-0000-0000-000088C00000}"/>
    <cellStyle name="Normal 5 16 2 3 2 3 2" xfId="48198" xr:uid="{00000000-0005-0000-0000-000089C00000}"/>
    <cellStyle name="Normal 5 16 2 3 2 4" xfId="20617" xr:uid="{00000000-0005-0000-0000-00008AC00000}"/>
    <cellStyle name="Normal 5 16 2 3 2 4 2" xfId="42259" xr:uid="{00000000-0005-0000-0000-00008BC00000}"/>
    <cellStyle name="Normal 5 16 2 3 2 5" xfId="36249" xr:uid="{00000000-0005-0000-0000-00008CC00000}"/>
    <cellStyle name="Normal 5 16 2 3 3" xfId="15487" xr:uid="{00000000-0005-0000-0000-00008DC00000}"/>
    <cellStyle name="Normal 5 16 2 3 3 2" xfId="18572" xr:uid="{00000000-0005-0000-0000-00008EC00000}"/>
    <cellStyle name="Normal 5 16 2 3 3 2 2" xfId="30538" xr:uid="{00000000-0005-0000-0000-00008FC00000}"/>
    <cellStyle name="Normal 5 16 2 3 3 2 2 2" xfId="52144" xr:uid="{00000000-0005-0000-0000-000090C00000}"/>
    <cellStyle name="Normal 5 16 2 3 3 2 3" xfId="24571" xr:uid="{00000000-0005-0000-0000-000091C00000}"/>
    <cellStyle name="Normal 5 16 2 3 3 2 3 2" xfId="46208" xr:uid="{00000000-0005-0000-0000-000092C00000}"/>
    <cellStyle name="Normal 5 16 2 3 3 2 4" xfId="40226" xr:uid="{00000000-0005-0000-0000-000093C00000}"/>
    <cellStyle name="Normal 5 16 2 3 3 3" xfId="27556" xr:uid="{00000000-0005-0000-0000-000094C00000}"/>
    <cellStyle name="Normal 5 16 2 3 3 3 2" xfId="49170" xr:uid="{00000000-0005-0000-0000-000095C00000}"/>
    <cellStyle name="Normal 5 16 2 3 3 4" xfId="21589" xr:uid="{00000000-0005-0000-0000-000096C00000}"/>
    <cellStyle name="Normal 5 16 2 3 3 4 2" xfId="43231" xr:uid="{00000000-0005-0000-0000-000097C00000}"/>
    <cellStyle name="Normal 5 16 2 3 3 5" xfId="37223" xr:uid="{00000000-0005-0000-0000-000098C00000}"/>
    <cellStyle name="Normal 5 16 2 3 4" xfId="16621" xr:uid="{00000000-0005-0000-0000-000099C00000}"/>
    <cellStyle name="Normal 5 16 2 3 4 2" xfId="28590" xr:uid="{00000000-0005-0000-0000-00009AC00000}"/>
    <cellStyle name="Normal 5 16 2 3 4 2 2" xfId="50196" xr:uid="{00000000-0005-0000-0000-00009BC00000}"/>
    <cellStyle name="Normal 5 16 2 3 4 3" xfId="22623" xr:uid="{00000000-0005-0000-0000-00009CC00000}"/>
    <cellStyle name="Normal 5 16 2 3 4 3 2" xfId="44260" xr:uid="{00000000-0005-0000-0000-00009DC00000}"/>
    <cellStyle name="Normal 5 16 2 3 4 4" xfId="38275" xr:uid="{00000000-0005-0000-0000-00009EC00000}"/>
    <cellStyle name="Normal 5 16 2 3 5" xfId="25608" xr:uid="{00000000-0005-0000-0000-00009FC00000}"/>
    <cellStyle name="Normal 5 16 2 3 5 2" xfId="47225" xr:uid="{00000000-0005-0000-0000-0000A0C00000}"/>
    <cellStyle name="Normal 5 16 2 3 6" xfId="19641" xr:uid="{00000000-0005-0000-0000-0000A1C00000}"/>
    <cellStyle name="Normal 5 16 2 3 6 2" xfId="41283" xr:uid="{00000000-0005-0000-0000-0000A2C00000}"/>
    <cellStyle name="Normal 5 16 2 3 7" xfId="35269" xr:uid="{00000000-0005-0000-0000-0000A3C00000}"/>
    <cellStyle name="Normal 5 16 2 4" xfId="13872" xr:uid="{00000000-0005-0000-0000-0000A4C00000}"/>
    <cellStyle name="Normal 5 16 2 4 2" xfId="16958" xr:uid="{00000000-0005-0000-0000-0000A5C00000}"/>
    <cellStyle name="Normal 5 16 2 4 2 2" xfId="28926" xr:uid="{00000000-0005-0000-0000-0000A6C00000}"/>
    <cellStyle name="Normal 5 16 2 4 2 2 2" xfId="50532" xr:uid="{00000000-0005-0000-0000-0000A7C00000}"/>
    <cellStyle name="Normal 5 16 2 4 2 3" xfId="22959" xr:uid="{00000000-0005-0000-0000-0000A8C00000}"/>
    <cellStyle name="Normal 5 16 2 4 2 3 2" xfId="44596" xr:uid="{00000000-0005-0000-0000-0000A9C00000}"/>
    <cellStyle name="Normal 5 16 2 4 2 4" xfId="38612" xr:uid="{00000000-0005-0000-0000-0000AAC00000}"/>
    <cellStyle name="Normal 5 16 2 4 3" xfId="25944" xr:uid="{00000000-0005-0000-0000-0000ABC00000}"/>
    <cellStyle name="Normal 5 16 2 4 3 2" xfId="47558" xr:uid="{00000000-0005-0000-0000-0000ACC00000}"/>
    <cellStyle name="Normal 5 16 2 4 4" xfId="19977" xr:uid="{00000000-0005-0000-0000-0000ADC00000}"/>
    <cellStyle name="Normal 5 16 2 4 4 2" xfId="41619" xr:uid="{00000000-0005-0000-0000-0000AEC00000}"/>
    <cellStyle name="Normal 5 16 2 4 5" xfId="35608" xr:uid="{00000000-0005-0000-0000-0000AFC00000}"/>
    <cellStyle name="Normal 5 16 2 5" xfId="14846" xr:uid="{00000000-0005-0000-0000-0000B0C00000}"/>
    <cellStyle name="Normal 5 16 2 5 2" xfId="17931" xr:uid="{00000000-0005-0000-0000-0000B1C00000}"/>
    <cellStyle name="Normal 5 16 2 5 2 2" xfId="29898" xr:uid="{00000000-0005-0000-0000-0000B2C00000}"/>
    <cellStyle name="Normal 5 16 2 5 2 2 2" xfId="51504" xr:uid="{00000000-0005-0000-0000-0000B3C00000}"/>
    <cellStyle name="Normal 5 16 2 5 2 3" xfId="23931" xr:uid="{00000000-0005-0000-0000-0000B4C00000}"/>
    <cellStyle name="Normal 5 16 2 5 2 3 2" xfId="45568" xr:uid="{00000000-0005-0000-0000-0000B5C00000}"/>
    <cellStyle name="Normal 5 16 2 5 2 4" xfId="39585" xr:uid="{00000000-0005-0000-0000-0000B6C00000}"/>
    <cellStyle name="Normal 5 16 2 5 3" xfId="26916" xr:uid="{00000000-0005-0000-0000-0000B7C00000}"/>
    <cellStyle name="Normal 5 16 2 5 3 2" xfId="48530" xr:uid="{00000000-0005-0000-0000-0000B8C00000}"/>
    <cellStyle name="Normal 5 16 2 5 4" xfId="20949" xr:uid="{00000000-0005-0000-0000-0000B9C00000}"/>
    <cellStyle name="Normal 5 16 2 5 4 2" xfId="42591" xr:uid="{00000000-0005-0000-0000-0000BAC00000}"/>
    <cellStyle name="Normal 5 16 2 5 5" xfId="36582" xr:uid="{00000000-0005-0000-0000-0000BBC00000}"/>
    <cellStyle name="Normal 5 16 2 6" xfId="15981" xr:uid="{00000000-0005-0000-0000-0000BCC00000}"/>
    <cellStyle name="Normal 5 16 2 6 2" xfId="27950" xr:uid="{00000000-0005-0000-0000-0000BDC00000}"/>
    <cellStyle name="Normal 5 16 2 6 2 2" xfId="49556" xr:uid="{00000000-0005-0000-0000-0000BEC00000}"/>
    <cellStyle name="Normal 5 16 2 6 3" xfId="21983" xr:uid="{00000000-0005-0000-0000-0000BFC00000}"/>
    <cellStyle name="Normal 5 16 2 6 3 2" xfId="43620" xr:uid="{00000000-0005-0000-0000-0000C0C00000}"/>
    <cellStyle name="Normal 5 16 2 6 4" xfId="37635" xr:uid="{00000000-0005-0000-0000-0000C1C00000}"/>
    <cellStyle name="Normal 5 16 2 7" xfId="24965" xr:uid="{00000000-0005-0000-0000-0000C2C00000}"/>
    <cellStyle name="Normal 5 16 2 7 2" xfId="46582" xr:uid="{00000000-0005-0000-0000-0000C3C00000}"/>
    <cellStyle name="Normal 5 16 2 8" xfId="18998" xr:uid="{00000000-0005-0000-0000-0000C4C00000}"/>
    <cellStyle name="Normal 5 16 2 8 2" xfId="40640" xr:uid="{00000000-0005-0000-0000-0000C5C00000}"/>
    <cellStyle name="Normal 5 16 2 9" xfId="32147"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7" xr:uid="{00000000-0005-0000-0000-0000EFC00000}"/>
    <cellStyle name="Normal 5 3 8 2 2 2 2 2" xfId="50853" xr:uid="{00000000-0005-0000-0000-0000F0C00000}"/>
    <cellStyle name="Normal 5 3 8 2 2 2 3" xfId="23280" xr:uid="{00000000-0005-0000-0000-0000F1C00000}"/>
    <cellStyle name="Normal 5 3 8 2 2 2 3 2" xfId="44917" xr:uid="{00000000-0005-0000-0000-0000F2C00000}"/>
    <cellStyle name="Normal 5 3 8 2 2 2 4" xfId="38933" xr:uid="{00000000-0005-0000-0000-0000F3C00000}"/>
    <cellStyle name="Normal 5 3 8 2 2 3" xfId="26265" xr:uid="{00000000-0005-0000-0000-0000F4C00000}"/>
    <cellStyle name="Normal 5 3 8 2 2 3 2" xfId="47879" xr:uid="{00000000-0005-0000-0000-0000F5C00000}"/>
    <cellStyle name="Normal 5 3 8 2 2 4" xfId="20298" xr:uid="{00000000-0005-0000-0000-0000F6C00000}"/>
    <cellStyle name="Normal 5 3 8 2 2 4 2" xfId="41940" xr:uid="{00000000-0005-0000-0000-0000F7C00000}"/>
    <cellStyle name="Normal 5 3 8 2 2 5" xfId="35930" xr:uid="{00000000-0005-0000-0000-0000F8C00000}"/>
    <cellStyle name="Normal 5 3 8 2 3" xfId="15168" xr:uid="{00000000-0005-0000-0000-0000F9C00000}"/>
    <cellStyle name="Normal 5 3 8 2 3 2" xfId="18253" xr:uid="{00000000-0005-0000-0000-0000FAC00000}"/>
    <cellStyle name="Normal 5 3 8 2 3 2 2" xfId="30219" xr:uid="{00000000-0005-0000-0000-0000FBC00000}"/>
    <cellStyle name="Normal 5 3 8 2 3 2 2 2" xfId="51825" xr:uid="{00000000-0005-0000-0000-0000FCC00000}"/>
    <cellStyle name="Normal 5 3 8 2 3 2 3" xfId="24252" xr:uid="{00000000-0005-0000-0000-0000FDC00000}"/>
    <cellStyle name="Normal 5 3 8 2 3 2 3 2" xfId="45889" xr:uid="{00000000-0005-0000-0000-0000FEC00000}"/>
    <cellStyle name="Normal 5 3 8 2 3 2 4" xfId="39907" xr:uid="{00000000-0005-0000-0000-0000FFC00000}"/>
    <cellStyle name="Normal 5 3 8 2 3 3" xfId="27237" xr:uid="{00000000-0005-0000-0000-000000C10000}"/>
    <cellStyle name="Normal 5 3 8 2 3 3 2" xfId="48851" xr:uid="{00000000-0005-0000-0000-000001C10000}"/>
    <cellStyle name="Normal 5 3 8 2 3 4" xfId="21270" xr:uid="{00000000-0005-0000-0000-000002C10000}"/>
    <cellStyle name="Normal 5 3 8 2 3 4 2" xfId="42912" xr:uid="{00000000-0005-0000-0000-000003C10000}"/>
    <cellStyle name="Normal 5 3 8 2 3 5" xfId="36904" xr:uid="{00000000-0005-0000-0000-000004C10000}"/>
    <cellStyle name="Normal 5 3 8 2 4" xfId="16302" xr:uid="{00000000-0005-0000-0000-000005C10000}"/>
    <cellStyle name="Normal 5 3 8 2 4 2" xfId="28271" xr:uid="{00000000-0005-0000-0000-000006C10000}"/>
    <cellStyle name="Normal 5 3 8 2 4 2 2" xfId="49877" xr:uid="{00000000-0005-0000-0000-000007C10000}"/>
    <cellStyle name="Normal 5 3 8 2 4 3" xfId="22304" xr:uid="{00000000-0005-0000-0000-000008C10000}"/>
    <cellStyle name="Normal 5 3 8 2 4 3 2" xfId="43941" xr:uid="{00000000-0005-0000-0000-000009C10000}"/>
    <cellStyle name="Normal 5 3 8 2 4 4" xfId="37956" xr:uid="{00000000-0005-0000-0000-00000AC10000}"/>
    <cellStyle name="Normal 5 3 8 2 5" xfId="25289" xr:uid="{00000000-0005-0000-0000-00000BC10000}"/>
    <cellStyle name="Normal 5 3 8 2 5 2" xfId="46906" xr:uid="{00000000-0005-0000-0000-00000CC10000}"/>
    <cellStyle name="Normal 5 3 8 2 6" xfId="19322" xr:uid="{00000000-0005-0000-0000-00000DC10000}"/>
    <cellStyle name="Normal 5 3 8 2 6 2" xfId="40964" xr:uid="{00000000-0005-0000-0000-00000EC10000}"/>
    <cellStyle name="Normal 5 3 8 2 7" xfId="34950"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7" xr:uid="{00000000-0005-0000-0000-000013C10000}"/>
    <cellStyle name="Normal 5 3 8 3 2 2 2 2" xfId="51173" xr:uid="{00000000-0005-0000-0000-000014C10000}"/>
    <cellStyle name="Normal 5 3 8 3 2 2 3" xfId="23600" xr:uid="{00000000-0005-0000-0000-000015C10000}"/>
    <cellStyle name="Normal 5 3 8 3 2 2 3 2" xfId="45237" xr:uid="{00000000-0005-0000-0000-000016C10000}"/>
    <cellStyle name="Normal 5 3 8 3 2 2 4" xfId="39253" xr:uid="{00000000-0005-0000-0000-000017C10000}"/>
    <cellStyle name="Normal 5 3 8 3 2 3" xfId="26585" xr:uid="{00000000-0005-0000-0000-000018C10000}"/>
    <cellStyle name="Normal 5 3 8 3 2 3 2" xfId="48199" xr:uid="{00000000-0005-0000-0000-000019C10000}"/>
    <cellStyle name="Normal 5 3 8 3 2 4" xfId="20618" xr:uid="{00000000-0005-0000-0000-00001AC10000}"/>
    <cellStyle name="Normal 5 3 8 3 2 4 2" xfId="42260" xr:uid="{00000000-0005-0000-0000-00001BC10000}"/>
    <cellStyle name="Normal 5 3 8 3 2 5" xfId="36250" xr:uid="{00000000-0005-0000-0000-00001CC10000}"/>
    <cellStyle name="Normal 5 3 8 3 3" xfId="15488" xr:uid="{00000000-0005-0000-0000-00001DC10000}"/>
    <cellStyle name="Normal 5 3 8 3 3 2" xfId="18573" xr:uid="{00000000-0005-0000-0000-00001EC10000}"/>
    <cellStyle name="Normal 5 3 8 3 3 2 2" xfId="30539" xr:uid="{00000000-0005-0000-0000-00001FC10000}"/>
    <cellStyle name="Normal 5 3 8 3 3 2 2 2" xfId="52145" xr:uid="{00000000-0005-0000-0000-000020C10000}"/>
    <cellStyle name="Normal 5 3 8 3 3 2 3" xfId="24572" xr:uid="{00000000-0005-0000-0000-000021C10000}"/>
    <cellStyle name="Normal 5 3 8 3 3 2 3 2" xfId="46209" xr:uid="{00000000-0005-0000-0000-000022C10000}"/>
    <cellStyle name="Normal 5 3 8 3 3 2 4" xfId="40227" xr:uid="{00000000-0005-0000-0000-000023C10000}"/>
    <cellStyle name="Normal 5 3 8 3 3 3" xfId="27557" xr:uid="{00000000-0005-0000-0000-000024C10000}"/>
    <cellStyle name="Normal 5 3 8 3 3 3 2" xfId="49171" xr:uid="{00000000-0005-0000-0000-000025C10000}"/>
    <cellStyle name="Normal 5 3 8 3 3 4" xfId="21590" xr:uid="{00000000-0005-0000-0000-000026C10000}"/>
    <cellStyle name="Normal 5 3 8 3 3 4 2" xfId="43232" xr:uid="{00000000-0005-0000-0000-000027C10000}"/>
    <cellStyle name="Normal 5 3 8 3 3 5" xfId="37224" xr:uid="{00000000-0005-0000-0000-000028C10000}"/>
    <cellStyle name="Normal 5 3 8 3 4" xfId="16622" xr:uid="{00000000-0005-0000-0000-000029C10000}"/>
    <cellStyle name="Normal 5 3 8 3 4 2" xfId="28591" xr:uid="{00000000-0005-0000-0000-00002AC10000}"/>
    <cellStyle name="Normal 5 3 8 3 4 2 2" xfId="50197" xr:uid="{00000000-0005-0000-0000-00002BC10000}"/>
    <cellStyle name="Normal 5 3 8 3 4 3" xfId="22624" xr:uid="{00000000-0005-0000-0000-00002CC10000}"/>
    <cellStyle name="Normal 5 3 8 3 4 3 2" xfId="44261" xr:uid="{00000000-0005-0000-0000-00002DC10000}"/>
    <cellStyle name="Normal 5 3 8 3 4 4" xfId="38276" xr:uid="{00000000-0005-0000-0000-00002EC10000}"/>
    <cellStyle name="Normal 5 3 8 3 5" xfId="25609" xr:uid="{00000000-0005-0000-0000-00002FC10000}"/>
    <cellStyle name="Normal 5 3 8 3 5 2" xfId="47226" xr:uid="{00000000-0005-0000-0000-000030C10000}"/>
    <cellStyle name="Normal 5 3 8 3 6" xfId="19642" xr:uid="{00000000-0005-0000-0000-000031C10000}"/>
    <cellStyle name="Normal 5 3 8 3 6 2" xfId="41284" xr:uid="{00000000-0005-0000-0000-000032C10000}"/>
    <cellStyle name="Normal 5 3 8 3 7" xfId="35270" xr:uid="{00000000-0005-0000-0000-000033C10000}"/>
    <cellStyle name="Normal 5 3 8 4" xfId="13873" xr:uid="{00000000-0005-0000-0000-000034C10000}"/>
    <cellStyle name="Normal 5 3 8 4 2" xfId="16959" xr:uid="{00000000-0005-0000-0000-000035C10000}"/>
    <cellStyle name="Normal 5 3 8 4 2 2" xfId="28927" xr:uid="{00000000-0005-0000-0000-000036C10000}"/>
    <cellStyle name="Normal 5 3 8 4 2 2 2" xfId="50533" xr:uid="{00000000-0005-0000-0000-000037C10000}"/>
    <cellStyle name="Normal 5 3 8 4 2 3" xfId="22960" xr:uid="{00000000-0005-0000-0000-000038C10000}"/>
    <cellStyle name="Normal 5 3 8 4 2 3 2" xfId="44597" xr:uid="{00000000-0005-0000-0000-000039C10000}"/>
    <cellStyle name="Normal 5 3 8 4 2 4" xfId="38613" xr:uid="{00000000-0005-0000-0000-00003AC10000}"/>
    <cellStyle name="Normal 5 3 8 4 3" xfId="25945" xr:uid="{00000000-0005-0000-0000-00003BC10000}"/>
    <cellStyle name="Normal 5 3 8 4 3 2" xfId="47559" xr:uid="{00000000-0005-0000-0000-00003CC10000}"/>
    <cellStyle name="Normal 5 3 8 4 4" xfId="19978" xr:uid="{00000000-0005-0000-0000-00003DC10000}"/>
    <cellStyle name="Normal 5 3 8 4 4 2" xfId="41620" xr:uid="{00000000-0005-0000-0000-00003EC10000}"/>
    <cellStyle name="Normal 5 3 8 4 5" xfId="35609" xr:uid="{00000000-0005-0000-0000-00003FC10000}"/>
    <cellStyle name="Normal 5 3 8 5" xfId="14847" xr:uid="{00000000-0005-0000-0000-000040C10000}"/>
    <cellStyle name="Normal 5 3 8 5 2" xfId="17932" xr:uid="{00000000-0005-0000-0000-000041C10000}"/>
    <cellStyle name="Normal 5 3 8 5 2 2" xfId="29899" xr:uid="{00000000-0005-0000-0000-000042C10000}"/>
    <cellStyle name="Normal 5 3 8 5 2 2 2" xfId="51505" xr:uid="{00000000-0005-0000-0000-000043C10000}"/>
    <cellStyle name="Normal 5 3 8 5 2 3" xfId="23932" xr:uid="{00000000-0005-0000-0000-000044C10000}"/>
    <cellStyle name="Normal 5 3 8 5 2 3 2" xfId="45569" xr:uid="{00000000-0005-0000-0000-000045C10000}"/>
    <cellStyle name="Normal 5 3 8 5 2 4" xfId="39586" xr:uid="{00000000-0005-0000-0000-000046C10000}"/>
    <cellStyle name="Normal 5 3 8 5 3" xfId="26917" xr:uid="{00000000-0005-0000-0000-000047C10000}"/>
    <cellStyle name="Normal 5 3 8 5 3 2" xfId="48531" xr:uid="{00000000-0005-0000-0000-000048C10000}"/>
    <cellStyle name="Normal 5 3 8 5 4" xfId="20950" xr:uid="{00000000-0005-0000-0000-000049C10000}"/>
    <cellStyle name="Normal 5 3 8 5 4 2" xfId="42592" xr:uid="{00000000-0005-0000-0000-00004AC10000}"/>
    <cellStyle name="Normal 5 3 8 5 5" xfId="36583" xr:uid="{00000000-0005-0000-0000-00004BC10000}"/>
    <cellStyle name="Normal 5 3 8 6" xfId="15982" xr:uid="{00000000-0005-0000-0000-00004CC10000}"/>
    <cellStyle name="Normal 5 3 8 6 2" xfId="27951" xr:uid="{00000000-0005-0000-0000-00004DC10000}"/>
    <cellStyle name="Normal 5 3 8 6 2 2" xfId="49557" xr:uid="{00000000-0005-0000-0000-00004EC10000}"/>
    <cellStyle name="Normal 5 3 8 6 3" xfId="21984" xr:uid="{00000000-0005-0000-0000-00004FC10000}"/>
    <cellStyle name="Normal 5 3 8 6 3 2" xfId="43621" xr:uid="{00000000-0005-0000-0000-000050C10000}"/>
    <cellStyle name="Normal 5 3 8 6 4" xfId="37636" xr:uid="{00000000-0005-0000-0000-000051C10000}"/>
    <cellStyle name="Normal 5 3 8 7" xfId="24966" xr:uid="{00000000-0005-0000-0000-000052C10000}"/>
    <cellStyle name="Normal 5 3 8 7 2" xfId="46583" xr:uid="{00000000-0005-0000-0000-000053C10000}"/>
    <cellStyle name="Normal 5 3 8 8" xfId="18999" xr:uid="{00000000-0005-0000-0000-000054C10000}"/>
    <cellStyle name="Normal 5 3 8 8 2" xfId="40641" xr:uid="{00000000-0005-0000-0000-000055C10000}"/>
    <cellStyle name="Normal 5 3 8 9" xfId="32148"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8" xr:uid="{00000000-0005-0000-0000-00006CC10000}"/>
    <cellStyle name="Normal 5 4 8 2 2 2 2 2" xfId="50854" xr:uid="{00000000-0005-0000-0000-00006DC10000}"/>
    <cellStyle name="Normal 5 4 8 2 2 2 3" xfId="23281" xr:uid="{00000000-0005-0000-0000-00006EC10000}"/>
    <cellStyle name="Normal 5 4 8 2 2 2 3 2" xfId="44918" xr:uid="{00000000-0005-0000-0000-00006FC10000}"/>
    <cellStyle name="Normal 5 4 8 2 2 2 4" xfId="38934" xr:uid="{00000000-0005-0000-0000-000070C10000}"/>
    <cellStyle name="Normal 5 4 8 2 2 3" xfId="26266" xr:uid="{00000000-0005-0000-0000-000071C10000}"/>
    <cellStyle name="Normal 5 4 8 2 2 3 2" xfId="47880" xr:uid="{00000000-0005-0000-0000-000072C10000}"/>
    <cellStyle name="Normal 5 4 8 2 2 4" xfId="20299" xr:uid="{00000000-0005-0000-0000-000073C10000}"/>
    <cellStyle name="Normal 5 4 8 2 2 4 2" xfId="41941" xr:uid="{00000000-0005-0000-0000-000074C10000}"/>
    <cellStyle name="Normal 5 4 8 2 2 5" xfId="35931" xr:uid="{00000000-0005-0000-0000-000075C10000}"/>
    <cellStyle name="Normal 5 4 8 2 3" xfId="15169" xr:uid="{00000000-0005-0000-0000-000076C10000}"/>
    <cellStyle name="Normal 5 4 8 2 3 2" xfId="18254" xr:uid="{00000000-0005-0000-0000-000077C10000}"/>
    <cellStyle name="Normal 5 4 8 2 3 2 2" xfId="30220" xr:uid="{00000000-0005-0000-0000-000078C10000}"/>
    <cellStyle name="Normal 5 4 8 2 3 2 2 2" xfId="51826" xr:uid="{00000000-0005-0000-0000-000079C10000}"/>
    <cellStyle name="Normal 5 4 8 2 3 2 3" xfId="24253" xr:uid="{00000000-0005-0000-0000-00007AC10000}"/>
    <cellStyle name="Normal 5 4 8 2 3 2 3 2" xfId="45890" xr:uid="{00000000-0005-0000-0000-00007BC10000}"/>
    <cellStyle name="Normal 5 4 8 2 3 2 4" xfId="39908" xr:uid="{00000000-0005-0000-0000-00007CC10000}"/>
    <cellStyle name="Normal 5 4 8 2 3 3" xfId="27238" xr:uid="{00000000-0005-0000-0000-00007DC10000}"/>
    <cellStyle name="Normal 5 4 8 2 3 3 2" xfId="48852" xr:uid="{00000000-0005-0000-0000-00007EC10000}"/>
    <cellStyle name="Normal 5 4 8 2 3 4" xfId="21271" xr:uid="{00000000-0005-0000-0000-00007FC10000}"/>
    <cellStyle name="Normal 5 4 8 2 3 4 2" xfId="42913" xr:uid="{00000000-0005-0000-0000-000080C10000}"/>
    <cellStyle name="Normal 5 4 8 2 3 5" xfId="36905" xr:uid="{00000000-0005-0000-0000-000081C10000}"/>
    <cellStyle name="Normal 5 4 8 2 4" xfId="16303" xr:uid="{00000000-0005-0000-0000-000082C10000}"/>
    <cellStyle name="Normal 5 4 8 2 4 2" xfId="28272" xr:uid="{00000000-0005-0000-0000-000083C10000}"/>
    <cellStyle name="Normal 5 4 8 2 4 2 2" xfId="49878" xr:uid="{00000000-0005-0000-0000-000084C10000}"/>
    <cellStyle name="Normal 5 4 8 2 4 3" xfId="22305" xr:uid="{00000000-0005-0000-0000-000085C10000}"/>
    <cellStyle name="Normal 5 4 8 2 4 3 2" xfId="43942" xr:uid="{00000000-0005-0000-0000-000086C10000}"/>
    <cellStyle name="Normal 5 4 8 2 4 4" xfId="37957" xr:uid="{00000000-0005-0000-0000-000087C10000}"/>
    <cellStyle name="Normal 5 4 8 2 5" xfId="25290" xr:uid="{00000000-0005-0000-0000-000088C10000}"/>
    <cellStyle name="Normal 5 4 8 2 5 2" xfId="46907" xr:uid="{00000000-0005-0000-0000-000089C10000}"/>
    <cellStyle name="Normal 5 4 8 2 6" xfId="19323" xr:uid="{00000000-0005-0000-0000-00008AC10000}"/>
    <cellStyle name="Normal 5 4 8 2 6 2" xfId="40965" xr:uid="{00000000-0005-0000-0000-00008BC10000}"/>
    <cellStyle name="Normal 5 4 8 2 7" xfId="34951"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8" xr:uid="{00000000-0005-0000-0000-000090C10000}"/>
    <cellStyle name="Normal 5 4 8 3 2 2 2 2" xfId="51174" xr:uid="{00000000-0005-0000-0000-000091C10000}"/>
    <cellStyle name="Normal 5 4 8 3 2 2 3" xfId="23601" xr:uid="{00000000-0005-0000-0000-000092C10000}"/>
    <cellStyle name="Normal 5 4 8 3 2 2 3 2" xfId="45238" xr:uid="{00000000-0005-0000-0000-000093C10000}"/>
    <cellStyle name="Normal 5 4 8 3 2 2 4" xfId="39254" xr:uid="{00000000-0005-0000-0000-000094C10000}"/>
    <cellStyle name="Normal 5 4 8 3 2 3" xfId="26586" xr:uid="{00000000-0005-0000-0000-000095C10000}"/>
    <cellStyle name="Normal 5 4 8 3 2 3 2" xfId="48200" xr:uid="{00000000-0005-0000-0000-000096C10000}"/>
    <cellStyle name="Normal 5 4 8 3 2 4" xfId="20619" xr:uid="{00000000-0005-0000-0000-000097C10000}"/>
    <cellStyle name="Normal 5 4 8 3 2 4 2" xfId="42261" xr:uid="{00000000-0005-0000-0000-000098C10000}"/>
    <cellStyle name="Normal 5 4 8 3 2 5" xfId="36251" xr:uid="{00000000-0005-0000-0000-000099C10000}"/>
    <cellStyle name="Normal 5 4 8 3 3" xfId="15489" xr:uid="{00000000-0005-0000-0000-00009AC10000}"/>
    <cellStyle name="Normal 5 4 8 3 3 2" xfId="18574" xr:uid="{00000000-0005-0000-0000-00009BC10000}"/>
    <cellStyle name="Normal 5 4 8 3 3 2 2" xfId="30540" xr:uid="{00000000-0005-0000-0000-00009CC10000}"/>
    <cellStyle name="Normal 5 4 8 3 3 2 2 2" xfId="52146" xr:uid="{00000000-0005-0000-0000-00009DC10000}"/>
    <cellStyle name="Normal 5 4 8 3 3 2 3" xfId="24573" xr:uid="{00000000-0005-0000-0000-00009EC10000}"/>
    <cellStyle name="Normal 5 4 8 3 3 2 3 2" xfId="46210" xr:uid="{00000000-0005-0000-0000-00009FC10000}"/>
    <cellStyle name="Normal 5 4 8 3 3 2 4" xfId="40228" xr:uid="{00000000-0005-0000-0000-0000A0C10000}"/>
    <cellStyle name="Normal 5 4 8 3 3 3" xfId="27558" xr:uid="{00000000-0005-0000-0000-0000A1C10000}"/>
    <cellStyle name="Normal 5 4 8 3 3 3 2" xfId="49172" xr:uid="{00000000-0005-0000-0000-0000A2C10000}"/>
    <cellStyle name="Normal 5 4 8 3 3 4" xfId="21591" xr:uid="{00000000-0005-0000-0000-0000A3C10000}"/>
    <cellStyle name="Normal 5 4 8 3 3 4 2" xfId="43233" xr:uid="{00000000-0005-0000-0000-0000A4C10000}"/>
    <cellStyle name="Normal 5 4 8 3 3 5" xfId="37225" xr:uid="{00000000-0005-0000-0000-0000A5C10000}"/>
    <cellStyle name="Normal 5 4 8 3 4" xfId="16623" xr:uid="{00000000-0005-0000-0000-0000A6C10000}"/>
    <cellStyle name="Normal 5 4 8 3 4 2" xfId="28592" xr:uid="{00000000-0005-0000-0000-0000A7C10000}"/>
    <cellStyle name="Normal 5 4 8 3 4 2 2" xfId="50198" xr:uid="{00000000-0005-0000-0000-0000A8C10000}"/>
    <cellStyle name="Normal 5 4 8 3 4 3" xfId="22625" xr:uid="{00000000-0005-0000-0000-0000A9C10000}"/>
    <cellStyle name="Normal 5 4 8 3 4 3 2" xfId="44262" xr:uid="{00000000-0005-0000-0000-0000AAC10000}"/>
    <cellStyle name="Normal 5 4 8 3 4 4" xfId="38277" xr:uid="{00000000-0005-0000-0000-0000ABC10000}"/>
    <cellStyle name="Normal 5 4 8 3 5" xfId="25610" xr:uid="{00000000-0005-0000-0000-0000ACC10000}"/>
    <cellStyle name="Normal 5 4 8 3 5 2" xfId="47227" xr:uid="{00000000-0005-0000-0000-0000ADC10000}"/>
    <cellStyle name="Normal 5 4 8 3 6" xfId="19643" xr:uid="{00000000-0005-0000-0000-0000AEC10000}"/>
    <cellStyle name="Normal 5 4 8 3 6 2" xfId="41285" xr:uid="{00000000-0005-0000-0000-0000AFC10000}"/>
    <cellStyle name="Normal 5 4 8 3 7" xfId="35271" xr:uid="{00000000-0005-0000-0000-0000B0C10000}"/>
    <cellStyle name="Normal 5 4 8 4" xfId="13874" xr:uid="{00000000-0005-0000-0000-0000B1C10000}"/>
    <cellStyle name="Normal 5 4 8 4 2" xfId="16960" xr:uid="{00000000-0005-0000-0000-0000B2C10000}"/>
    <cellStyle name="Normal 5 4 8 4 2 2" xfId="28928" xr:uid="{00000000-0005-0000-0000-0000B3C10000}"/>
    <cellStyle name="Normal 5 4 8 4 2 2 2" xfId="50534" xr:uid="{00000000-0005-0000-0000-0000B4C10000}"/>
    <cellStyle name="Normal 5 4 8 4 2 3" xfId="22961" xr:uid="{00000000-0005-0000-0000-0000B5C10000}"/>
    <cellStyle name="Normal 5 4 8 4 2 3 2" xfId="44598" xr:uid="{00000000-0005-0000-0000-0000B6C10000}"/>
    <cellStyle name="Normal 5 4 8 4 2 4" xfId="38614" xr:uid="{00000000-0005-0000-0000-0000B7C10000}"/>
    <cellStyle name="Normal 5 4 8 4 3" xfId="25946" xr:uid="{00000000-0005-0000-0000-0000B8C10000}"/>
    <cellStyle name="Normal 5 4 8 4 3 2" xfId="47560" xr:uid="{00000000-0005-0000-0000-0000B9C10000}"/>
    <cellStyle name="Normal 5 4 8 4 4" xfId="19979" xr:uid="{00000000-0005-0000-0000-0000BAC10000}"/>
    <cellStyle name="Normal 5 4 8 4 4 2" xfId="41621" xr:uid="{00000000-0005-0000-0000-0000BBC10000}"/>
    <cellStyle name="Normal 5 4 8 4 5" xfId="35610" xr:uid="{00000000-0005-0000-0000-0000BCC10000}"/>
    <cellStyle name="Normal 5 4 8 5" xfId="14848" xr:uid="{00000000-0005-0000-0000-0000BDC10000}"/>
    <cellStyle name="Normal 5 4 8 5 2" xfId="17933" xr:uid="{00000000-0005-0000-0000-0000BEC10000}"/>
    <cellStyle name="Normal 5 4 8 5 2 2" xfId="29900" xr:uid="{00000000-0005-0000-0000-0000BFC10000}"/>
    <cellStyle name="Normal 5 4 8 5 2 2 2" xfId="51506" xr:uid="{00000000-0005-0000-0000-0000C0C10000}"/>
    <cellStyle name="Normal 5 4 8 5 2 3" xfId="23933" xr:uid="{00000000-0005-0000-0000-0000C1C10000}"/>
    <cellStyle name="Normal 5 4 8 5 2 3 2" xfId="45570" xr:uid="{00000000-0005-0000-0000-0000C2C10000}"/>
    <cellStyle name="Normal 5 4 8 5 2 4" xfId="39587" xr:uid="{00000000-0005-0000-0000-0000C3C10000}"/>
    <cellStyle name="Normal 5 4 8 5 3" xfId="26918" xr:uid="{00000000-0005-0000-0000-0000C4C10000}"/>
    <cellStyle name="Normal 5 4 8 5 3 2" xfId="48532" xr:uid="{00000000-0005-0000-0000-0000C5C10000}"/>
    <cellStyle name="Normal 5 4 8 5 4" xfId="20951" xr:uid="{00000000-0005-0000-0000-0000C6C10000}"/>
    <cellStyle name="Normal 5 4 8 5 4 2" xfId="42593" xr:uid="{00000000-0005-0000-0000-0000C7C10000}"/>
    <cellStyle name="Normal 5 4 8 5 5" xfId="36584" xr:uid="{00000000-0005-0000-0000-0000C8C10000}"/>
    <cellStyle name="Normal 5 4 8 6" xfId="15983" xr:uid="{00000000-0005-0000-0000-0000C9C10000}"/>
    <cellStyle name="Normal 5 4 8 6 2" xfId="27952" xr:uid="{00000000-0005-0000-0000-0000CAC10000}"/>
    <cellStyle name="Normal 5 4 8 6 2 2" xfId="49558" xr:uid="{00000000-0005-0000-0000-0000CBC10000}"/>
    <cellStyle name="Normal 5 4 8 6 3" xfId="21985" xr:uid="{00000000-0005-0000-0000-0000CCC10000}"/>
    <cellStyle name="Normal 5 4 8 6 3 2" xfId="43622" xr:uid="{00000000-0005-0000-0000-0000CDC10000}"/>
    <cellStyle name="Normal 5 4 8 6 4" xfId="37637" xr:uid="{00000000-0005-0000-0000-0000CEC10000}"/>
    <cellStyle name="Normal 5 4 8 7" xfId="24967" xr:uid="{00000000-0005-0000-0000-0000CFC10000}"/>
    <cellStyle name="Normal 5 4 8 7 2" xfId="46584" xr:uid="{00000000-0005-0000-0000-0000D0C10000}"/>
    <cellStyle name="Normal 5 4 8 8" xfId="19000" xr:uid="{00000000-0005-0000-0000-0000D1C10000}"/>
    <cellStyle name="Normal 5 4 8 8 2" xfId="40642" xr:uid="{00000000-0005-0000-0000-0000D2C10000}"/>
    <cellStyle name="Normal 5 4 8 9" xfId="32149"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49" xr:uid="{00000000-0005-0000-0000-0000E9C10000}"/>
    <cellStyle name="Normal 5 5 8 2 2 2 2 2" xfId="50855" xr:uid="{00000000-0005-0000-0000-0000EAC10000}"/>
    <cellStyle name="Normal 5 5 8 2 2 2 3" xfId="23282" xr:uid="{00000000-0005-0000-0000-0000EBC10000}"/>
    <cellStyle name="Normal 5 5 8 2 2 2 3 2" xfId="44919" xr:uid="{00000000-0005-0000-0000-0000ECC10000}"/>
    <cellStyle name="Normal 5 5 8 2 2 2 4" xfId="38935" xr:uid="{00000000-0005-0000-0000-0000EDC10000}"/>
    <cellStyle name="Normal 5 5 8 2 2 3" xfId="26267" xr:uid="{00000000-0005-0000-0000-0000EEC10000}"/>
    <cellStyle name="Normal 5 5 8 2 2 3 2" xfId="47881" xr:uid="{00000000-0005-0000-0000-0000EFC10000}"/>
    <cellStyle name="Normal 5 5 8 2 2 4" xfId="20300" xr:uid="{00000000-0005-0000-0000-0000F0C10000}"/>
    <cellStyle name="Normal 5 5 8 2 2 4 2" xfId="41942" xr:uid="{00000000-0005-0000-0000-0000F1C10000}"/>
    <cellStyle name="Normal 5 5 8 2 2 5" xfId="35932" xr:uid="{00000000-0005-0000-0000-0000F2C10000}"/>
    <cellStyle name="Normal 5 5 8 2 3" xfId="15170" xr:uid="{00000000-0005-0000-0000-0000F3C10000}"/>
    <cellStyle name="Normal 5 5 8 2 3 2" xfId="18255" xr:uid="{00000000-0005-0000-0000-0000F4C10000}"/>
    <cellStyle name="Normal 5 5 8 2 3 2 2" xfId="30221" xr:uid="{00000000-0005-0000-0000-0000F5C10000}"/>
    <cellStyle name="Normal 5 5 8 2 3 2 2 2" xfId="51827" xr:uid="{00000000-0005-0000-0000-0000F6C10000}"/>
    <cellStyle name="Normal 5 5 8 2 3 2 3" xfId="24254" xr:uid="{00000000-0005-0000-0000-0000F7C10000}"/>
    <cellStyle name="Normal 5 5 8 2 3 2 3 2" xfId="45891" xr:uid="{00000000-0005-0000-0000-0000F8C10000}"/>
    <cellStyle name="Normal 5 5 8 2 3 2 4" xfId="39909" xr:uid="{00000000-0005-0000-0000-0000F9C10000}"/>
    <cellStyle name="Normal 5 5 8 2 3 3" xfId="27239" xr:uid="{00000000-0005-0000-0000-0000FAC10000}"/>
    <cellStyle name="Normal 5 5 8 2 3 3 2" xfId="48853" xr:uid="{00000000-0005-0000-0000-0000FBC10000}"/>
    <cellStyle name="Normal 5 5 8 2 3 4" xfId="21272" xr:uid="{00000000-0005-0000-0000-0000FCC10000}"/>
    <cellStyle name="Normal 5 5 8 2 3 4 2" xfId="42914" xr:uid="{00000000-0005-0000-0000-0000FDC10000}"/>
    <cellStyle name="Normal 5 5 8 2 3 5" xfId="36906" xr:uid="{00000000-0005-0000-0000-0000FEC10000}"/>
    <cellStyle name="Normal 5 5 8 2 4" xfId="16304" xr:uid="{00000000-0005-0000-0000-0000FFC10000}"/>
    <cellStyle name="Normal 5 5 8 2 4 2" xfId="28273" xr:uid="{00000000-0005-0000-0000-000000C20000}"/>
    <cellStyle name="Normal 5 5 8 2 4 2 2" xfId="49879" xr:uid="{00000000-0005-0000-0000-000001C20000}"/>
    <cellStyle name="Normal 5 5 8 2 4 3" xfId="22306" xr:uid="{00000000-0005-0000-0000-000002C20000}"/>
    <cellStyle name="Normal 5 5 8 2 4 3 2" xfId="43943" xr:uid="{00000000-0005-0000-0000-000003C20000}"/>
    <cellStyle name="Normal 5 5 8 2 4 4" xfId="37958" xr:uid="{00000000-0005-0000-0000-000004C20000}"/>
    <cellStyle name="Normal 5 5 8 2 5" xfId="25291" xr:uid="{00000000-0005-0000-0000-000005C20000}"/>
    <cellStyle name="Normal 5 5 8 2 5 2" xfId="46908" xr:uid="{00000000-0005-0000-0000-000006C20000}"/>
    <cellStyle name="Normal 5 5 8 2 6" xfId="19324" xr:uid="{00000000-0005-0000-0000-000007C20000}"/>
    <cellStyle name="Normal 5 5 8 2 6 2" xfId="40966" xr:uid="{00000000-0005-0000-0000-000008C20000}"/>
    <cellStyle name="Normal 5 5 8 2 7" xfId="34952"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69" xr:uid="{00000000-0005-0000-0000-00000DC20000}"/>
    <cellStyle name="Normal 5 5 8 3 2 2 2 2" xfId="51175" xr:uid="{00000000-0005-0000-0000-00000EC20000}"/>
    <cellStyle name="Normal 5 5 8 3 2 2 3" xfId="23602" xr:uid="{00000000-0005-0000-0000-00000FC20000}"/>
    <cellStyle name="Normal 5 5 8 3 2 2 3 2" xfId="45239" xr:uid="{00000000-0005-0000-0000-000010C20000}"/>
    <cellStyle name="Normal 5 5 8 3 2 2 4" xfId="39255" xr:uid="{00000000-0005-0000-0000-000011C20000}"/>
    <cellStyle name="Normal 5 5 8 3 2 3" xfId="26587" xr:uid="{00000000-0005-0000-0000-000012C20000}"/>
    <cellStyle name="Normal 5 5 8 3 2 3 2" xfId="48201" xr:uid="{00000000-0005-0000-0000-000013C20000}"/>
    <cellStyle name="Normal 5 5 8 3 2 4" xfId="20620" xr:uid="{00000000-0005-0000-0000-000014C20000}"/>
    <cellStyle name="Normal 5 5 8 3 2 4 2" xfId="42262" xr:uid="{00000000-0005-0000-0000-000015C20000}"/>
    <cellStyle name="Normal 5 5 8 3 2 5" xfId="36252" xr:uid="{00000000-0005-0000-0000-000016C20000}"/>
    <cellStyle name="Normal 5 5 8 3 3" xfId="15490" xr:uid="{00000000-0005-0000-0000-000017C20000}"/>
    <cellStyle name="Normal 5 5 8 3 3 2" xfId="18575" xr:uid="{00000000-0005-0000-0000-000018C20000}"/>
    <cellStyle name="Normal 5 5 8 3 3 2 2" xfId="30541" xr:uid="{00000000-0005-0000-0000-000019C20000}"/>
    <cellStyle name="Normal 5 5 8 3 3 2 2 2" xfId="52147" xr:uid="{00000000-0005-0000-0000-00001AC20000}"/>
    <cellStyle name="Normal 5 5 8 3 3 2 3" xfId="24574" xr:uid="{00000000-0005-0000-0000-00001BC20000}"/>
    <cellStyle name="Normal 5 5 8 3 3 2 3 2" xfId="46211" xr:uid="{00000000-0005-0000-0000-00001CC20000}"/>
    <cellStyle name="Normal 5 5 8 3 3 2 4" xfId="40229" xr:uid="{00000000-0005-0000-0000-00001DC20000}"/>
    <cellStyle name="Normal 5 5 8 3 3 3" xfId="27559" xr:uid="{00000000-0005-0000-0000-00001EC20000}"/>
    <cellStyle name="Normal 5 5 8 3 3 3 2" xfId="49173" xr:uid="{00000000-0005-0000-0000-00001FC20000}"/>
    <cellStyle name="Normal 5 5 8 3 3 4" xfId="21592" xr:uid="{00000000-0005-0000-0000-000020C20000}"/>
    <cellStyle name="Normal 5 5 8 3 3 4 2" xfId="43234" xr:uid="{00000000-0005-0000-0000-000021C20000}"/>
    <cellStyle name="Normal 5 5 8 3 3 5" xfId="37226" xr:uid="{00000000-0005-0000-0000-000022C20000}"/>
    <cellStyle name="Normal 5 5 8 3 4" xfId="16624" xr:uid="{00000000-0005-0000-0000-000023C20000}"/>
    <cellStyle name="Normal 5 5 8 3 4 2" xfId="28593" xr:uid="{00000000-0005-0000-0000-000024C20000}"/>
    <cellStyle name="Normal 5 5 8 3 4 2 2" xfId="50199" xr:uid="{00000000-0005-0000-0000-000025C20000}"/>
    <cellStyle name="Normal 5 5 8 3 4 3" xfId="22626" xr:uid="{00000000-0005-0000-0000-000026C20000}"/>
    <cellStyle name="Normal 5 5 8 3 4 3 2" xfId="44263" xr:uid="{00000000-0005-0000-0000-000027C20000}"/>
    <cellStyle name="Normal 5 5 8 3 4 4" xfId="38278" xr:uid="{00000000-0005-0000-0000-000028C20000}"/>
    <cellStyle name="Normal 5 5 8 3 5" xfId="25611" xr:uid="{00000000-0005-0000-0000-000029C20000}"/>
    <cellStyle name="Normal 5 5 8 3 5 2" xfId="47228" xr:uid="{00000000-0005-0000-0000-00002AC20000}"/>
    <cellStyle name="Normal 5 5 8 3 6" xfId="19644" xr:uid="{00000000-0005-0000-0000-00002BC20000}"/>
    <cellStyle name="Normal 5 5 8 3 6 2" xfId="41286" xr:uid="{00000000-0005-0000-0000-00002CC20000}"/>
    <cellStyle name="Normal 5 5 8 3 7" xfId="35272" xr:uid="{00000000-0005-0000-0000-00002DC20000}"/>
    <cellStyle name="Normal 5 5 8 4" xfId="13875" xr:uid="{00000000-0005-0000-0000-00002EC20000}"/>
    <cellStyle name="Normal 5 5 8 4 2" xfId="16961" xr:uid="{00000000-0005-0000-0000-00002FC20000}"/>
    <cellStyle name="Normal 5 5 8 4 2 2" xfId="28929" xr:uid="{00000000-0005-0000-0000-000030C20000}"/>
    <cellStyle name="Normal 5 5 8 4 2 2 2" xfId="50535" xr:uid="{00000000-0005-0000-0000-000031C20000}"/>
    <cellStyle name="Normal 5 5 8 4 2 3" xfId="22962" xr:uid="{00000000-0005-0000-0000-000032C20000}"/>
    <cellStyle name="Normal 5 5 8 4 2 3 2" xfId="44599" xr:uid="{00000000-0005-0000-0000-000033C20000}"/>
    <cellStyle name="Normal 5 5 8 4 2 4" xfId="38615" xr:uid="{00000000-0005-0000-0000-000034C20000}"/>
    <cellStyle name="Normal 5 5 8 4 3" xfId="25947" xr:uid="{00000000-0005-0000-0000-000035C20000}"/>
    <cellStyle name="Normal 5 5 8 4 3 2" xfId="47561" xr:uid="{00000000-0005-0000-0000-000036C20000}"/>
    <cellStyle name="Normal 5 5 8 4 4" xfId="19980" xr:uid="{00000000-0005-0000-0000-000037C20000}"/>
    <cellStyle name="Normal 5 5 8 4 4 2" xfId="41622" xr:uid="{00000000-0005-0000-0000-000038C20000}"/>
    <cellStyle name="Normal 5 5 8 4 5" xfId="35611" xr:uid="{00000000-0005-0000-0000-000039C20000}"/>
    <cellStyle name="Normal 5 5 8 5" xfId="14849" xr:uid="{00000000-0005-0000-0000-00003AC20000}"/>
    <cellStyle name="Normal 5 5 8 5 2" xfId="17934" xr:uid="{00000000-0005-0000-0000-00003BC20000}"/>
    <cellStyle name="Normal 5 5 8 5 2 2" xfId="29901" xr:uid="{00000000-0005-0000-0000-00003CC20000}"/>
    <cellStyle name="Normal 5 5 8 5 2 2 2" xfId="51507" xr:uid="{00000000-0005-0000-0000-00003DC20000}"/>
    <cellStyle name="Normal 5 5 8 5 2 3" xfId="23934" xr:uid="{00000000-0005-0000-0000-00003EC20000}"/>
    <cellStyle name="Normal 5 5 8 5 2 3 2" xfId="45571" xr:uid="{00000000-0005-0000-0000-00003FC20000}"/>
    <cellStyle name="Normal 5 5 8 5 2 4" xfId="39588" xr:uid="{00000000-0005-0000-0000-000040C20000}"/>
    <cellStyle name="Normal 5 5 8 5 3" xfId="26919" xr:uid="{00000000-0005-0000-0000-000041C20000}"/>
    <cellStyle name="Normal 5 5 8 5 3 2" xfId="48533" xr:uid="{00000000-0005-0000-0000-000042C20000}"/>
    <cellStyle name="Normal 5 5 8 5 4" xfId="20952" xr:uid="{00000000-0005-0000-0000-000043C20000}"/>
    <cellStyle name="Normal 5 5 8 5 4 2" xfId="42594" xr:uid="{00000000-0005-0000-0000-000044C20000}"/>
    <cellStyle name="Normal 5 5 8 5 5" xfId="36585" xr:uid="{00000000-0005-0000-0000-000045C20000}"/>
    <cellStyle name="Normal 5 5 8 6" xfId="15984" xr:uid="{00000000-0005-0000-0000-000046C20000}"/>
    <cellStyle name="Normal 5 5 8 6 2" xfId="27953" xr:uid="{00000000-0005-0000-0000-000047C20000}"/>
    <cellStyle name="Normal 5 5 8 6 2 2" xfId="49559" xr:uid="{00000000-0005-0000-0000-000048C20000}"/>
    <cellStyle name="Normal 5 5 8 6 3" xfId="21986" xr:uid="{00000000-0005-0000-0000-000049C20000}"/>
    <cellStyle name="Normal 5 5 8 6 3 2" xfId="43623" xr:uid="{00000000-0005-0000-0000-00004AC20000}"/>
    <cellStyle name="Normal 5 5 8 6 4" xfId="37638" xr:uid="{00000000-0005-0000-0000-00004BC20000}"/>
    <cellStyle name="Normal 5 5 8 7" xfId="24968" xr:uid="{00000000-0005-0000-0000-00004CC20000}"/>
    <cellStyle name="Normal 5 5 8 7 2" xfId="46585" xr:uid="{00000000-0005-0000-0000-00004DC20000}"/>
    <cellStyle name="Normal 5 5 8 8" xfId="19001" xr:uid="{00000000-0005-0000-0000-00004EC20000}"/>
    <cellStyle name="Normal 5 5 8 8 2" xfId="40643" xr:uid="{00000000-0005-0000-0000-00004FC20000}"/>
    <cellStyle name="Normal 5 5 8 9" xfId="32150"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5" xr:uid="{00000000-0005-0000-0000-000059C20000}"/>
    <cellStyle name="Normal 5 59" xfId="30704"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0" xr:uid="{00000000-0005-0000-0000-000066C20000}"/>
    <cellStyle name="Normal 5 6 8 2 2 2 2 2" xfId="50856" xr:uid="{00000000-0005-0000-0000-000067C20000}"/>
    <cellStyle name="Normal 5 6 8 2 2 2 3" xfId="23283" xr:uid="{00000000-0005-0000-0000-000068C20000}"/>
    <cellStyle name="Normal 5 6 8 2 2 2 3 2" xfId="44920" xr:uid="{00000000-0005-0000-0000-000069C20000}"/>
    <cellStyle name="Normal 5 6 8 2 2 2 4" xfId="38936" xr:uid="{00000000-0005-0000-0000-00006AC20000}"/>
    <cellStyle name="Normal 5 6 8 2 2 3" xfId="26268" xr:uid="{00000000-0005-0000-0000-00006BC20000}"/>
    <cellStyle name="Normal 5 6 8 2 2 3 2" xfId="47882" xr:uid="{00000000-0005-0000-0000-00006CC20000}"/>
    <cellStyle name="Normal 5 6 8 2 2 4" xfId="20301" xr:uid="{00000000-0005-0000-0000-00006DC20000}"/>
    <cellStyle name="Normal 5 6 8 2 2 4 2" xfId="41943" xr:uid="{00000000-0005-0000-0000-00006EC20000}"/>
    <cellStyle name="Normal 5 6 8 2 2 5" xfId="35933" xr:uid="{00000000-0005-0000-0000-00006FC20000}"/>
    <cellStyle name="Normal 5 6 8 2 3" xfId="15171" xr:uid="{00000000-0005-0000-0000-000070C20000}"/>
    <cellStyle name="Normal 5 6 8 2 3 2" xfId="18256" xr:uid="{00000000-0005-0000-0000-000071C20000}"/>
    <cellStyle name="Normal 5 6 8 2 3 2 2" xfId="30222" xr:uid="{00000000-0005-0000-0000-000072C20000}"/>
    <cellStyle name="Normal 5 6 8 2 3 2 2 2" xfId="51828" xr:uid="{00000000-0005-0000-0000-000073C20000}"/>
    <cellStyle name="Normal 5 6 8 2 3 2 3" xfId="24255" xr:uid="{00000000-0005-0000-0000-000074C20000}"/>
    <cellStyle name="Normal 5 6 8 2 3 2 3 2" xfId="45892" xr:uid="{00000000-0005-0000-0000-000075C20000}"/>
    <cellStyle name="Normal 5 6 8 2 3 2 4" xfId="39910" xr:uid="{00000000-0005-0000-0000-000076C20000}"/>
    <cellStyle name="Normal 5 6 8 2 3 3" xfId="27240" xr:uid="{00000000-0005-0000-0000-000077C20000}"/>
    <cellStyle name="Normal 5 6 8 2 3 3 2" xfId="48854" xr:uid="{00000000-0005-0000-0000-000078C20000}"/>
    <cellStyle name="Normal 5 6 8 2 3 4" xfId="21273" xr:uid="{00000000-0005-0000-0000-000079C20000}"/>
    <cellStyle name="Normal 5 6 8 2 3 4 2" xfId="42915" xr:uid="{00000000-0005-0000-0000-00007AC20000}"/>
    <cellStyle name="Normal 5 6 8 2 3 5" xfId="36907" xr:uid="{00000000-0005-0000-0000-00007BC20000}"/>
    <cellStyle name="Normal 5 6 8 2 4" xfId="16305" xr:uid="{00000000-0005-0000-0000-00007CC20000}"/>
    <cellStyle name="Normal 5 6 8 2 4 2" xfId="28274" xr:uid="{00000000-0005-0000-0000-00007DC20000}"/>
    <cellStyle name="Normal 5 6 8 2 4 2 2" xfId="49880" xr:uid="{00000000-0005-0000-0000-00007EC20000}"/>
    <cellStyle name="Normal 5 6 8 2 4 3" xfId="22307" xr:uid="{00000000-0005-0000-0000-00007FC20000}"/>
    <cellStyle name="Normal 5 6 8 2 4 3 2" xfId="43944" xr:uid="{00000000-0005-0000-0000-000080C20000}"/>
    <cellStyle name="Normal 5 6 8 2 4 4" xfId="37959" xr:uid="{00000000-0005-0000-0000-000081C20000}"/>
    <cellStyle name="Normal 5 6 8 2 5" xfId="25292" xr:uid="{00000000-0005-0000-0000-000082C20000}"/>
    <cellStyle name="Normal 5 6 8 2 5 2" xfId="46909" xr:uid="{00000000-0005-0000-0000-000083C20000}"/>
    <cellStyle name="Normal 5 6 8 2 6" xfId="19325" xr:uid="{00000000-0005-0000-0000-000084C20000}"/>
    <cellStyle name="Normal 5 6 8 2 6 2" xfId="40967" xr:uid="{00000000-0005-0000-0000-000085C20000}"/>
    <cellStyle name="Normal 5 6 8 2 7" xfId="34953"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0" xr:uid="{00000000-0005-0000-0000-00008AC20000}"/>
    <cellStyle name="Normal 5 6 8 3 2 2 2 2" xfId="51176" xr:uid="{00000000-0005-0000-0000-00008BC20000}"/>
    <cellStyle name="Normal 5 6 8 3 2 2 3" xfId="23603" xr:uid="{00000000-0005-0000-0000-00008CC20000}"/>
    <cellStyle name="Normal 5 6 8 3 2 2 3 2" xfId="45240" xr:uid="{00000000-0005-0000-0000-00008DC20000}"/>
    <cellStyle name="Normal 5 6 8 3 2 2 4" xfId="39256" xr:uid="{00000000-0005-0000-0000-00008EC20000}"/>
    <cellStyle name="Normal 5 6 8 3 2 3" xfId="26588" xr:uid="{00000000-0005-0000-0000-00008FC20000}"/>
    <cellStyle name="Normal 5 6 8 3 2 3 2" xfId="48202" xr:uid="{00000000-0005-0000-0000-000090C20000}"/>
    <cellStyle name="Normal 5 6 8 3 2 4" xfId="20621" xr:uid="{00000000-0005-0000-0000-000091C20000}"/>
    <cellStyle name="Normal 5 6 8 3 2 4 2" xfId="42263" xr:uid="{00000000-0005-0000-0000-000092C20000}"/>
    <cellStyle name="Normal 5 6 8 3 2 5" xfId="36253" xr:uid="{00000000-0005-0000-0000-000093C20000}"/>
    <cellStyle name="Normal 5 6 8 3 3" xfId="15491" xr:uid="{00000000-0005-0000-0000-000094C20000}"/>
    <cellStyle name="Normal 5 6 8 3 3 2" xfId="18576" xr:uid="{00000000-0005-0000-0000-000095C20000}"/>
    <cellStyle name="Normal 5 6 8 3 3 2 2" xfId="30542" xr:uid="{00000000-0005-0000-0000-000096C20000}"/>
    <cellStyle name="Normal 5 6 8 3 3 2 2 2" xfId="52148" xr:uid="{00000000-0005-0000-0000-000097C20000}"/>
    <cellStyle name="Normal 5 6 8 3 3 2 3" xfId="24575" xr:uid="{00000000-0005-0000-0000-000098C20000}"/>
    <cellStyle name="Normal 5 6 8 3 3 2 3 2" xfId="46212" xr:uid="{00000000-0005-0000-0000-000099C20000}"/>
    <cellStyle name="Normal 5 6 8 3 3 2 4" xfId="40230" xr:uid="{00000000-0005-0000-0000-00009AC20000}"/>
    <cellStyle name="Normal 5 6 8 3 3 3" xfId="27560" xr:uid="{00000000-0005-0000-0000-00009BC20000}"/>
    <cellStyle name="Normal 5 6 8 3 3 3 2" xfId="49174" xr:uid="{00000000-0005-0000-0000-00009CC20000}"/>
    <cellStyle name="Normal 5 6 8 3 3 4" xfId="21593" xr:uid="{00000000-0005-0000-0000-00009DC20000}"/>
    <cellStyle name="Normal 5 6 8 3 3 4 2" xfId="43235" xr:uid="{00000000-0005-0000-0000-00009EC20000}"/>
    <cellStyle name="Normal 5 6 8 3 3 5" xfId="37227" xr:uid="{00000000-0005-0000-0000-00009FC20000}"/>
    <cellStyle name="Normal 5 6 8 3 4" xfId="16625" xr:uid="{00000000-0005-0000-0000-0000A0C20000}"/>
    <cellStyle name="Normal 5 6 8 3 4 2" xfId="28594" xr:uid="{00000000-0005-0000-0000-0000A1C20000}"/>
    <cellStyle name="Normal 5 6 8 3 4 2 2" xfId="50200" xr:uid="{00000000-0005-0000-0000-0000A2C20000}"/>
    <cellStyle name="Normal 5 6 8 3 4 3" xfId="22627" xr:uid="{00000000-0005-0000-0000-0000A3C20000}"/>
    <cellStyle name="Normal 5 6 8 3 4 3 2" xfId="44264" xr:uid="{00000000-0005-0000-0000-0000A4C20000}"/>
    <cellStyle name="Normal 5 6 8 3 4 4" xfId="38279" xr:uid="{00000000-0005-0000-0000-0000A5C20000}"/>
    <cellStyle name="Normal 5 6 8 3 5" xfId="25612" xr:uid="{00000000-0005-0000-0000-0000A6C20000}"/>
    <cellStyle name="Normal 5 6 8 3 5 2" xfId="47229" xr:uid="{00000000-0005-0000-0000-0000A7C20000}"/>
    <cellStyle name="Normal 5 6 8 3 6" xfId="19645" xr:uid="{00000000-0005-0000-0000-0000A8C20000}"/>
    <cellStyle name="Normal 5 6 8 3 6 2" xfId="41287" xr:uid="{00000000-0005-0000-0000-0000A9C20000}"/>
    <cellStyle name="Normal 5 6 8 3 7" xfId="35273" xr:uid="{00000000-0005-0000-0000-0000AAC20000}"/>
    <cellStyle name="Normal 5 6 8 4" xfId="13876" xr:uid="{00000000-0005-0000-0000-0000ABC20000}"/>
    <cellStyle name="Normal 5 6 8 4 2" xfId="16962" xr:uid="{00000000-0005-0000-0000-0000ACC20000}"/>
    <cellStyle name="Normal 5 6 8 4 2 2" xfId="28930" xr:uid="{00000000-0005-0000-0000-0000ADC20000}"/>
    <cellStyle name="Normal 5 6 8 4 2 2 2" xfId="50536" xr:uid="{00000000-0005-0000-0000-0000AEC20000}"/>
    <cellStyle name="Normal 5 6 8 4 2 3" xfId="22963" xr:uid="{00000000-0005-0000-0000-0000AFC20000}"/>
    <cellStyle name="Normal 5 6 8 4 2 3 2" xfId="44600" xr:uid="{00000000-0005-0000-0000-0000B0C20000}"/>
    <cellStyle name="Normal 5 6 8 4 2 4" xfId="38616" xr:uid="{00000000-0005-0000-0000-0000B1C20000}"/>
    <cellStyle name="Normal 5 6 8 4 3" xfId="25948" xr:uid="{00000000-0005-0000-0000-0000B2C20000}"/>
    <cellStyle name="Normal 5 6 8 4 3 2" xfId="47562" xr:uid="{00000000-0005-0000-0000-0000B3C20000}"/>
    <cellStyle name="Normal 5 6 8 4 4" xfId="19981" xr:uid="{00000000-0005-0000-0000-0000B4C20000}"/>
    <cellStyle name="Normal 5 6 8 4 4 2" xfId="41623" xr:uid="{00000000-0005-0000-0000-0000B5C20000}"/>
    <cellStyle name="Normal 5 6 8 4 5" xfId="35612" xr:uid="{00000000-0005-0000-0000-0000B6C20000}"/>
    <cellStyle name="Normal 5 6 8 5" xfId="14850" xr:uid="{00000000-0005-0000-0000-0000B7C20000}"/>
    <cellStyle name="Normal 5 6 8 5 2" xfId="17935" xr:uid="{00000000-0005-0000-0000-0000B8C20000}"/>
    <cellStyle name="Normal 5 6 8 5 2 2" xfId="29902" xr:uid="{00000000-0005-0000-0000-0000B9C20000}"/>
    <cellStyle name="Normal 5 6 8 5 2 2 2" xfId="51508" xr:uid="{00000000-0005-0000-0000-0000BAC20000}"/>
    <cellStyle name="Normal 5 6 8 5 2 3" xfId="23935" xr:uid="{00000000-0005-0000-0000-0000BBC20000}"/>
    <cellStyle name="Normal 5 6 8 5 2 3 2" xfId="45572" xr:uid="{00000000-0005-0000-0000-0000BCC20000}"/>
    <cellStyle name="Normal 5 6 8 5 2 4" xfId="39589" xr:uid="{00000000-0005-0000-0000-0000BDC20000}"/>
    <cellStyle name="Normal 5 6 8 5 3" xfId="26920" xr:uid="{00000000-0005-0000-0000-0000BEC20000}"/>
    <cellStyle name="Normal 5 6 8 5 3 2" xfId="48534" xr:uid="{00000000-0005-0000-0000-0000BFC20000}"/>
    <cellStyle name="Normal 5 6 8 5 4" xfId="20953" xr:uid="{00000000-0005-0000-0000-0000C0C20000}"/>
    <cellStyle name="Normal 5 6 8 5 4 2" xfId="42595" xr:uid="{00000000-0005-0000-0000-0000C1C20000}"/>
    <cellStyle name="Normal 5 6 8 5 5" xfId="36586" xr:uid="{00000000-0005-0000-0000-0000C2C20000}"/>
    <cellStyle name="Normal 5 6 8 6" xfId="15985" xr:uid="{00000000-0005-0000-0000-0000C3C20000}"/>
    <cellStyle name="Normal 5 6 8 6 2" xfId="27954" xr:uid="{00000000-0005-0000-0000-0000C4C20000}"/>
    <cellStyle name="Normal 5 6 8 6 2 2" xfId="49560" xr:uid="{00000000-0005-0000-0000-0000C5C20000}"/>
    <cellStyle name="Normal 5 6 8 6 3" xfId="21987" xr:uid="{00000000-0005-0000-0000-0000C6C20000}"/>
    <cellStyle name="Normal 5 6 8 6 3 2" xfId="43624" xr:uid="{00000000-0005-0000-0000-0000C7C20000}"/>
    <cellStyle name="Normal 5 6 8 6 4" xfId="37639" xr:uid="{00000000-0005-0000-0000-0000C8C20000}"/>
    <cellStyle name="Normal 5 6 8 7" xfId="24969" xr:uid="{00000000-0005-0000-0000-0000C9C20000}"/>
    <cellStyle name="Normal 5 6 8 7 2" xfId="46586" xr:uid="{00000000-0005-0000-0000-0000CAC20000}"/>
    <cellStyle name="Normal 5 6 8 8" xfId="19002" xr:uid="{00000000-0005-0000-0000-0000CBC20000}"/>
    <cellStyle name="Normal 5 6 8 8 2" xfId="40644" xr:uid="{00000000-0005-0000-0000-0000CCC20000}"/>
    <cellStyle name="Normal 5 6 8 9" xfId="32151"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1" xr:uid="{00000000-0005-0000-0000-0000D9C20000}"/>
    <cellStyle name="Normal 5 7 8 2 2 2 2 2" xfId="50857" xr:uid="{00000000-0005-0000-0000-0000DAC20000}"/>
    <cellStyle name="Normal 5 7 8 2 2 2 3" xfId="23284" xr:uid="{00000000-0005-0000-0000-0000DBC20000}"/>
    <cellStyle name="Normal 5 7 8 2 2 2 3 2" xfId="44921" xr:uid="{00000000-0005-0000-0000-0000DCC20000}"/>
    <cellStyle name="Normal 5 7 8 2 2 2 4" xfId="38937" xr:uid="{00000000-0005-0000-0000-0000DDC20000}"/>
    <cellStyle name="Normal 5 7 8 2 2 3" xfId="26269" xr:uid="{00000000-0005-0000-0000-0000DEC20000}"/>
    <cellStyle name="Normal 5 7 8 2 2 3 2" xfId="47883" xr:uid="{00000000-0005-0000-0000-0000DFC20000}"/>
    <cellStyle name="Normal 5 7 8 2 2 4" xfId="20302" xr:uid="{00000000-0005-0000-0000-0000E0C20000}"/>
    <cellStyle name="Normal 5 7 8 2 2 4 2" xfId="41944" xr:uid="{00000000-0005-0000-0000-0000E1C20000}"/>
    <cellStyle name="Normal 5 7 8 2 2 5" xfId="35934" xr:uid="{00000000-0005-0000-0000-0000E2C20000}"/>
    <cellStyle name="Normal 5 7 8 2 3" xfId="15172" xr:uid="{00000000-0005-0000-0000-0000E3C20000}"/>
    <cellStyle name="Normal 5 7 8 2 3 2" xfId="18257" xr:uid="{00000000-0005-0000-0000-0000E4C20000}"/>
    <cellStyle name="Normal 5 7 8 2 3 2 2" xfId="30223" xr:uid="{00000000-0005-0000-0000-0000E5C20000}"/>
    <cellStyle name="Normal 5 7 8 2 3 2 2 2" xfId="51829" xr:uid="{00000000-0005-0000-0000-0000E6C20000}"/>
    <cellStyle name="Normal 5 7 8 2 3 2 3" xfId="24256" xr:uid="{00000000-0005-0000-0000-0000E7C20000}"/>
    <cellStyle name="Normal 5 7 8 2 3 2 3 2" xfId="45893" xr:uid="{00000000-0005-0000-0000-0000E8C20000}"/>
    <cellStyle name="Normal 5 7 8 2 3 2 4" xfId="39911" xr:uid="{00000000-0005-0000-0000-0000E9C20000}"/>
    <cellStyle name="Normal 5 7 8 2 3 3" xfId="27241" xr:uid="{00000000-0005-0000-0000-0000EAC20000}"/>
    <cellStyle name="Normal 5 7 8 2 3 3 2" xfId="48855" xr:uid="{00000000-0005-0000-0000-0000EBC20000}"/>
    <cellStyle name="Normal 5 7 8 2 3 4" xfId="21274" xr:uid="{00000000-0005-0000-0000-0000ECC20000}"/>
    <cellStyle name="Normal 5 7 8 2 3 4 2" xfId="42916" xr:uid="{00000000-0005-0000-0000-0000EDC20000}"/>
    <cellStyle name="Normal 5 7 8 2 3 5" xfId="36908" xr:uid="{00000000-0005-0000-0000-0000EEC20000}"/>
    <cellStyle name="Normal 5 7 8 2 4" xfId="16306" xr:uid="{00000000-0005-0000-0000-0000EFC20000}"/>
    <cellStyle name="Normal 5 7 8 2 4 2" xfId="28275" xr:uid="{00000000-0005-0000-0000-0000F0C20000}"/>
    <cellStyle name="Normal 5 7 8 2 4 2 2" xfId="49881" xr:uid="{00000000-0005-0000-0000-0000F1C20000}"/>
    <cellStyle name="Normal 5 7 8 2 4 3" xfId="22308" xr:uid="{00000000-0005-0000-0000-0000F2C20000}"/>
    <cellStyle name="Normal 5 7 8 2 4 3 2" xfId="43945" xr:uid="{00000000-0005-0000-0000-0000F3C20000}"/>
    <cellStyle name="Normal 5 7 8 2 4 4" xfId="37960" xr:uid="{00000000-0005-0000-0000-0000F4C20000}"/>
    <cellStyle name="Normal 5 7 8 2 5" xfId="25293" xr:uid="{00000000-0005-0000-0000-0000F5C20000}"/>
    <cellStyle name="Normal 5 7 8 2 5 2" xfId="46910" xr:uid="{00000000-0005-0000-0000-0000F6C20000}"/>
    <cellStyle name="Normal 5 7 8 2 6" xfId="19326" xr:uid="{00000000-0005-0000-0000-0000F7C20000}"/>
    <cellStyle name="Normal 5 7 8 2 6 2" xfId="40968" xr:uid="{00000000-0005-0000-0000-0000F8C20000}"/>
    <cellStyle name="Normal 5 7 8 2 7" xfId="34954"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1" xr:uid="{00000000-0005-0000-0000-0000FDC20000}"/>
    <cellStyle name="Normal 5 7 8 3 2 2 2 2" xfId="51177" xr:uid="{00000000-0005-0000-0000-0000FEC20000}"/>
    <cellStyle name="Normal 5 7 8 3 2 2 3" xfId="23604" xr:uid="{00000000-0005-0000-0000-0000FFC20000}"/>
    <cellStyle name="Normal 5 7 8 3 2 2 3 2" xfId="45241" xr:uid="{00000000-0005-0000-0000-000000C30000}"/>
    <cellStyle name="Normal 5 7 8 3 2 2 4" xfId="39257" xr:uid="{00000000-0005-0000-0000-000001C30000}"/>
    <cellStyle name="Normal 5 7 8 3 2 3" xfId="26589" xr:uid="{00000000-0005-0000-0000-000002C30000}"/>
    <cellStyle name="Normal 5 7 8 3 2 3 2" xfId="48203" xr:uid="{00000000-0005-0000-0000-000003C30000}"/>
    <cellStyle name="Normal 5 7 8 3 2 4" xfId="20622" xr:uid="{00000000-0005-0000-0000-000004C30000}"/>
    <cellStyle name="Normal 5 7 8 3 2 4 2" xfId="42264" xr:uid="{00000000-0005-0000-0000-000005C30000}"/>
    <cellStyle name="Normal 5 7 8 3 2 5" xfId="36254" xr:uid="{00000000-0005-0000-0000-000006C30000}"/>
    <cellStyle name="Normal 5 7 8 3 3" xfId="15492" xr:uid="{00000000-0005-0000-0000-000007C30000}"/>
    <cellStyle name="Normal 5 7 8 3 3 2" xfId="18577" xr:uid="{00000000-0005-0000-0000-000008C30000}"/>
    <cellStyle name="Normal 5 7 8 3 3 2 2" xfId="30543" xr:uid="{00000000-0005-0000-0000-000009C30000}"/>
    <cellStyle name="Normal 5 7 8 3 3 2 2 2" xfId="52149" xr:uid="{00000000-0005-0000-0000-00000AC30000}"/>
    <cellStyle name="Normal 5 7 8 3 3 2 3" xfId="24576" xr:uid="{00000000-0005-0000-0000-00000BC30000}"/>
    <cellStyle name="Normal 5 7 8 3 3 2 3 2" xfId="46213" xr:uid="{00000000-0005-0000-0000-00000CC30000}"/>
    <cellStyle name="Normal 5 7 8 3 3 2 4" xfId="40231" xr:uid="{00000000-0005-0000-0000-00000DC30000}"/>
    <cellStyle name="Normal 5 7 8 3 3 3" xfId="27561" xr:uid="{00000000-0005-0000-0000-00000EC30000}"/>
    <cellStyle name="Normal 5 7 8 3 3 3 2" xfId="49175" xr:uid="{00000000-0005-0000-0000-00000FC30000}"/>
    <cellStyle name="Normal 5 7 8 3 3 4" xfId="21594" xr:uid="{00000000-0005-0000-0000-000010C30000}"/>
    <cellStyle name="Normal 5 7 8 3 3 4 2" xfId="43236" xr:uid="{00000000-0005-0000-0000-000011C30000}"/>
    <cellStyle name="Normal 5 7 8 3 3 5" xfId="37228" xr:uid="{00000000-0005-0000-0000-000012C30000}"/>
    <cellStyle name="Normal 5 7 8 3 4" xfId="16626" xr:uid="{00000000-0005-0000-0000-000013C30000}"/>
    <cellStyle name="Normal 5 7 8 3 4 2" xfId="28595" xr:uid="{00000000-0005-0000-0000-000014C30000}"/>
    <cellStyle name="Normal 5 7 8 3 4 2 2" xfId="50201" xr:uid="{00000000-0005-0000-0000-000015C30000}"/>
    <cellStyle name="Normal 5 7 8 3 4 3" xfId="22628" xr:uid="{00000000-0005-0000-0000-000016C30000}"/>
    <cellStyle name="Normal 5 7 8 3 4 3 2" xfId="44265" xr:uid="{00000000-0005-0000-0000-000017C30000}"/>
    <cellStyle name="Normal 5 7 8 3 4 4" xfId="38280" xr:uid="{00000000-0005-0000-0000-000018C30000}"/>
    <cellStyle name="Normal 5 7 8 3 5" xfId="25613" xr:uid="{00000000-0005-0000-0000-000019C30000}"/>
    <cellStyle name="Normal 5 7 8 3 5 2" xfId="47230" xr:uid="{00000000-0005-0000-0000-00001AC30000}"/>
    <cellStyle name="Normal 5 7 8 3 6" xfId="19646" xr:uid="{00000000-0005-0000-0000-00001BC30000}"/>
    <cellStyle name="Normal 5 7 8 3 6 2" xfId="41288" xr:uid="{00000000-0005-0000-0000-00001CC30000}"/>
    <cellStyle name="Normal 5 7 8 3 7" xfId="35274" xr:uid="{00000000-0005-0000-0000-00001DC30000}"/>
    <cellStyle name="Normal 5 7 8 4" xfId="13877" xr:uid="{00000000-0005-0000-0000-00001EC30000}"/>
    <cellStyle name="Normal 5 7 8 4 2" xfId="16963" xr:uid="{00000000-0005-0000-0000-00001FC30000}"/>
    <cellStyle name="Normal 5 7 8 4 2 2" xfId="28931" xr:uid="{00000000-0005-0000-0000-000020C30000}"/>
    <cellStyle name="Normal 5 7 8 4 2 2 2" xfId="50537" xr:uid="{00000000-0005-0000-0000-000021C30000}"/>
    <cellStyle name="Normal 5 7 8 4 2 3" xfId="22964" xr:uid="{00000000-0005-0000-0000-000022C30000}"/>
    <cellStyle name="Normal 5 7 8 4 2 3 2" xfId="44601" xr:uid="{00000000-0005-0000-0000-000023C30000}"/>
    <cellStyle name="Normal 5 7 8 4 2 4" xfId="38617" xr:uid="{00000000-0005-0000-0000-000024C30000}"/>
    <cellStyle name="Normal 5 7 8 4 3" xfId="25949" xr:uid="{00000000-0005-0000-0000-000025C30000}"/>
    <cellStyle name="Normal 5 7 8 4 3 2" xfId="47563" xr:uid="{00000000-0005-0000-0000-000026C30000}"/>
    <cellStyle name="Normal 5 7 8 4 4" xfId="19982" xr:uid="{00000000-0005-0000-0000-000027C30000}"/>
    <cellStyle name="Normal 5 7 8 4 4 2" xfId="41624" xr:uid="{00000000-0005-0000-0000-000028C30000}"/>
    <cellStyle name="Normal 5 7 8 4 5" xfId="35613" xr:uid="{00000000-0005-0000-0000-000029C30000}"/>
    <cellStyle name="Normal 5 7 8 5" xfId="14851" xr:uid="{00000000-0005-0000-0000-00002AC30000}"/>
    <cellStyle name="Normal 5 7 8 5 2" xfId="17936" xr:uid="{00000000-0005-0000-0000-00002BC30000}"/>
    <cellStyle name="Normal 5 7 8 5 2 2" xfId="29903" xr:uid="{00000000-0005-0000-0000-00002CC30000}"/>
    <cellStyle name="Normal 5 7 8 5 2 2 2" xfId="51509" xr:uid="{00000000-0005-0000-0000-00002DC30000}"/>
    <cellStyle name="Normal 5 7 8 5 2 3" xfId="23936" xr:uid="{00000000-0005-0000-0000-00002EC30000}"/>
    <cellStyle name="Normal 5 7 8 5 2 3 2" xfId="45573" xr:uid="{00000000-0005-0000-0000-00002FC30000}"/>
    <cellStyle name="Normal 5 7 8 5 2 4" xfId="39590" xr:uid="{00000000-0005-0000-0000-000030C30000}"/>
    <cellStyle name="Normal 5 7 8 5 3" xfId="26921" xr:uid="{00000000-0005-0000-0000-000031C30000}"/>
    <cellStyle name="Normal 5 7 8 5 3 2" xfId="48535" xr:uid="{00000000-0005-0000-0000-000032C30000}"/>
    <cellStyle name="Normal 5 7 8 5 4" xfId="20954" xr:uid="{00000000-0005-0000-0000-000033C30000}"/>
    <cellStyle name="Normal 5 7 8 5 4 2" xfId="42596" xr:uid="{00000000-0005-0000-0000-000034C30000}"/>
    <cellStyle name="Normal 5 7 8 5 5" xfId="36587" xr:uid="{00000000-0005-0000-0000-000035C30000}"/>
    <cellStyle name="Normal 5 7 8 6" xfId="15986" xr:uid="{00000000-0005-0000-0000-000036C30000}"/>
    <cellStyle name="Normal 5 7 8 6 2" xfId="27955" xr:uid="{00000000-0005-0000-0000-000037C30000}"/>
    <cellStyle name="Normal 5 7 8 6 2 2" xfId="49561" xr:uid="{00000000-0005-0000-0000-000038C30000}"/>
    <cellStyle name="Normal 5 7 8 6 3" xfId="21988" xr:uid="{00000000-0005-0000-0000-000039C30000}"/>
    <cellStyle name="Normal 5 7 8 6 3 2" xfId="43625" xr:uid="{00000000-0005-0000-0000-00003AC30000}"/>
    <cellStyle name="Normal 5 7 8 6 4" xfId="37640" xr:uid="{00000000-0005-0000-0000-00003BC30000}"/>
    <cellStyle name="Normal 5 7 8 7" xfId="24970" xr:uid="{00000000-0005-0000-0000-00003CC30000}"/>
    <cellStyle name="Normal 5 7 8 7 2" xfId="46587" xr:uid="{00000000-0005-0000-0000-00003DC30000}"/>
    <cellStyle name="Normal 5 7 8 8" xfId="19003" xr:uid="{00000000-0005-0000-0000-00003EC30000}"/>
    <cellStyle name="Normal 5 7 8 8 2" xfId="40645" xr:uid="{00000000-0005-0000-0000-00003FC30000}"/>
    <cellStyle name="Normal 5 7 8 9" xfId="32152"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2" xr:uid="{00000000-0005-0000-0000-00004CC30000}"/>
    <cellStyle name="Normal 5 8 8 2 2 2 2 2" xfId="50858" xr:uid="{00000000-0005-0000-0000-00004DC30000}"/>
    <cellStyle name="Normal 5 8 8 2 2 2 3" xfId="23285" xr:uid="{00000000-0005-0000-0000-00004EC30000}"/>
    <cellStyle name="Normal 5 8 8 2 2 2 3 2" xfId="44922" xr:uid="{00000000-0005-0000-0000-00004FC30000}"/>
    <cellStyle name="Normal 5 8 8 2 2 2 4" xfId="38938" xr:uid="{00000000-0005-0000-0000-000050C30000}"/>
    <cellStyle name="Normal 5 8 8 2 2 3" xfId="26270" xr:uid="{00000000-0005-0000-0000-000051C30000}"/>
    <cellStyle name="Normal 5 8 8 2 2 3 2" xfId="47884" xr:uid="{00000000-0005-0000-0000-000052C30000}"/>
    <cellStyle name="Normal 5 8 8 2 2 4" xfId="20303" xr:uid="{00000000-0005-0000-0000-000053C30000}"/>
    <cellStyle name="Normal 5 8 8 2 2 4 2" xfId="41945" xr:uid="{00000000-0005-0000-0000-000054C30000}"/>
    <cellStyle name="Normal 5 8 8 2 2 5" xfId="35935" xr:uid="{00000000-0005-0000-0000-000055C30000}"/>
    <cellStyle name="Normal 5 8 8 2 3" xfId="15173" xr:uid="{00000000-0005-0000-0000-000056C30000}"/>
    <cellStyle name="Normal 5 8 8 2 3 2" xfId="18258" xr:uid="{00000000-0005-0000-0000-000057C30000}"/>
    <cellStyle name="Normal 5 8 8 2 3 2 2" xfId="30224" xr:uid="{00000000-0005-0000-0000-000058C30000}"/>
    <cellStyle name="Normal 5 8 8 2 3 2 2 2" xfId="51830" xr:uid="{00000000-0005-0000-0000-000059C30000}"/>
    <cellStyle name="Normal 5 8 8 2 3 2 3" xfId="24257" xr:uid="{00000000-0005-0000-0000-00005AC30000}"/>
    <cellStyle name="Normal 5 8 8 2 3 2 3 2" xfId="45894" xr:uid="{00000000-0005-0000-0000-00005BC30000}"/>
    <cellStyle name="Normal 5 8 8 2 3 2 4" xfId="39912" xr:uid="{00000000-0005-0000-0000-00005CC30000}"/>
    <cellStyle name="Normal 5 8 8 2 3 3" xfId="27242" xr:uid="{00000000-0005-0000-0000-00005DC30000}"/>
    <cellStyle name="Normal 5 8 8 2 3 3 2" xfId="48856" xr:uid="{00000000-0005-0000-0000-00005EC30000}"/>
    <cellStyle name="Normal 5 8 8 2 3 4" xfId="21275" xr:uid="{00000000-0005-0000-0000-00005FC30000}"/>
    <cellStyle name="Normal 5 8 8 2 3 4 2" xfId="42917" xr:uid="{00000000-0005-0000-0000-000060C30000}"/>
    <cellStyle name="Normal 5 8 8 2 3 5" xfId="36909" xr:uid="{00000000-0005-0000-0000-000061C30000}"/>
    <cellStyle name="Normal 5 8 8 2 4" xfId="16307" xr:uid="{00000000-0005-0000-0000-000062C30000}"/>
    <cellStyle name="Normal 5 8 8 2 4 2" xfId="28276" xr:uid="{00000000-0005-0000-0000-000063C30000}"/>
    <cellStyle name="Normal 5 8 8 2 4 2 2" xfId="49882" xr:uid="{00000000-0005-0000-0000-000064C30000}"/>
    <cellStyle name="Normal 5 8 8 2 4 3" xfId="22309" xr:uid="{00000000-0005-0000-0000-000065C30000}"/>
    <cellStyle name="Normal 5 8 8 2 4 3 2" xfId="43946" xr:uid="{00000000-0005-0000-0000-000066C30000}"/>
    <cellStyle name="Normal 5 8 8 2 4 4" xfId="37961" xr:uid="{00000000-0005-0000-0000-000067C30000}"/>
    <cellStyle name="Normal 5 8 8 2 5" xfId="25294" xr:uid="{00000000-0005-0000-0000-000068C30000}"/>
    <cellStyle name="Normal 5 8 8 2 5 2" xfId="46911" xr:uid="{00000000-0005-0000-0000-000069C30000}"/>
    <cellStyle name="Normal 5 8 8 2 6" xfId="19327" xr:uid="{00000000-0005-0000-0000-00006AC30000}"/>
    <cellStyle name="Normal 5 8 8 2 6 2" xfId="40969" xr:uid="{00000000-0005-0000-0000-00006BC30000}"/>
    <cellStyle name="Normal 5 8 8 2 7" xfId="34955"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2" xr:uid="{00000000-0005-0000-0000-000070C30000}"/>
    <cellStyle name="Normal 5 8 8 3 2 2 2 2" xfId="51178" xr:uid="{00000000-0005-0000-0000-000071C30000}"/>
    <cellStyle name="Normal 5 8 8 3 2 2 3" xfId="23605" xr:uid="{00000000-0005-0000-0000-000072C30000}"/>
    <cellStyle name="Normal 5 8 8 3 2 2 3 2" xfId="45242" xr:uid="{00000000-0005-0000-0000-000073C30000}"/>
    <cellStyle name="Normal 5 8 8 3 2 2 4" xfId="39258" xr:uid="{00000000-0005-0000-0000-000074C30000}"/>
    <cellStyle name="Normal 5 8 8 3 2 3" xfId="26590" xr:uid="{00000000-0005-0000-0000-000075C30000}"/>
    <cellStyle name="Normal 5 8 8 3 2 3 2" xfId="48204" xr:uid="{00000000-0005-0000-0000-000076C30000}"/>
    <cellStyle name="Normal 5 8 8 3 2 4" xfId="20623" xr:uid="{00000000-0005-0000-0000-000077C30000}"/>
    <cellStyle name="Normal 5 8 8 3 2 4 2" xfId="42265" xr:uid="{00000000-0005-0000-0000-000078C30000}"/>
    <cellStyle name="Normal 5 8 8 3 2 5" xfId="36255" xr:uid="{00000000-0005-0000-0000-000079C30000}"/>
    <cellStyle name="Normal 5 8 8 3 3" xfId="15493" xr:uid="{00000000-0005-0000-0000-00007AC30000}"/>
    <cellStyle name="Normal 5 8 8 3 3 2" xfId="18578" xr:uid="{00000000-0005-0000-0000-00007BC30000}"/>
    <cellStyle name="Normal 5 8 8 3 3 2 2" xfId="30544" xr:uid="{00000000-0005-0000-0000-00007CC30000}"/>
    <cellStyle name="Normal 5 8 8 3 3 2 2 2" xfId="52150" xr:uid="{00000000-0005-0000-0000-00007DC30000}"/>
    <cellStyle name="Normal 5 8 8 3 3 2 3" xfId="24577" xr:uid="{00000000-0005-0000-0000-00007EC30000}"/>
    <cellStyle name="Normal 5 8 8 3 3 2 3 2" xfId="46214" xr:uid="{00000000-0005-0000-0000-00007FC30000}"/>
    <cellStyle name="Normal 5 8 8 3 3 2 4" xfId="40232" xr:uid="{00000000-0005-0000-0000-000080C30000}"/>
    <cellStyle name="Normal 5 8 8 3 3 3" xfId="27562" xr:uid="{00000000-0005-0000-0000-000081C30000}"/>
    <cellStyle name="Normal 5 8 8 3 3 3 2" xfId="49176" xr:uid="{00000000-0005-0000-0000-000082C30000}"/>
    <cellStyle name="Normal 5 8 8 3 3 4" xfId="21595" xr:uid="{00000000-0005-0000-0000-000083C30000}"/>
    <cellStyle name="Normal 5 8 8 3 3 4 2" xfId="43237" xr:uid="{00000000-0005-0000-0000-000084C30000}"/>
    <cellStyle name="Normal 5 8 8 3 3 5" xfId="37229" xr:uid="{00000000-0005-0000-0000-000085C30000}"/>
    <cellStyle name="Normal 5 8 8 3 4" xfId="16627" xr:uid="{00000000-0005-0000-0000-000086C30000}"/>
    <cellStyle name="Normal 5 8 8 3 4 2" xfId="28596" xr:uid="{00000000-0005-0000-0000-000087C30000}"/>
    <cellStyle name="Normal 5 8 8 3 4 2 2" xfId="50202" xr:uid="{00000000-0005-0000-0000-000088C30000}"/>
    <cellStyle name="Normal 5 8 8 3 4 3" xfId="22629" xr:uid="{00000000-0005-0000-0000-000089C30000}"/>
    <cellStyle name="Normal 5 8 8 3 4 3 2" xfId="44266" xr:uid="{00000000-0005-0000-0000-00008AC30000}"/>
    <cellStyle name="Normal 5 8 8 3 4 4" xfId="38281" xr:uid="{00000000-0005-0000-0000-00008BC30000}"/>
    <cellStyle name="Normal 5 8 8 3 5" xfId="25614" xr:uid="{00000000-0005-0000-0000-00008CC30000}"/>
    <cellStyle name="Normal 5 8 8 3 5 2" xfId="47231" xr:uid="{00000000-0005-0000-0000-00008DC30000}"/>
    <cellStyle name="Normal 5 8 8 3 6" xfId="19647" xr:uid="{00000000-0005-0000-0000-00008EC30000}"/>
    <cellStyle name="Normal 5 8 8 3 6 2" xfId="41289" xr:uid="{00000000-0005-0000-0000-00008FC30000}"/>
    <cellStyle name="Normal 5 8 8 3 7" xfId="35275" xr:uid="{00000000-0005-0000-0000-000090C30000}"/>
    <cellStyle name="Normal 5 8 8 4" xfId="13878" xr:uid="{00000000-0005-0000-0000-000091C30000}"/>
    <cellStyle name="Normal 5 8 8 4 2" xfId="16964" xr:uid="{00000000-0005-0000-0000-000092C30000}"/>
    <cellStyle name="Normal 5 8 8 4 2 2" xfId="28932" xr:uid="{00000000-0005-0000-0000-000093C30000}"/>
    <cellStyle name="Normal 5 8 8 4 2 2 2" xfId="50538" xr:uid="{00000000-0005-0000-0000-000094C30000}"/>
    <cellStyle name="Normal 5 8 8 4 2 3" xfId="22965" xr:uid="{00000000-0005-0000-0000-000095C30000}"/>
    <cellStyle name="Normal 5 8 8 4 2 3 2" xfId="44602" xr:uid="{00000000-0005-0000-0000-000096C30000}"/>
    <cellStyle name="Normal 5 8 8 4 2 4" xfId="38618" xr:uid="{00000000-0005-0000-0000-000097C30000}"/>
    <cellStyle name="Normal 5 8 8 4 3" xfId="25950" xr:uid="{00000000-0005-0000-0000-000098C30000}"/>
    <cellStyle name="Normal 5 8 8 4 3 2" xfId="47564" xr:uid="{00000000-0005-0000-0000-000099C30000}"/>
    <cellStyle name="Normal 5 8 8 4 4" xfId="19983" xr:uid="{00000000-0005-0000-0000-00009AC30000}"/>
    <cellStyle name="Normal 5 8 8 4 4 2" xfId="41625" xr:uid="{00000000-0005-0000-0000-00009BC30000}"/>
    <cellStyle name="Normal 5 8 8 4 5" xfId="35614" xr:uid="{00000000-0005-0000-0000-00009CC30000}"/>
    <cellStyle name="Normal 5 8 8 5" xfId="14852" xr:uid="{00000000-0005-0000-0000-00009DC30000}"/>
    <cellStyle name="Normal 5 8 8 5 2" xfId="17937" xr:uid="{00000000-0005-0000-0000-00009EC30000}"/>
    <cellStyle name="Normal 5 8 8 5 2 2" xfId="29904" xr:uid="{00000000-0005-0000-0000-00009FC30000}"/>
    <cellStyle name="Normal 5 8 8 5 2 2 2" xfId="51510" xr:uid="{00000000-0005-0000-0000-0000A0C30000}"/>
    <cellStyle name="Normal 5 8 8 5 2 3" xfId="23937" xr:uid="{00000000-0005-0000-0000-0000A1C30000}"/>
    <cellStyle name="Normal 5 8 8 5 2 3 2" xfId="45574" xr:uid="{00000000-0005-0000-0000-0000A2C30000}"/>
    <cellStyle name="Normal 5 8 8 5 2 4" xfId="39591" xr:uid="{00000000-0005-0000-0000-0000A3C30000}"/>
    <cellStyle name="Normal 5 8 8 5 3" xfId="26922" xr:uid="{00000000-0005-0000-0000-0000A4C30000}"/>
    <cellStyle name="Normal 5 8 8 5 3 2" xfId="48536" xr:uid="{00000000-0005-0000-0000-0000A5C30000}"/>
    <cellStyle name="Normal 5 8 8 5 4" xfId="20955" xr:uid="{00000000-0005-0000-0000-0000A6C30000}"/>
    <cellStyle name="Normal 5 8 8 5 4 2" xfId="42597" xr:uid="{00000000-0005-0000-0000-0000A7C30000}"/>
    <cellStyle name="Normal 5 8 8 5 5" xfId="36588" xr:uid="{00000000-0005-0000-0000-0000A8C30000}"/>
    <cellStyle name="Normal 5 8 8 6" xfId="15987" xr:uid="{00000000-0005-0000-0000-0000A9C30000}"/>
    <cellStyle name="Normal 5 8 8 6 2" xfId="27956" xr:uid="{00000000-0005-0000-0000-0000AAC30000}"/>
    <cellStyle name="Normal 5 8 8 6 2 2" xfId="49562" xr:uid="{00000000-0005-0000-0000-0000ABC30000}"/>
    <cellStyle name="Normal 5 8 8 6 3" xfId="21989" xr:uid="{00000000-0005-0000-0000-0000ACC30000}"/>
    <cellStyle name="Normal 5 8 8 6 3 2" xfId="43626" xr:uid="{00000000-0005-0000-0000-0000ADC30000}"/>
    <cellStyle name="Normal 5 8 8 6 4" xfId="37641" xr:uid="{00000000-0005-0000-0000-0000AEC30000}"/>
    <cellStyle name="Normal 5 8 8 7" xfId="24971" xr:uid="{00000000-0005-0000-0000-0000AFC30000}"/>
    <cellStyle name="Normal 5 8 8 7 2" xfId="46588" xr:uid="{00000000-0005-0000-0000-0000B0C30000}"/>
    <cellStyle name="Normal 5 8 8 8" xfId="19004" xr:uid="{00000000-0005-0000-0000-0000B1C30000}"/>
    <cellStyle name="Normal 5 8 8 8 2" xfId="40646" xr:uid="{00000000-0005-0000-0000-0000B2C30000}"/>
    <cellStyle name="Normal 5 8 8 9" xfId="32153"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3" xr:uid="{00000000-0005-0000-0000-0000B9C30000}"/>
    <cellStyle name="Normal 5 9 2 2 2 2 2 2" xfId="50859" xr:uid="{00000000-0005-0000-0000-0000BAC30000}"/>
    <cellStyle name="Normal 5 9 2 2 2 2 3" xfId="23286" xr:uid="{00000000-0005-0000-0000-0000BBC30000}"/>
    <cellStyle name="Normal 5 9 2 2 2 2 3 2" xfId="44923" xr:uid="{00000000-0005-0000-0000-0000BCC30000}"/>
    <cellStyle name="Normal 5 9 2 2 2 2 4" xfId="38939" xr:uid="{00000000-0005-0000-0000-0000BDC30000}"/>
    <cellStyle name="Normal 5 9 2 2 2 3" xfId="26271" xr:uid="{00000000-0005-0000-0000-0000BEC30000}"/>
    <cellStyle name="Normal 5 9 2 2 2 3 2" xfId="47885" xr:uid="{00000000-0005-0000-0000-0000BFC30000}"/>
    <cellStyle name="Normal 5 9 2 2 2 4" xfId="20304" xr:uid="{00000000-0005-0000-0000-0000C0C30000}"/>
    <cellStyle name="Normal 5 9 2 2 2 4 2" xfId="41946" xr:uid="{00000000-0005-0000-0000-0000C1C30000}"/>
    <cellStyle name="Normal 5 9 2 2 2 5" xfId="35936" xr:uid="{00000000-0005-0000-0000-0000C2C30000}"/>
    <cellStyle name="Normal 5 9 2 2 3" xfId="15174" xr:uid="{00000000-0005-0000-0000-0000C3C30000}"/>
    <cellStyle name="Normal 5 9 2 2 3 2" xfId="18259" xr:uid="{00000000-0005-0000-0000-0000C4C30000}"/>
    <cellStyle name="Normal 5 9 2 2 3 2 2" xfId="30225" xr:uid="{00000000-0005-0000-0000-0000C5C30000}"/>
    <cellStyle name="Normal 5 9 2 2 3 2 2 2" xfId="51831" xr:uid="{00000000-0005-0000-0000-0000C6C30000}"/>
    <cellStyle name="Normal 5 9 2 2 3 2 3" xfId="24258" xr:uid="{00000000-0005-0000-0000-0000C7C30000}"/>
    <cellStyle name="Normal 5 9 2 2 3 2 3 2" xfId="45895" xr:uid="{00000000-0005-0000-0000-0000C8C30000}"/>
    <cellStyle name="Normal 5 9 2 2 3 2 4" xfId="39913" xr:uid="{00000000-0005-0000-0000-0000C9C30000}"/>
    <cellStyle name="Normal 5 9 2 2 3 3" xfId="27243" xr:uid="{00000000-0005-0000-0000-0000CAC30000}"/>
    <cellStyle name="Normal 5 9 2 2 3 3 2" xfId="48857" xr:uid="{00000000-0005-0000-0000-0000CBC30000}"/>
    <cellStyle name="Normal 5 9 2 2 3 4" xfId="21276" xr:uid="{00000000-0005-0000-0000-0000CCC30000}"/>
    <cellStyle name="Normal 5 9 2 2 3 4 2" xfId="42918" xr:uid="{00000000-0005-0000-0000-0000CDC30000}"/>
    <cellStyle name="Normal 5 9 2 2 3 5" xfId="36910" xr:uid="{00000000-0005-0000-0000-0000CEC30000}"/>
    <cellStyle name="Normal 5 9 2 2 4" xfId="16308" xr:uid="{00000000-0005-0000-0000-0000CFC30000}"/>
    <cellStyle name="Normal 5 9 2 2 4 2" xfId="28277" xr:uid="{00000000-0005-0000-0000-0000D0C30000}"/>
    <cellStyle name="Normal 5 9 2 2 4 2 2" xfId="49883" xr:uid="{00000000-0005-0000-0000-0000D1C30000}"/>
    <cellStyle name="Normal 5 9 2 2 4 3" xfId="22310" xr:uid="{00000000-0005-0000-0000-0000D2C30000}"/>
    <cellStyle name="Normal 5 9 2 2 4 3 2" xfId="43947" xr:uid="{00000000-0005-0000-0000-0000D3C30000}"/>
    <cellStyle name="Normal 5 9 2 2 4 4" xfId="37962" xr:uid="{00000000-0005-0000-0000-0000D4C30000}"/>
    <cellStyle name="Normal 5 9 2 2 5" xfId="25295" xr:uid="{00000000-0005-0000-0000-0000D5C30000}"/>
    <cellStyle name="Normal 5 9 2 2 5 2" xfId="46912" xr:uid="{00000000-0005-0000-0000-0000D6C30000}"/>
    <cellStyle name="Normal 5 9 2 2 6" xfId="19328" xr:uid="{00000000-0005-0000-0000-0000D7C30000}"/>
    <cellStyle name="Normal 5 9 2 2 6 2" xfId="40970" xr:uid="{00000000-0005-0000-0000-0000D8C30000}"/>
    <cellStyle name="Normal 5 9 2 2 7" xfId="34956"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3" xr:uid="{00000000-0005-0000-0000-0000DDC30000}"/>
    <cellStyle name="Normal 5 9 2 3 2 2 2 2" xfId="51179" xr:uid="{00000000-0005-0000-0000-0000DEC30000}"/>
    <cellStyle name="Normal 5 9 2 3 2 2 3" xfId="23606" xr:uid="{00000000-0005-0000-0000-0000DFC30000}"/>
    <cellStyle name="Normal 5 9 2 3 2 2 3 2" xfId="45243" xr:uid="{00000000-0005-0000-0000-0000E0C30000}"/>
    <cellStyle name="Normal 5 9 2 3 2 2 4" xfId="39259" xr:uid="{00000000-0005-0000-0000-0000E1C30000}"/>
    <cellStyle name="Normal 5 9 2 3 2 3" xfId="26591" xr:uid="{00000000-0005-0000-0000-0000E2C30000}"/>
    <cellStyle name="Normal 5 9 2 3 2 3 2" xfId="48205" xr:uid="{00000000-0005-0000-0000-0000E3C30000}"/>
    <cellStyle name="Normal 5 9 2 3 2 4" xfId="20624" xr:uid="{00000000-0005-0000-0000-0000E4C30000}"/>
    <cellStyle name="Normal 5 9 2 3 2 4 2" xfId="42266" xr:uid="{00000000-0005-0000-0000-0000E5C30000}"/>
    <cellStyle name="Normal 5 9 2 3 2 5" xfId="36256" xr:uid="{00000000-0005-0000-0000-0000E6C30000}"/>
    <cellStyle name="Normal 5 9 2 3 3" xfId="15494" xr:uid="{00000000-0005-0000-0000-0000E7C30000}"/>
    <cellStyle name="Normal 5 9 2 3 3 2" xfId="18579" xr:uid="{00000000-0005-0000-0000-0000E8C30000}"/>
    <cellStyle name="Normal 5 9 2 3 3 2 2" xfId="30545" xr:uid="{00000000-0005-0000-0000-0000E9C30000}"/>
    <cellStyle name="Normal 5 9 2 3 3 2 2 2" xfId="52151" xr:uid="{00000000-0005-0000-0000-0000EAC30000}"/>
    <cellStyle name="Normal 5 9 2 3 3 2 3" xfId="24578" xr:uid="{00000000-0005-0000-0000-0000EBC30000}"/>
    <cellStyle name="Normal 5 9 2 3 3 2 3 2" xfId="46215" xr:uid="{00000000-0005-0000-0000-0000ECC30000}"/>
    <cellStyle name="Normal 5 9 2 3 3 2 4" xfId="40233" xr:uid="{00000000-0005-0000-0000-0000EDC30000}"/>
    <cellStyle name="Normal 5 9 2 3 3 3" xfId="27563" xr:uid="{00000000-0005-0000-0000-0000EEC30000}"/>
    <cellStyle name="Normal 5 9 2 3 3 3 2" xfId="49177" xr:uid="{00000000-0005-0000-0000-0000EFC30000}"/>
    <cellStyle name="Normal 5 9 2 3 3 4" xfId="21596" xr:uid="{00000000-0005-0000-0000-0000F0C30000}"/>
    <cellStyle name="Normal 5 9 2 3 3 4 2" xfId="43238" xr:uid="{00000000-0005-0000-0000-0000F1C30000}"/>
    <cellStyle name="Normal 5 9 2 3 3 5" xfId="37230" xr:uid="{00000000-0005-0000-0000-0000F2C30000}"/>
    <cellStyle name="Normal 5 9 2 3 4" xfId="16628" xr:uid="{00000000-0005-0000-0000-0000F3C30000}"/>
    <cellStyle name="Normal 5 9 2 3 4 2" xfId="28597" xr:uid="{00000000-0005-0000-0000-0000F4C30000}"/>
    <cellStyle name="Normal 5 9 2 3 4 2 2" xfId="50203" xr:uid="{00000000-0005-0000-0000-0000F5C30000}"/>
    <cellStyle name="Normal 5 9 2 3 4 3" xfId="22630" xr:uid="{00000000-0005-0000-0000-0000F6C30000}"/>
    <cellStyle name="Normal 5 9 2 3 4 3 2" xfId="44267" xr:uid="{00000000-0005-0000-0000-0000F7C30000}"/>
    <cellStyle name="Normal 5 9 2 3 4 4" xfId="38282" xr:uid="{00000000-0005-0000-0000-0000F8C30000}"/>
    <cellStyle name="Normal 5 9 2 3 5" xfId="25615" xr:uid="{00000000-0005-0000-0000-0000F9C30000}"/>
    <cellStyle name="Normal 5 9 2 3 5 2" xfId="47232" xr:uid="{00000000-0005-0000-0000-0000FAC30000}"/>
    <cellStyle name="Normal 5 9 2 3 6" xfId="19648" xr:uid="{00000000-0005-0000-0000-0000FBC30000}"/>
    <cellStyle name="Normal 5 9 2 3 6 2" xfId="41290" xr:uid="{00000000-0005-0000-0000-0000FCC30000}"/>
    <cellStyle name="Normal 5 9 2 3 7" xfId="35276" xr:uid="{00000000-0005-0000-0000-0000FDC30000}"/>
    <cellStyle name="Normal 5 9 2 4" xfId="13879" xr:uid="{00000000-0005-0000-0000-0000FEC30000}"/>
    <cellStyle name="Normal 5 9 2 4 2" xfId="16965" xr:uid="{00000000-0005-0000-0000-0000FFC30000}"/>
    <cellStyle name="Normal 5 9 2 4 2 2" xfId="28933" xr:uid="{00000000-0005-0000-0000-000000C40000}"/>
    <cellStyle name="Normal 5 9 2 4 2 2 2" xfId="50539" xr:uid="{00000000-0005-0000-0000-000001C40000}"/>
    <cellStyle name="Normal 5 9 2 4 2 3" xfId="22966" xr:uid="{00000000-0005-0000-0000-000002C40000}"/>
    <cellStyle name="Normal 5 9 2 4 2 3 2" xfId="44603" xr:uid="{00000000-0005-0000-0000-000003C40000}"/>
    <cellStyle name="Normal 5 9 2 4 2 4" xfId="38619" xr:uid="{00000000-0005-0000-0000-000004C40000}"/>
    <cellStyle name="Normal 5 9 2 4 3" xfId="25951" xr:uid="{00000000-0005-0000-0000-000005C40000}"/>
    <cellStyle name="Normal 5 9 2 4 3 2" xfId="47565" xr:uid="{00000000-0005-0000-0000-000006C40000}"/>
    <cellStyle name="Normal 5 9 2 4 4" xfId="19984" xr:uid="{00000000-0005-0000-0000-000007C40000}"/>
    <cellStyle name="Normal 5 9 2 4 4 2" xfId="41626" xr:uid="{00000000-0005-0000-0000-000008C40000}"/>
    <cellStyle name="Normal 5 9 2 4 5" xfId="35615" xr:uid="{00000000-0005-0000-0000-000009C40000}"/>
    <cellStyle name="Normal 5 9 2 5" xfId="14853" xr:uid="{00000000-0005-0000-0000-00000AC40000}"/>
    <cellStyle name="Normal 5 9 2 5 2" xfId="17938" xr:uid="{00000000-0005-0000-0000-00000BC40000}"/>
    <cellStyle name="Normal 5 9 2 5 2 2" xfId="29905" xr:uid="{00000000-0005-0000-0000-00000CC40000}"/>
    <cellStyle name="Normal 5 9 2 5 2 2 2" xfId="51511" xr:uid="{00000000-0005-0000-0000-00000DC40000}"/>
    <cellStyle name="Normal 5 9 2 5 2 3" xfId="23938" xr:uid="{00000000-0005-0000-0000-00000EC40000}"/>
    <cellStyle name="Normal 5 9 2 5 2 3 2" xfId="45575" xr:uid="{00000000-0005-0000-0000-00000FC40000}"/>
    <cellStyle name="Normal 5 9 2 5 2 4" xfId="39592" xr:uid="{00000000-0005-0000-0000-000010C40000}"/>
    <cellStyle name="Normal 5 9 2 5 3" xfId="26923" xr:uid="{00000000-0005-0000-0000-000011C40000}"/>
    <cellStyle name="Normal 5 9 2 5 3 2" xfId="48537" xr:uid="{00000000-0005-0000-0000-000012C40000}"/>
    <cellStyle name="Normal 5 9 2 5 4" xfId="20956" xr:uid="{00000000-0005-0000-0000-000013C40000}"/>
    <cellStyle name="Normal 5 9 2 5 4 2" xfId="42598" xr:uid="{00000000-0005-0000-0000-000014C40000}"/>
    <cellStyle name="Normal 5 9 2 5 5" xfId="36589" xr:uid="{00000000-0005-0000-0000-000015C40000}"/>
    <cellStyle name="Normal 5 9 2 6" xfId="15988" xr:uid="{00000000-0005-0000-0000-000016C40000}"/>
    <cellStyle name="Normal 5 9 2 6 2" xfId="27957" xr:uid="{00000000-0005-0000-0000-000017C40000}"/>
    <cellStyle name="Normal 5 9 2 6 2 2" xfId="49563" xr:uid="{00000000-0005-0000-0000-000018C40000}"/>
    <cellStyle name="Normal 5 9 2 6 3" xfId="21990" xr:uid="{00000000-0005-0000-0000-000019C40000}"/>
    <cellStyle name="Normal 5 9 2 6 3 2" xfId="43627" xr:uid="{00000000-0005-0000-0000-00001AC40000}"/>
    <cellStyle name="Normal 5 9 2 6 4" xfId="37642" xr:uid="{00000000-0005-0000-0000-00001BC40000}"/>
    <cellStyle name="Normal 5 9 2 7" xfId="24972" xr:uid="{00000000-0005-0000-0000-00001CC40000}"/>
    <cellStyle name="Normal 5 9 2 7 2" xfId="46589" xr:uid="{00000000-0005-0000-0000-00001DC40000}"/>
    <cellStyle name="Normal 5 9 2 8" xfId="19005" xr:uid="{00000000-0005-0000-0000-00001EC40000}"/>
    <cellStyle name="Normal 5 9 2 8 2" xfId="40647" xr:uid="{00000000-0005-0000-0000-00001FC40000}"/>
    <cellStyle name="Normal 5 9 2 9" xfId="32154"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5" xr:uid="{00000000-0005-0000-0000-000058C70000}"/>
    <cellStyle name="Note 2 2 2 2" xfId="49201" xr:uid="{00000000-0005-0000-0000-000059C70000}"/>
    <cellStyle name="Note 2 2 3" xfId="21628" xr:uid="{00000000-0005-0000-0000-00005AC70000}"/>
    <cellStyle name="Note 2 2 3 2" xfId="43265" xr:uid="{00000000-0005-0000-0000-00005BC70000}"/>
    <cellStyle name="Note 2 2 4" xfId="37277" xr:uid="{00000000-0005-0000-0000-00005CC70000}"/>
    <cellStyle name="Note 2 3" xfId="24973" xr:uid="{00000000-0005-0000-0000-00005DC70000}"/>
    <cellStyle name="Note 2 3 2" xfId="46590" xr:uid="{00000000-0005-0000-0000-00005EC70000}"/>
    <cellStyle name="Note 2 4" xfId="19006" xr:uid="{00000000-0005-0000-0000-00005FC70000}"/>
    <cellStyle name="Note 2 4 2" xfId="40648" xr:uid="{00000000-0005-0000-0000-000060C70000}"/>
    <cellStyle name="number" xfId="10346" xr:uid="{00000000-0005-0000-0000-000061C70000}"/>
    <cellStyle name="number 2" xfId="13881" xr:uid="{00000000-0005-0000-0000-000062C70000}"/>
    <cellStyle name="number 2 2" xfId="35617"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4" xr:uid="{00000000-0005-0000-0000-000075C70000}"/>
    <cellStyle name="Output 2 2 2 2" xfId="49200" xr:uid="{00000000-0005-0000-0000-000076C70000}"/>
    <cellStyle name="Output 2 2 3" xfId="21627" xr:uid="{00000000-0005-0000-0000-000077C70000}"/>
    <cellStyle name="Output 2 2 3 2" xfId="43264" xr:uid="{00000000-0005-0000-0000-000078C70000}"/>
    <cellStyle name="Output 2 2 4" xfId="37276" xr:uid="{00000000-0005-0000-0000-000079C70000}"/>
    <cellStyle name="Output 2 3" xfId="24974" xr:uid="{00000000-0005-0000-0000-00007AC70000}"/>
    <cellStyle name="Output 2 3 2" xfId="46591" xr:uid="{00000000-0005-0000-0000-00007BC70000}"/>
    <cellStyle name="Output 2 4" xfId="19007" xr:uid="{00000000-0005-0000-0000-00007CC70000}"/>
    <cellStyle name="Output 2 4 2" xfId="40649" xr:uid="{00000000-0005-0000-0000-00007DC70000}"/>
    <cellStyle name="Output 2 5" xfId="32155"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1" xr:uid="{00000000-0005-0000-0000-0000E4C70000}"/>
    <cellStyle name="Percent 14" xfId="30594"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6" xr:uid="{00000000-0005-0000-0000-0000EEC70000}"/>
    <cellStyle name="Percent 16" xfId="30602" xr:uid="{00000000-0005-0000-0000-0000EFC70000}"/>
    <cellStyle name="Percent 17" xfId="30705" xr:uid="{00000000-0005-0000-0000-0000F0C70000}"/>
    <cellStyle name="Percent 18" xfId="52197" xr:uid="{00000000-0005-0000-0000-0000F1C70000}"/>
    <cellStyle name="Percent 19" xfId="52199"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7" xr:uid="{00000000-0005-0000-0000-000008C90000}"/>
    <cellStyle name="Percent 21" xfId="52200"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4" xr:uid="{00000000-0005-0000-0000-0000E5C90000}"/>
    <cellStyle name="T 2 2 2 2 2 2" xfId="52170" xr:uid="{00000000-0005-0000-0000-0000E6C90000}"/>
    <cellStyle name="T 2 2 2 2 3" xfId="24597" xr:uid="{00000000-0005-0000-0000-0000E7C90000}"/>
    <cellStyle name="T 2 2 2 2 3 2" xfId="46234" xr:uid="{00000000-0005-0000-0000-0000E8C90000}"/>
    <cellStyle name="T 2 2 2 2 4" xfId="40257" xr:uid="{00000000-0005-0000-0000-0000E9C90000}"/>
    <cellStyle name="T 2 2 2 3" xfId="27587" xr:uid="{00000000-0005-0000-0000-0000EAC90000}"/>
    <cellStyle name="T 2 2 2 4" xfId="21620" xr:uid="{00000000-0005-0000-0000-0000EBC90000}"/>
    <cellStyle name="T 2 2 2 4 2" xfId="43257" xr:uid="{00000000-0005-0000-0000-0000ECC90000}"/>
    <cellStyle name="T 2 2 3" xfId="16637" xr:uid="{00000000-0005-0000-0000-0000EDC90000}"/>
    <cellStyle name="T 2 2 3 2" xfId="28606" xr:uid="{00000000-0005-0000-0000-0000EEC90000}"/>
    <cellStyle name="T 2 2 3 2 2" xfId="50212" xr:uid="{00000000-0005-0000-0000-0000EFC90000}"/>
    <cellStyle name="T 2 2 3 3" xfId="22639" xr:uid="{00000000-0005-0000-0000-0000F0C90000}"/>
    <cellStyle name="T 2 2 3 3 2" xfId="44276" xr:uid="{00000000-0005-0000-0000-0000F1C90000}"/>
    <cellStyle name="T 2 2 3 4" xfId="38291" xr:uid="{00000000-0005-0000-0000-0000F2C90000}"/>
    <cellStyle name="T 2 2 4" xfId="25624" xr:uid="{00000000-0005-0000-0000-0000F3C90000}"/>
    <cellStyle name="T 2 2 5" xfId="19657" xr:uid="{00000000-0005-0000-0000-0000F4C90000}"/>
    <cellStyle name="T 2 2 5 2" xfId="41299" xr:uid="{00000000-0005-0000-0000-0000F5C90000}"/>
    <cellStyle name="T 2 3" xfId="15614" xr:uid="{00000000-0005-0000-0000-0000F6C90000}"/>
    <cellStyle name="T 2 3 2" xfId="18604" xr:uid="{00000000-0005-0000-0000-0000F7C90000}"/>
    <cellStyle name="T 2 3 2 2" xfId="30565" xr:uid="{00000000-0005-0000-0000-0000F8C90000}"/>
    <cellStyle name="T 2 3 2 2 2" xfId="52171" xr:uid="{00000000-0005-0000-0000-0000F9C90000}"/>
    <cellStyle name="T 2 3 2 3" xfId="24598" xr:uid="{00000000-0005-0000-0000-0000FAC90000}"/>
    <cellStyle name="T 2 3 2 3 2" xfId="46235" xr:uid="{00000000-0005-0000-0000-0000FBC90000}"/>
    <cellStyle name="T 2 3 2 4" xfId="40258" xr:uid="{00000000-0005-0000-0000-0000FCC90000}"/>
    <cellStyle name="T 2 3 3" xfId="27588" xr:uid="{00000000-0005-0000-0000-0000FDC90000}"/>
    <cellStyle name="T 2 3 4" xfId="21621" xr:uid="{00000000-0005-0000-0000-0000FEC90000}"/>
    <cellStyle name="T 2 3 4 2" xfId="43258" xr:uid="{00000000-0005-0000-0000-0000FFC90000}"/>
    <cellStyle name="T 2 4" xfId="15627" xr:uid="{00000000-0005-0000-0000-000000CA0000}"/>
    <cellStyle name="T 2 4 2" xfId="27599" xr:uid="{00000000-0005-0000-0000-000001CA0000}"/>
    <cellStyle name="T 2 4 2 2" xfId="49205" xr:uid="{00000000-0005-0000-0000-000002CA0000}"/>
    <cellStyle name="T 2 4 3" xfId="21632" xr:uid="{00000000-0005-0000-0000-000003CA0000}"/>
    <cellStyle name="T 2 4 3 2" xfId="43269" xr:uid="{00000000-0005-0000-0000-000004CA0000}"/>
    <cellStyle name="T 2 4 4" xfId="37281" xr:uid="{00000000-0005-0000-0000-000005CA0000}"/>
    <cellStyle name="T 2 5" xfId="18637" xr:uid="{00000000-0005-0000-0000-000006CA0000}"/>
    <cellStyle name="T 2 5 2" xfId="30582" xr:uid="{00000000-0005-0000-0000-000007CA0000}"/>
    <cellStyle name="T 2 5 3" xfId="24615" xr:uid="{00000000-0005-0000-0000-000008CA0000}"/>
    <cellStyle name="T 2 5 4" xfId="40283" xr:uid="{00000000-0005-0000-0000-000009CA0000}"/>
    <cellStyle name="T 3" xfId="3851" xr:uid="{00000000-0005-0000-0000-00000ACA0000}"/>
    <cellStyle name="T 3 2" xfId="15640" xr:uid="{00000000-0005-0000-0000-00000BCA0000}"/>
    <cellStyle name="T 3 2 2" xfId="27611" xr:uid="{00000000-0005-0000-0000-00000CCA0000}"/>
    <cellStyle name="T 3 2 2 2" xfId="49217" xr:uid="{00000000-0005-0000-0000-00000DCA0000}"/>
    <cellStyle name="T 3 2 3" xfId="21644" xr:uid="{00000000-0005-0000-0000-00000ECA0000}"/>
    <cellStyle name="T 3 2 3 2" xfId="43281" xr:uid="{00000000-0005-0000-0000-00000FCA0000}"/>
    <cellStyle name="T 3 2 4" xfId="37294" xr:uid="{00000000-0005-0000-0000-000010CA0000}"/>
    <cellStyle name="T 3 3" xfId="24627" xr:uid="{00000000-0005-0000-0000-000011CA0000}"/>
    <cellStyle name="T 3 4" xfId="18660" xr:uid="{00000000-0005-0000-0000-000012CA0000}"/>
    <cellStyle name="T 3 4 2" xfId="40302" xr:uid="{00000000-0005-0000-0000-000013CA0000}"/>
    <cellStyle name="T 4" xfId="4009" xr:uid="{00000000-0005-0000-0000-000014CA0000}"/>
    <cellStyle name="T 4 2" xfId="15647" xr:uid="{00000000-0005-0000-0000-000015CA0000}"/>
    <cellStyle name="T 4 2 2" xfId="27618" xr:uid="{00000000-0005-0000-0000-000016CA0000}"/>
    <cellStyle name="T 4 2 2 2" xfId="49224" xr:uid="{00000000-0005-0000-0000-000017CA0000}"/>
    <cellStyle name="T 4 2 3" xfId="21651" xr:uid="{00000000-0005-0000-0000-000018CA0000}"/>
    <cellStyle name="T 4 2 3 2" xfId="43288" xr:uid="{00000000-0005-0000-0000-000019CA0000}"/>
    <cellStyle name="T 4 2 4" xfId="37301" xr:uid="{00000000-0005-0000-0000-00001ACA0000}"/>
    <cellStyle name="T 4 3" xfId="24634" xr:uid="{00000000-0005-0000-0000-00001BCA0000}"/>
    <cellStyle name="T 4 4" xfId="18667" xr:uid="{00000000-0005-0000-0000-00001CCA0000}"/>
    <cellStyle name="T 4 4 2" xfId="40309"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6" xr:uid="{00000000-0005-0000-0000-00001BCB0000}"/>
    <cellStyle name="th 2 2 2 2 2 2" xfId="52172" xr:uid="{00000000-0005-0000-0000-00001CCB0000}"/>
    <cellStyle name="th 2 2 2 2 3" xfId="24599" xr:uid="{00000000-0005-0000-0000-00001DCB0000}"/>
    <cellStyle name="th 2 2 2 2 3 2" xfId="46236" xr:uid="{00000000-0005-0000-0000-00001ECB0000}"/>
    <cellStyle name="th 2 2 2 2 4" xfId="40259" xr:uid="{00000000-0005-0000-0000-00001FCB0000}"/>
    <cellStyle name="th 2 2 2 3" xfId="27589" xr:uid="{00000000-0005-0000-0000-000020CB0000}"/>
    <cellStyle name="th 2 2 2 4" xfId="21622" xr:uid="{00000000-0005-0000-0000-000021CB0000}"/>
    <cellStyle name="th 2 2 2 4 2" xfId="43259" xr:uid="{00000000-0005-0000-0000-000022CB0000}"/>
    <cellStyle name="th 2 2 3" xfId="16638" xr:uid="{00000000-0005-0000-0000-000023CB0000}"/>
    <cellStyle name="th 2 2 3 2" xfId="28607" xr:uid="{00000000-0005-0000-0000-000024CB0000}"/>
    <cellStyle name="th 2 2 3 2 2" xfId="50213" xr:uid="{00000000-0005-0000-0000-000025CB0000}"/>
    <cellStyle name="th 2 2 3 3" xfId="22640" xr:uid="{00000000-0005-0000-0000-000026CB0000}"/>
    <cellStyle name="th 2 2 3 3 2" xfId="44277" xr:uid="{00000000-0005-0000-0000-000027CB0000}"/>
    <cellStyle name="th 2 2 3 4" xfId="38292" xr:uid="{00000000-0005-0000-0000-000028CB0000}"/>
    <cellStyle name="th 2 2 4" xfId="25625" xr:uid="{00000000-0005-0000-0000-000029CB0000}"/>
    <cellStyle name="th 2 2 5" xfId="19658" xr:uid="{00000000-0005-0000-0000-00002ACB0000}"/>
    <cellStyle name="th 2 2 5 2" xfId="41300" xr:uid="{00000000-0005-0000-0000-00002BCB0000}"/>
    <cellStyle name="th 2 3" xfId="15617" xr:uid="{00000000-0005-0000-0000-00002CCB0000}"/>
    <cellStyle name="th 2 3 2" xfId="18606" xr:uid="{00000000-0005-0000-0000-00002DCB0000}"/>
    <cellStyle name="th 2 3 2 2" xfId="30567" xr:uid="{00000000-0005-0000-0000-00002ECB0000}"/>
    <cellStyle name="th 2 3 2 2 2" xfId="52173" xr:uid="{00000000-0005-0000-0000-00002FCB0000}"/>
    <cellStyle name="th 2 3 2 3" xfId="24600" xr:uid="{00000000-0005-0000-0000-000030CB0000}"/>
    <cellStyle name="th 2 3 2 3 2" xfId="46237" xr:uid="{00000000-0005-0000-0000-000031CB0000}"/>
    <cellStyle name="th 2 3 2 4" xfId="40260" xr:uid="{00000000-0005-0000-0000-000032CB0000}"/>
    <cellStyle name="th 2 3 3" xfId="27590" xr:uid="{00000000-0005-0000-0000-000033CB0000}"/>
    <cellStyle name="th 2 3 4" xfId="21623" xr:uid="{00000000-0005-0000-0000-000034CB0000}"/>
    <cellStyle name="th 2 3 4 2" xfId="43260" xr:uid="{00000000-0005-0000-0000-000035CB0000}"/>
    <cellStyle name="th 2 4" xfId="15630" xr:uid="{00000000-0005-0000-0000-000036CB0000}"/>
    <cellStyle name="th 2 4 2" xfId="27602" xr:uid="{00000000-0005-0000-0000-000037CB0000}"/>
    <cellStyle name="th 2 4 2 2" xfId="49208" xr:uid="{00000000-0005-0000-0000-000038CB0000}"/>
    <cellStyle name="th 2 4 3" xfId="21635" xr:uid="{00000000-0005-0000-0000-000039CB0000}"/>
    <cellStyle name="th 2 4 3 2" xfId="43272" xr:uid="{00000000-0005-0000-0000-00003ACB0000}"/>
    <cellStyle name="th 2 4 4" xfId="37284" xr:uid="{00000000-0005-0000-0000-00003BCB0000}"/>
    <cellStyle name="th 2 5" xfId="18638" xr:uid="{00000000-0005-0000-0000-00003CCB0000}"/>
    <cellStyle name="th 2 5 2" xfId="30583" xr:uid="{00000000-0005-0000-0000-00003DCB0000}"/>
    <cellStyle name="th 2 5 3" xfId="24616" xr:uid="{00000000-0005-0000-0000-00003ECB0000}"/>
    <cellStyle name="th 2 5 4" xfId="40284" xr:uid="{00000000-0005-0000-0000-00003FCB0000}"/>
    <cellStyle name="th 3" xfId="3852" xr:uid="{00000000-0005-0000-0000-000040CB0000}"/>
    <cellStyle name="th 3 2" xfId="15641" xr:uid="{00000000-0005-0000-0000-000041CB0000}"/>
    <cellStyle name="th 3 2 2" xfId="27612" xr:uid="{00000000-0005-0000-0000-000042CB0000}"/>
    <cellStyle name="th 3 2 2 2" xfId="49218" xr:uid="{00000000-0005-0000-0000-000043CB0000}"/>
    <cellStyle name="th 3 2 3" xfId="21645" xr:uid="{00000000-0005-0000-0000-000044CB0000}"/>
    <cellStyle name="th 3 2 3 2" xfId="43282" xr:uid="{00000000-0005-0000-0000-000045CB0000}"/>
    <cellStyle name="th 3 2 4" xfId="37295" xr:uid="{00000000-0005-0000-0000-000046CB0000}"/>
    <cellStyle name="th 3 3" xfId="24628" xr:uid="{00000000-0005-0000-0000-000047CB0000}"/>
    <cellStyle name="th 3 4" xfId="18661" xr:uid="{00000000-0005-0000-0000-000048CB0000}"/>
    <cellStyle name="th 3 4 2" xfId="40303" xr:uid="{00000000-0005-0000-0000-000049CB0000}"/>
    <cellStyle name="th 4" xfId="4010" xr:uid="{00000000-0005-0000-0000-00004ACB0000}"/>
    <cellStyle name="th 4 2" xfId="15648" xr:uid="{00000000-0005-0000-0000-00004BCB0000}"/>
    <cellStyle name="th 4 2 2" xfId="27619" xr:uid="{00000000-0005-0000-0000-00004CCB0000}"/>
    <cellStyle name="th 4 2 2 2" xfId="49225" xr:uid="{00000000-0005-0000-0000-00004DCB0000}"/>
    <cellStyle name="th 4 2 3" xfId="21652" xr:uid="{00000000-0005-0000-0000-00004ECB0000}"/>
    <cellStyle name="th 4 2 3 2" xfId="43289" xr:uid="{00000000-0005-0000-0000-00004FCB0000}"/>
    <cellStyle name="th 4 2 4" xfId="37302" xr:uid="{00000000-0005-0000-0000-000050CB0000}"/>
    <cellStyle name="th 4 3" xfId="24635" xr:uid="{00000000-0005-0000-0000-000051CB0000}"/>
    <cellStyle name="th 4 4" xfId="18668" xr:uid="{00000000-0005-0000-0000-000052CB0000}"/>
    <cellStyle name="th 4 4 2" xfId="40310"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3" xr:uid="{00000000-0005-0000-0000-00000BCB0000}"/>
    <cellStyle name="Total 2 2 2 2 2" xfId="49199" xr:uid="{00000000-0005-0000-0000-00000CCB0000}"/>
    <cellStyle name="Total 2 2 2 3" xfId="21626" xr:uid="{00000000-0005-0000-0000-00000DCB0000}"/>
    <cellStyle name="Total 2 2 2 3 2" xfId="43263" xr:uid="{00000000-0005-0000-0000-00000ECB0000}"/>
    <cellStyle name="Total 2 2 2 4" xfId="37275" xr:uid="{00000000-0005-0000-0000-00000FCB0000}"/>
    <cellStyle name="Total 2 2 3" xfId="24975" xr:uid="{00000000-0005-0000-0000-000010CB0000}"/>
    <cellStyle name="Total 2 2 3 2" xfId="46592" xr:uid="{00000000-0005-0000-0000-000011CB0000}"/>
    <cellStyle name="Total 2 2 4" xfId="19008" xr:uid="{00000000-0005-0000-0000-000012CB0000}"/>
    <cellStyle name="Total 2 2 4 2" xfId="40650" xr:uid="{00000000-0005-0000-0000-000013CB0000}"/>
    <cellStyle name="Total 2 2 5" xfId="32156"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8" xr:uid="{00000000-0005-0000-0000-00007ECB0000}"/>
    <cellStyle name="viet2 2 2 2 2 2 2" xfId="52174" xr:uid="{00000000-0005-0000-0000-00007FCB0000}"/>
    <cellStyle name="viet2 2 2 2 2 3" xfId="24601" xr:uid="{00000000-0005-0000-0000-000080CB0000}"/>
    <cellStyle name="viet2 2 2 2 2 3 2" xfId="46238" xr:uid="{00000000-0005-0000-0000-000081CB0000}"/>
    <cellStyle name="viet2 2 2 2 2 4" xfId="40261" xr:uid="{00000000-0005-0000-0000-000082CB0000}"/>
    <cellStyle name="viet2 2 2 2 3" xfId="27591" xr:uid="{00000000-0005-0000-0000-000083CB0000}"/>
    <cellStyle name="viet2 2 2 2 4" xfId="21624" xr:uid="{00000000-0005-0000-0000-000084CB0000}"/>
    <cellStyle name="viet2 2 2 2 4 2" xfId="43261" xr:uid="{00000000-0005-0000-0000-000085CB0000}"/>
    <cellStyle name="viet2 2 2 3" xfId="16639" xr:uid="{00000000-0005-0000-0000-000086CB0000}"/>
    <cellStyle name="viet2 2 2 3 2" xfId="28608" xr:uid="{00000000-0005-0000-0000-000087CB0000}"/>
    <cellStyle name="viet2 2 2 3 2 2" xfId="50214" xr:uid="{00000000-0005-0000-0000-000088CB0000}"/>
    <cellStyle name="viet2 2 2 3 3" xfId="22641" xr:uid="{00000000-0005-0000-0000-000089CB0000}"/>
    <cellStyle name="viet2 2 2 3 3 2" xfId="44278" xr:uid="{00000000-0005-0000-0000-00008ACB0000}"/>
    <cellStyle name="viet2 2 2 3 4" xfId="38293" xr:uid="{00000000-0005-0000-0000-00008BCB0000}"/>
    <cellStyle name="viet2 2 2 4" xfId="25626" xr:uid="{00000000-0005-0000-0000-00008CCB0000}"/>
    <cellStyle name="viet2 2 2 5" xfId="19659" xr:uid="{00000000-0005-0000-0000-00008DCB0000}"/>
    <cellStyle name="viet2 2 2 5 2" xfId="41301" xr:uid="{00000000-0005-0000-0000-00008ECB0000}"/>
    <cellStyle name="viet2 2 3" xfId="15620" xr:uid="{00000000-0005-0000-0000-00008FCB0000}"/>
    <cellStyle name="viet2 2 3 2" xfId="18608" xr:uid="{00000000-0005-0000-0000-000090CB0000}"/>
    <cellStyle name="viet2 2 3 2 2" xfId="30569" xr:uid="{00000000-0005-0000-0000-000091CB0000}"/>
    <cellStyle name="viet2 2 3 2 2 2" xfId="52175" xr:uid="{00000000-0005-0000-0000-000092CB0000}"/>
    <cellStyle name="viet2 2 3 2 3" xfId="24602" xr:uid="{00000000-0005-0000-0000-000093CB0000}"/>
    <cellStyle name="viet2 2 3 2 3 2" xfId="46239" xr:uid="{00000000-0005-0000-0000-000094CB0000}"/>
    <cellStyle name="viet2 2 3 2 4" xfId="40262" xr:uid="{00000000-0005-0000-0000-000095CB0000}"/>
    <cellStyle name="viet2 2 3 3" xfId="27592" xr:uid="{00000000-0005-0000-0000-000096CB0000}"/>
    <cellStyle name="viet2 2 3 4" xfId="21625" xr:uid="{00000000-0005-0000-0000-000097CB0000}"/>
    <cellStyle name="viet2 2 3 4 2" xfId="43262" xr:uid="{00000000-0005-0000-0000-000098CB0000}"/>
    <cellStyle name="viet2 2 4" xfId="15631" xr:uid="{00000000-0005-0000-0000-000099CB0000}"/>
    <cellStyle name="viet2 2 4 2" xfId="27603" xr:uid="{00000000-0005-0000-0000-00009ACB0000}"/>
    <cellStyle name="viet2 2 4 2 2" xfId="49209" xr:uid="{00000000-0005-0000-0000-00009BCB0000}"/>
    <cellStyle name="viet2 2 4 3" xfId="21636" xr:uid="{00000000-0005-0000-0000-00009CCB0000}"/>
    <cellStyle name="viet2 2 4 3 2" xfId="43273" xr:uid="{00000000-0005-0000-0000-00009DCB0000}"/>
    <cellStyle name="viet2 2 4 4" xfId="37285" xr:uid="{00000000-0005-0000-0000-00009ECB0000}"/>
    <cellStyle name="viet2 2 5" xfId="18639" xr:uid="{00000000-0005-0000-0000-00009FCB0000}"/>
    <cellStyle name="viet2 2 5 2" xfId="30584" xr:uid="{00000000-0005-0000-0000-0000A0CB0000}"/>
    <cellStyle name="viet2 2 5 3" xfId="24617" xr:uid="{00000000-0005-0000-0000-0000A1CB0000}"/>
    <cellStyle name="viet2 2 5 4" xfId="40285" xr:uid="{00000000-0005-0000-0000-0000A2CB0000}"/>
    <cellStyle name="viet2 3" xfId="3858" xr:uid="{00000000-0005-0000-0000-0000A3CB0000}"/>
    <cellStyle name="viet2 3 2" xfId="15642" xr:uid="{00000000-0005-0000-0000-0000A4CB0000}"/>
    <cellStyle name="viet2 3 2 2" xfId="27613" xr:uid="{00000000-0005-0000-0000-0000A5CB0000}"/>
    <cellStyle name="viet2 3 2 2 2" xfId="49219" xr:uid="{00000000-0005-0000-0000-0000A6CB0000}"/>
    <cellStyle name="viet2 3 2 3" xfId="21646" xr:uid="{00000000-0005-0000-0000-0000A7CB0000}"/>
    <cellStyle name="viet2 3 2 3 2" xfId="43283" xr:uid="{00000000-0005-0000-0000-0000A8CB0000}"/>
    <cellStyle name="viet2 3 2 4" xfId="37296" xr:uid="{00000000-0005-0000-0000-0000A9CB0000}"/>
    <cellStyle name="viet2 3 3" xfId="24629" xr:uid="{00000000-0005-0000-0000-0000AACB0000}"/>
    <cellStyle name="viet2 3 4" xfId="18662" xr:uid="{00000000-0005-0000-0000-0000ABCB0000}"/>
    <cellStyle name="viet2 3 4 2" xfId="40304" xr:uid="{00000000-0005-0000-0000-0000ACCB0000}"/>
    <cellStyle name="viet2 4" xfId="4013" xr:uid="{00000000-0005-0000-0000-0000ADCB0000}"/>
    <cellStyle name="viet2 4 2" xfId="15649" xr:uid="{00000000-0005-0000-0000-0000AECB0000}"/>
    <cellStyle name="viet2 4 2 2" xfId="27620" xr:uid="{00000000-0005-0000-0000-0000AFCB0000}"/>
    <cellStyle name="viet2 4 2 2 2" xfId="49226" xr:uid="{00000000-0005-0000-0000-0000B0CB0000}"/>
    <cellStyle name="viet2 4 2 3" xfId="21653" xr:uid="{00000000-0005-0000-0000-0000B1CB0000}"/>
    <cellStyle name="viet2 4 2 3 2" xfId="43290" xr:uid="{00000000-0005-0000-0000-0000B2CB0000}"/>
    <cellStyle name="viet2 4 2 4" xfId="37303" xr:uid="{00000000-0005-0000-0000-0000B3CB0000}"/>
    <cellStyle name="viet2 4 3" xfId="24636" xr:uid="{00000000-0005-0000-0000-0000B4CB0000}"/>
    <cellStyle name="viet2 4 4" xfId="18669" xr:uid="{00000000-0005-0000-0000-0000B5CB0000}"/>
    <cellStyle name="viet2 4 4 2" xfId="40311"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771" t="s">
        <v>901</v>
      </c>
      <c r="I1" s="771"/>
      <c r="J1" s="771"/>
      <c r="K1" s="771"/>
      <c r="L1" s="771"/>
      <c r="M1" s="171"/>
      <c r="N1" s="112"/>
      <c r="O1" s="112"/>
      <c r="P1" s="111"/>
      <c r="Q1" s="111"/>
      <c r="R1" s="111"/>
    </row>
    <row r="2" spans="1:18" ht="18.75">
      <c r="A2" s="768" t="s">
        <v>900</v>
      </c>
      <c r="B2" s="768"/>
      <c r="C2" s="768"/>
      <c r="D2" s="768"/>
      <c r="E2" s="768"/>
      <c r="F2" s="768"/>
      <c r="G2" s="768"/>
      <c r="H2" s="768"/>
      <c r="I2" s="768"/>
      <c r="J2" s="768"/>
      <c r="K2" s="768"/>
      <c r="L2" s="768"/>
      <c r="M2" s="106"/>
      <c r="N2" s="112"/>
      <c r="O2" s="112"/>
      <c r="P2" s="111"/>
      <c r="Q2" s="111"/>
      <c r="R2" s="111"/>
    </row>
    <row r="3" spans="1:18" ht="16.5">
      <c r="A3" s="769" t="s">
        <v>899</v>
      </c>
      <c r="B3" s="769"/>
      <c r="C3" s="769"/>
      <c r="D3" s="769"/>
      <c r="E3" s="769"/>
      <c r="F3" s="769"/>
      <c r="G3" s="769"/>
      <c r="H3" s="769"/>
      <c r="I3" s="769"/>
      <c r="J3" s="769"/>
      <c r="K3" s="769"/>
      <c r="L3" s="769"/>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772" t="s">
        <v>2</v>
      </c>
      <c r="L4" s="772"/>
      <c r="M4" s="164"/>
      <c r="N4" s="112"/>
      <c r="O4" s="112"/>
      <c r="P4" s="111"/>
      <c r="Q4" s="111"/>
      <c r="R4" s="111"/>
    </row>
    <row r="5" spans="1:18" s="110" customFormat="1" ht="17.25" customHeight="1">
      <c r="A5" s="163"/>
      <c r="B5" s="773" t="s">
        <v>898</v>
      </c>
      <c r="C5" s="162" t="s">
        <v>896</v>
      </c>
      <c r="D5" s="161" t="s">
        <v>96</v>
      </c>
      <c r="E5" s="161" t="s">
        <v>96</v>
      </c>
      <c r="F5" s="161" t="s">
        <v>96</v>
      </c>
      <c r="G5" s="161"/>
      <c r="H5" s="773" t="s">
        <v>897</v>
      </c>
      <c r="I5" s="161" t="s">
        <v>896</v>
      </c>
      <c r="J5" s="161" t="s">
        <v>895</v>
      </c>
      <c r="K5" s="161" t="s">
        <v>895</v>
      </c>
      <c r="L5" s="161" t="s">
        <v>895</v>
      </c>
      <c r="M5" s="157"/>
      <c r="N5" s="156"/>
      <c r="O5" s="156"/>
      <c r="P5" s="155"/>
      <c r="Q5" s="155"/>
      <c r="R5" s="155"/>
    </row>
    <row r="6" spans="1:18" s="110" customFormat="1" ht="17.25" customHeight="1">
      <c r="A6" s="160"/>
      <c r="B6" s="773"/>
      <c r="C6" s="159" t="s">
        <v>894</v>
      </c>
      <c r="D6" s="158" t="s">
        <v>893</v>
      </c>
      <c r="E6" s="158" t="s">
        <v>892</v>
      </c>
      <c r="F6" s="158" t="s">
        <v>891</v>
      </c>
      <c r="G6" s="158"/>
      <c r="H6" s="773"/>
      <c r="I6" s="158" t="s">
        <v>894</v>
      </c>
      <c r="J6" s="158" t="s">
        <v>893</v>
      </c>
      <c r="K6" s="158" t="s">
        <v>892</v>
      </c>
      <c r="L6" s="158" t="s">
        <v>891</v>
      </c>
      <c r="M6" s="157"/>
      <c r="N6" s="156"/>
      <c r="O6" s="156"/>
      <c r="P6" s="155"/>
      <c r="Q6" s="155"/>
      <c r="R6" s="155"/>
    </row>
    <row r="7" spans="1:18" s="110" customFormat="1" ht="17.25" customHeight="1">
      <c r="A7" s="154"/>
      <c r="B7" s="151">
        <v>1</v>
      </c>
      <c r="C7" s="153">
        <v>2</v>
      </c>
      <c r="D7" s="151">
        <v>3</v>
      </c>
      <c r="E7" s="151">
        <v>4</v>
      </c>
      <c r="F7" s="151">
        <v>5</v>
      </c>
      <c r="G7" s="152" t="s">
        <v>890</v>
      </c>
      <c r="H7" s="151">
        <v>6</v>
      </c>
      <c r="I7" s="151">
        <v>7</v>
      </c>
      <c r="J7" s="151">
        <v>8</v>
      </c>
      <c r="K7" s="151">
        <v>9</v>
      </c>
      <c r="L7" s="151">
        <v>10</v>
      </c>
      <c r="M7" s="150"/>
      <c r="N7" s="112"/>
      <c r="O7" s="112"/>
      <c r="P7" s="111"/>
      <c r="Q7" s="111"/>
      <c r="R7" s="111"/>
    </row>
    <row r="8" spans="1:18" s="110" customFormat="1" ht="20.25" customHeight="1">
      <c r="A8" s="149"/>
      <c r="B8" s="148" t="s">
        <v>889</v>
      </c>
      <c r="C8" s="147">
        <f>C9+C22</f>
        <v>33375296</v>
      </c>
      <c r="D8" s="146">
        <f>D9+D22</f>
        <v>18952690</v>
      </c>
      <c r="E8" s="146">
        <f>E9+E22</f>
        <v>12331032</v>
      </c>
      <c r="F8" s="146">
        <f>F9+F22</f>
        <v>2091574</v>
      </c>
      <c r="G8" s="145"/>
      <c r="H8" s="144" t="s">
        <v>888</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887</v>
      </c>
      <c r="C9" s="142">
        <f>C10+C11+C12+C13+C14+C15+C16+C19</f>
        <v>33369231</v>
      </c>
      <c r="D9" s="125">
        <f>D10+D11+D12+D13+D14+D15+D16+D19</f>
        <v>18946625</v>
      </c>
      <c r="E9" s="125">
        <f>E10+E11+E12+E13+E14+E15+E16+E19</f>
        <v>12331032</v>
      </c>
      <c r="F9" s="125">
        <f>F10+F11+F12+F13+F14+F15+F16+F19</f>
        <v>2091574</v>
      </c>
      <c r="G9" s="124" t="s">
        <v>12</v>
      </c>
      <c r="H9" s="123" t="s">
        <v>886</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885</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884</v>
      </c>
      <c r="C11" s="137">
        <f>D11+E11+F11</f>
        <v>968554</v>
      </c>
      <c r="D11" s="135">
        <v>538383</v>
      </c>
      <c r="E11" s="135">
        <v>398633</v>
      </c>
      <c r="F11" s="135">
        <v>31538</v>
      </c>
      <c r="G11" s="130">
        <v>2</v>
      </c>
      <c r="H11" s="129" t="s">
        <v>883</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882</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881</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434</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880</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879</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877</v>
      </c>
      <c r="B20" s="131" t="s">
        <v>878</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877</v>
      </c>
      <c r="B21" s="131" t="s">
        <v>876</v>
      </c>
      <c r="C21" s="121"/>
      <c r="D21" s="121"/>
      <c r="E21" s="121"/>
      <c r="F21" s="121"/>
      <c r="G21" s="130"/>
      <c r="H21" s="129"/>
      <c r="I21" s="121"/>
      <c r="J21" s="121"/>
      <c r="K21" s="121"/>
      <c r="L21" s="121"/>
      <c r="M21" s="113"/>
      <c r="N21" s="112"/>
      <c r="O21" s="112"/>
      <c r="P21" s="111"/>
    </row>
    <row r="22" spans="1:16" s="110" customFormat="1" ht="33.75" customHeight="1">
      <c r="A22" s="128" t="s">
        <v>13</v>
      </c>
      <c r="B22" s="127" t="s">
        <v>875</v>
      </c>
      <c r="C22" s="125">
        <f>D22</f>
        <v>6065</v>
      </c>
      <c r="D22" s="126">
        <f>SUM(D23:D23)</f>
        <v>6065</v>
      </c>
      <c r="E22" s="125"/>
      <c r="F22" s="125"/>
      <c r="G22" s="124" t="s">
        <v>13</v>
      </c>
      <c r="H22" s="123" t="s">
        <v>874</v>
      </c>
      <c r="I22" s="122">
        <f>J22</f>
        <v>10407</v>
      </c>
      <c r="J22" s="122">
        <f>J23</f>
        <v>10407</v>
      </c>
      <c r="K22" s="121"/>
      <c r="L22" s="121"/>
      <c r="M22" s="113"/>
      <c r="N22" s="112"/>
      <c r="O22" s="112"/>
      <c r="P22" s="111"/>
    </row>
    <row r="23" spans="1:16" s="110" customFormat="1" ht="33.75" customHeight="1">
      <c r="A23" s="120">
        <v>1</v>
      </c>
      <c r="B23" s="119" t="s">
        <v>873</v>
      </c>
      <c r="C23" s="118">
        <f>D23</f>
        <v>6065</v>
      </c>
      <c r="D23" s="118">
        <v>6065</v>
      </c>
      <c r="E23" s="117"/>
      <c r="F23" s="117"/>
      <c r="G23" s="116">
        <v>1</v>
      </c>
      <c r="H23" s="115" t="s">
        <v>872</v>
      </c>
      <c r="I23" s="114">
        <f>J23</f>
        <v>10407</v>
      </c>
      <c r="J23" s="114">
        <f>'62 TT 342'!F48</f>
        <v>10407</v>
      </c>
      <c r="K23" s="114"/>
      <c r="L23" s="114"/>
      <c r="M23" s="113"/>
      <c r="N23" s="112"/>
      <c r="O23" s="112"/>
      <c r="P23" s="111"/>
    </row>
    <row r="24" spans="1:16" ht="15.75" hidden="1">
      <c r="A24" s="770" t="s">
        <v>871</v>
      </c>
      <c r="B24" s="770"/>
      <c r="C24" s="770"/>
      <c r="D24" s="770" t="s">
        <v>870</v>
      </c>
      <c r="E24" s="770"/>
      <c r="F24" s="770"/>
      <c r="G24" s="770"/>
      <c r="H24" s="770"/>
      <c r="I24" s="770" t="s">
        <v>869</v>
      </c>
      <c r="J24" s="770"/>
      <c r="K24" s="770"/>
      <c r="L24" s="770"/>
      <c r="M24" s="109"/>
    </row>
    <row r="25" spans="1:16" ht="16.5" hidden="1">
      <c r="A25" s="767" t="s">
        <v>868</v>
      </c>
      <c r="B25" s="767"/>
      <c r="C25" s="767"/>
      <c r="D25" s="767" t="s">
        <v>867</v>
      </c>
      <c r="E25" s="767"/>
      <c r="F25" s="767"/>
      <c r="G25" s="767"/>
      <c r="H25" s="767"/>
      <c r="I25" s="767" t="s">
        <v>866</v>
      </c>
      <c r="J25" s="767"/>
      <c r="K25" s="767"/>
      <c r="L25" s="767"/>
      <c r="M25" s="103"/>
    </row>
    <row r="26" spans="1:16" ht="16.5" hidden="1">
      <c r="A26" s="102"/>
      <c r="B26" s="102"/>
      <c r="C26" s="102"/>
      <c r="D26" s="102"/>
      <c r="E26" s="102"/>
      <c r="F26" s="102"/>
      <c r="G26" s="103"/>
      <c r="H26" s="102"/>
      <c r="I26" s="767" t="s">
        <v>865</v>
      </c>
      <c r="J26" s="767"/>
      <c r="K26" s="767"/>
      <c r="L26" s="767"/>
      <c r="M26" s="103"/>
    </row>
    <row r="27" spans="1:16" ht="16.5" hidden="1">
      <c r="A27" s="102"/>
      <c r="B27" s="102"/>
      <c r="C27" s="102"/>
      <c r="D27" s="102"/>
      <c r="E27" s="102"/>
      <c r="F27" s="102"/>
      <c r="G27" s="103"/>
      <c r="H27" s="102"/>
      <c r="I27" s="767" t="s">
        <v>864</v>
      </c>
      <c r="J27" s="767"/>
      <c r="K27" s="767"/>
      <c r="L27" s="767"/>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767" t="s">
        <v>863</v>
      </c>
      <c r="E32" s="767"/>
      <c r="F32" s="767"/>
      <c r="G32" s="767"/>
      <c r="H32" s="767"/>
      <c r="I32" s="767" t="s">
        <v>862</v>
      </c>
      <c r="J32" s="767"/>
      <c r="K32" s="767"/>
      <c r="L32" s="767"/>
      <c r="M32" s="103"/>
    </row>
    <row r="33" spans="1:12">
      <c r="D33" s="108"/>
    </row>
    <row r="34" spans="1:12" s="107" customFormat="1" ht="16.5">
      <c r="A34" s="769"/>
      <c r="B34" s="769"/>
      <c r="C34" s="769"/>
      <c r="D34" s="769"/>
      <c r="E34" s="769"/>
      <c r="F34" s="769"/>
      <c r="G34" s="769"/>
      <c r="H34" s="769"/>
      <c r="I34" s="769"/>
      <c r="J34" s="769"/>
      <c r="K34" s="769"/>
      <c r="L34" s="769"/>
    </row>
    <row r="35" spans="1:12" s="107" customFormat="1" ht="16.5">
      <c r="A35" s="767"/>
      <c r="B35" s="767"/>
      <c r="C35" s="767"/>
      <c r="D35" s="767"/>
      <c r="E35" s="767"/>
      <c r="F35" s="767"/>
      <c r="G35" s="767"/>
      <c r="H35" s="767"/>
      <c r="I35" s="767"/>
      <c r="J35" s="767"/>
      <c r="K35" s="767"/>
      <c r="L35" s="767"/>
    </row>
    <row r="36" spans="1:12" s="107" customFormat="1" ht="16.5">
      <c r="A36" s="102"/>
      <c r="B36" s="102"/>
      <c r="C36" s="102"/>
      <c r="D36" s="102"/>
      <c r="E36" s="102"/>
      <c r="F36" s="102"/>
      <c r="G36" s="103"/>
      <c r="H36" s="102"/>
      <c r="I36" s="767"/>
      <c r="J36" s="767"/>
      <c r="K36" s="767"/>
      <c r="L36" s="767"/>
    </row>
    <row r="37" spans="1:12" s="107" customFormat="1" ht="16.5">
      <c r="A37" s="102"/>
      <c r="B37" s="102"/>
      <c r="C37" s="102"/>
      <c r="D37" s="102"/>
      <c r="E37" s="102"/>
      <c r="F37" s="102"/>
      <c r="G37" s="103"/>
      <c r="H37" s="102"/>
      <c r="I37" s="767"/>
      <c r="J37" s="767"/>
      <c r="K37" s="767"/>
      <c r="L37" s="767"/>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768"/>
      <c r="E42" s="768"/>
      <c r="F42" s="768"/>
      <c r="G42" s="768"/>
      <c r="H42" s="768"/>
      <c r="I42" s="768"/>
      <c r="J42" s="768"/>
      <c r="K42" s="768"/>
      <c r="L42" s="768"/>
    </row>
  </sheetData>
  <mergeCells count="26">
    <mergeCell ref="H1:L1"/>
    <mergeCell ref="A2:L2"/>
    <mergeCell ref="A3:L3"/>
    <mergeCell ref="K4:L4"/>
    <mergeCell ref="B5:B6"/>
    <mergeCell ref="H5:H6"/>
    <mergeCell ref="A34:C34"/>
    <mergeCell ref="D34:H34"/>
    <mergeCell ref="I34:L34"/>
    <mergeCell ref="A24:C24"/>
    <mergeCell ref="D24:H24"/>
    <mergeCell ref="I24:L24"/>
    <mergeCell ref="A25:C25"/>
    <mergeCell ref="D25:H25"/>
    <mergeCell ref="I25:L25"/>
    <mergeCell ref="D42:H42"/>
    <mergeCell ref="I42:L42"/>
    <mergeCell ref="I26:L26"/>
    <mergeCell ref="I27:L27"/>
    <mergeCell ref="D32:H32"/>
    <mergeCell ref="I32:L32"/>
    <mergeCell ref="A35:C35"/>
    <mergeCell ref="D35:H35"/>
    <mergeCell ref="I35:L35"/>
    <mergeCell ref="I36:L36"/>
    <mergeCell ref="I37:L37"/>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802"/>
      <c r="B1" s="802"/>
      <c r="C1" s="803" t="s">
        <v>66</v>
      </c>
      <c r="D1" s="803"/>
      <c r="E1" s="803"/>
    </row>
    <row r="2" spans="1:7" s="354" customFormat="1" ht="24.95" customHeight="1">
      <c r="A2" s="808" t="s">
        <v>67</v>
      </c>
      <c r="B2" s="808"/>
      <c r="C2" s="808"/>
      <c r="D2" s="808"/>
      <c r="E2" s="808"/>
      <c r="F2" s="353"/>
      <c r="G2" s="353"/>
    </row>
    <row r="3" spans="1:7" s="354" customFormat="1" ht="24.95" customHeight="1">
      <c r="A3" s="808" t="s">
        <v>859</v>
      </c>
      <c r="B3" s="808"/>
      <c r="C3" s="808"/>
      <c r="D3" s="808"/>
      <c r="E3" s="808"/>
      <c r="F3" s="353"/>
      <c r="G3" s="353"/>
    </row>
    <row r="4" spans="1:7" ht="16.5">
      <c r="A4" s="804" t="str">
        <f>'48'!A3:F3</f>
        <v>(Kèm theo Nghị quyết số: 34/NQ-HĐND ngày 25 tháng 6 năm 2025 của HĐND tỉnh Lạng Sơn)</v>
      </c>
      <c r="B4" s="804"/>
      <c r="C4" s="804"/>
      <c r="D4" s="804"/>
      <c r="E4" s="804"/>
    </row>
    <row r="5" spans="1:7" ht="17.25" customHeight="1">
      <c r="A5" s="355"/>
      <c r="B5" s="355"/>
      <c r="C5" s="19"/>
      <c r="D5" s="801" t="s">
        <v>2</v>
      </c>
      <c r="E5" s="801"/>
    </row>
    <row r="6" spans="1:7" ht="15.75" customHeight="1">
      <c r="A6" s="805" t="s">
        <v>94</v>
      </c>
      <c r="B6" s="805" t="s">
        <v>4</v>
      </c>
      <c r="C6" s="805" t="s">
        <v>68</v>
      </c>
      <c r="D6" s="805" t="s">
        <v>69</v>
      </c>
      <c r="E6" s="805" t="s">
        <v>70</v>
      </c>
    </row>
    <row r="7" spans="1:7" ht="12.75" customHeight="1">
      <c r="A7" s="806"/>
      <c r="B7" s="806"/>
      <c r="C7" s="806"/>
      <c r="D7" s="806"/>
      <c r="E7" s="806"/>
    </row>
    <row r="8" spans="1:7" ht="15.75" hidden="1" customHeight="1">
      <c r="A8" s="807"/>
      <c r="B8" s="807"/>
      <c r="C8" s="807"/>
      <c r="D8" s="807"/>
      <c r="E8" s="807"/>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0"/>
    </row>
    <row r="13" spans="1:7" ht="18.75" customHeight="1">
      <c r="A13" s="76" t="s">
        <v>19</v>
      </c>
      <c r="B13" s="40" t="s">
        <v>75</v>
      </c>
      <c r="C13" s="337">
        <v>1525170</v>
      </c>
      <c r="D13" s="337">
        <v>2134947</v>
      </c>
      <c r="E13" s="88">
        <f>D13/C13%</f>
        <v>139.98092015971989</v>
      </c>
      <c r="F13" s="360">
        <f>'60 TT342'!D10+'60 TT342'!D11</f>
        <v>2134947</v>
      </c>
      <c r="G13" s="360"/>
    </row>
    <row r="14" spans="1:7" ht="18.75" customHeight="1">
      <c r="A14" s="76" t="s">
        <v>19</v>
      </c>
      <c r="B14" s="40" t="s">
        <v>33</v>
      </c>
      <c r="C14" s="337"/>
      <c r="D14" s="337">
        <v>1446</v>
      </c>
      <c r="E14" s="88"/>
      <c r="F14" s="360">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0">
        <f>'60 TT342'!D17</f>
        <v>8999753</v>
      </c>
    </row>
    <row r="17" spans="1:7" ht="18.75" customHeight="1">
      <c r="A17" s="76" t="s">
        <v>19</v>
      </c>
      <c r="B17" s="40" t="s">
        <v>77</v>
      </c>
      <c r="C17" s="337">
        <v>2669530</v>
      </c>
      <c r="D17" s="337">
        <v>4708305</v>
      </c>
      <c r="E17" s="88">
        <f>D17/C17%</f>
        <v>176.3720580027196</v>
      </c>
      <c r="F17" s="360">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0">
        <f>'60 TT342'!D13</f>
        <v>87597</v>
      </c>
    </row>
    <row r="20" spans="1:7" ht="18.75" customHeight="1">
      <c r="A20" s="39">
        <f>A19+1</f>
        <v>5</v>
      </c>
      <c r="B20" s="40" t="s">
        <v>79</v>
      </c>
      <c r="C20" s="337"/>
      <c r="D20" s="337">
        <v>2839175</v>
      </c>
      <c r="E20" s="88"/>
      <c r="F20" s="360">
        <f>'60 TT342'!D14</f>
        <v>2839175</v>
      </c>
    </row>
    <row r="21" spans="1:7" ht="18.75" customHeight="1">
      <c r="A21" s="39">
        <v>6</v>
      </c>
      <c r="B21" s="40" t="s">
        <v>80</v>
      </c>
      <c r="C21" s="337"/>
      <c r="D21" s="337">
        <v>175402</v>
      </c>
      <c r="E21" s="88"/>
      <c r="F21" s="360">
        <f>'60 TT342'!D19</f>
        <v>175402</v>
      </c>
    </row>
    <row r="22" spans="1:7" ht="18.75" customHeight="1">
      <c r="A22" s="39">
        <v>7</v>
      </c>
      <c r="B22" s="40" t="s">
        <v>81</v>
      </c>
      <c r="C22" s="337"/>
      <c r="D22" s="337">
        <v>6065</v>
      </c>
      <c r="E22" s="88"/>
      <c r="F22" s="360">
        <f>'60 TT342'!D23</f>
        <v>6065</v>
      </c>
    </row>
    <row r="23" spans="1:7" s="359" customFormat="1" ht="18.75" customHeight="1">
      <c r="A23" s="41" t="s">
        <v>22</v>
      </c>
      <c r="B23" s="343" t="s">
        <v>82</v>
      </c>
      <c r="C23" s="338">
        <f>C24+C25</f>
        <v>13217177</v>
      </c>
      <c r="D23" s="338" t="e">
        <f>D24+D25+D28</f>
        <v>#REF!</v>
      </c>
      <c r="E23" s="87" t="e">
        <f>D23/C23%</f>
        <v>#REF!</v>
      </c>
      <c r="F23" s="361" t="e">
        <f>#REF!</f>
        <v>#REF!</v>
      </c>
      <c r="G23" s="361" t="e">
        <f>D23-F23</f>
        <v>#REF!</v>
      </c>
    </row>
    <row r="24" spans="1:7" ht="18.75" customHeight="1">
      <c r="A24" s="39">
        <v>1</v>
      </c>
      <c r="B24" s="40" t="s">
        <v>83</v>
      </c>
      <c r="C24" s="337">
        <v>5449583</v>
      </c>
      <c r="D24" s="337" t="e">
        <f>F23-D25-D28-D29</f>
        <v>#REF!</v>
      </c>
      <c r="E24" s="88" t="e">
        <f>D24/C24%</f>
        <v>#REF!</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0">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0">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0"/>
    </row>
    <row r="31" spans="1:7" ht="18.75" customHeight="1">
      <c r="A31" s="41" t="s">
        <v>30</v>
      </c>
      <c r="B31" s="73" t="s">
        <v>89</v>
      </c>
      <c r="C31" s="338"/>
      <c r="D31" s="338" t="e">
        <f>D11-D23-D29</f>
        <v>#REF!</v>
      </c>
      <c r="E31" s="87"/>
      <c r="F31" s="360">
        <f>'60 TT342'!D20</f>
        <v>122173</v>
      </c>
      <c r="G31" s="360" t="e">
        <f>D31-F31</f>
        <v>#REF!</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0"/>
      <c r="G33" s="360"/>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2">
        <f>'60 TT342'!R10</f>
        <v>1217731</v>
      </c>
      <c r="G35" s="362"/>
    </row>
    <row r="36" spans="1:7" s="357" customFormat="1" ht="18.75" customHeight="1">
      <c r="A36" s="345" t="s">
        <v>19</v>
      </c>
      <c r="B36" s="346" t="s">
        <v>33</v>
      </c>
      <c r="C36" s="347"/>
      <c r="D36" s="347">
        <v>1182</v>
      </c>
      <c r="E36" s="90"/>
      <c r="F36" s="362">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1"/>
      <c r="G43" s="361"/>
    </row>
    <row r="44" spans="1:7" ht="19.5" customHeight="1">
      <c r="A44" s="39">
        <v>1</v>
      </c>
      <c r="B44" s="40" t="s">
        <v>91</v>
      </c>
      <c r="C44" s="337">
        <v>8591224</v>
      </c>
      <c r="D44" s="337">
        <v>10075579</v>
      </c>
      <c r="E44" s="88">
        <f>D44/C44%</f>
        <v>117.27757302102704</v>
      </c>
      <c r="G44" s="360"/>
    </row>
    <row r="45" spans="1:7" ht="19.5" customHeight="1">
      <c r="A45" s="76">
        <f>A44+1</f>
        <v>2</v>
      </c>
      <c r="B45" s="40" t="s">
        <v>84</v>
      </c>
      <c r="C45" s="337"/>
      <c r="D45" s="337">
        <f>D46+D47</f>
        <v>1775863</v>
      </c>
      <c r="E45" s="88"/>
      <c r="G45" s="360"/>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0"/>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812"/>
      <c r="B1" s="812"/>
      <c r="C1" s="588"/>
      <c r="D1" s="588"/>
      <c r="E1" s="813" t="s">
        <v>93</v>
      </c>
      <c r="F1" s="813"/>
      <c r="G1" s="813"/>
      <c r="H1" s="813"/>
    </row>
    <row r="2" spans="1:9" ht="24.95" customHeight="1">
      <c r="A2" s="824" t="s">
        <v>860</v>
      </c>
      <c r="B2" s="824"/>
      <c r="C2" s="824"/>
      <c r="D2" s="824"/>
      <c r="E2" s="824"/>
      <c r="F2" s="824"/>
      <c r="G2" s="824"/>
      <c r="H2" s="824"/>
    </row>
    <row r="3" spans="1:9" ht="24.95" customHeight="1">
      <c r="A3" s="815" t="str">
        <f>'48'!A3:F3</f>
        <v>(Kèm theo Nghị quyết số: 34/NQ-HĐND ngày 25 tháng 6 năm 2025 của HĐND tỉnh Lạng Sơn)</v>
      </c>
      <c r="B3" s="815"/>
      <c r="C3" s="815"/>
      <c r="D3" s="815"/>
      <c r="E3" s="815"/>
      <c r="F3" s="815"/>
      <c r="G3" s="815"/>
      <c r="H3" s="815"/>
    </row>
    <row r="4" spans="1:9" ht="18" customHeight="1">
      <c r="A4" s="589"/>
      <c r="B4" s="589"/>
      <c r="C4" s="590"/>
      <c r="D4" s="590"/>
      <c r="E4" s="590"/>
      <c r="F4" s="823" t="s">
        <v>2</v>
      </c>
      <c r="G4" s="823"/>
      <c r="H4" s="823"/>
    </row>
    <row r="5" spans="1:9">
      <c r="A5" s="809" t="s">
        <v>94</v>
      </c>
      <c r="B5" s="809" t="s">
        <v>4</v>
      </c>
      <c r="C5" s="819" t="s">
        <v>68</v>
      </c>
      <c r="D5" s="820"/>
      <c r="E5" s="819" t="s">
        <v>69</v>
      </c>
      <c r="F5" s="820"/>
      <c r="G5" s="819" t="s">
        <v>70</v>
      </c>
      <c r="H5" s="820"/>
    </row>
    <row r="6" spans="1:9" ht="7.5" customHeight="1">
      <c r="A6" s="810"/>
      <c r="B6" s="810"/>
      <c r="C6" s="821"/>
      <c r="D6" s="822"/>
      <c r="E6" s="821"/>
      <c r="F6" s="822"/>
      <c r="G6" s="821"/>
      <c r="H6" s="822"/>
    </row>
    <row r="7" spans="1:9" ht="18" customHeight="1">
      <c r="A7" s="810"/>
      <c r="B7" s="810"/>
      <c r="C7" s="591" t="s">
        <v>95</v>
      </c>
      <c r="D7" s="591" t="s">
        <v>96</v>
      </c>
      <c r="E7" s="591" t="s">
        <v>95</v>
      </c>
      <c r="F7" s="591" t="s">
        <v>96</v>
      </c>
      <c r="G7" s="591" t="s">
        <v>95</v>
      </c>
      <c r="H7" s="591" t="s">
        <v>96</v>
      </c>
    </row>
    <row r="8" spans="1:9" ht="18" customHeight="1">
      <c r="A8" s="811"/>
      <c r="B8" s="811"/>
      <c r="C8" s="592" t="s">
        <v>97</v>
      </c>
      <c r="D8" s="592" t="s">
        <v>98</v>
      </c>
      <c r="E8" s="592" t="s">
        <v>97</v>
      </c>
      <c r="F8" s="592" t="s">
        <v>98</v>
      </c>
      <c r="G8" s="592" t="s">
        <v>97</v>
      </c>
      <c r="H8" s="592" t="s">
        <v>98</v>
      </c>
    </row>
    <row r="9" spans="1:9" ht="15.75">
      <c r="A9" s="593" t="s">
        <v>12</v>
      </c>
      <c r="B9" s="594" t="s">
        <v>13</v>
      </c>
      <c r="C9" s="593">
        <v>1</v>
      </c>
      <c r="D9" s="593">
        <f>C9+1</f>
        <v>2</v>
      </c>
      <c r="E9" s="593">
        <f>D9+1</f>
        <v>3</v>
      </c>
      <c r="F9" s="593">
        <f>E9+1</f>
        <v>4</v>
      </c>
      <c r="G9" s="593" t="s">
        <v>99</v>
      </c>
      <c r="H9" s="593" t="s">
        <v>100</v>
      </c>
    </row>
    <row r="10" spans="1:9" ht="18" customHeight="1">
      <c r="A10" s="595"/>
      <c r="B10" s="596" t="s">
        <v>101</v>
      </c>
      <c r="C10" s="597">
        <f>C11+C69+C70+C71</f>
        <v>7485000</v>
      </c>
      <c r="D10" s="597">
        <f>D11+D69+D70+D71</f>
        <v>2883965</v>
      </c>
      <c r="E10" s="597">
        <f>E11+E69+E70+E71</f>
        <v>15417077</v>
      </c>
      <c r="F10" s="597">
        <f>F11+F69+F70+F71</f>
        <v>7496217</v>
      </c>
      <c r="G10" s="584">
        <f t="shared" ref="G10:H15" si="0">E10/C10%</f>
        <v>205.97297261189044</v>
      </c>
      <c r="H10" s="584">
        <f t="shared" si="0"/>
        <v>259.92746097820185</v>
      </c>
    </row>
    <row r="11" spans="1:9" ht="18" customHeight="1">
      <c r="A11" s="598" t="s">
        <v>12</v>
      </c>
      <c r="B11" s="599" t="s">
        <v>102</v>
      </c>
      <c r="C11" s="600">
        <f>C12+C58+C59+C67</f>
        <v>7485000</v>
      </c>
      <c r="D11" s="600">
        <f>D12+D58+D59+D67+D68</f>
        <v>2883965</v>
      </c>
      <c r="E11" s="600">
        <f>E12+E58+E59+E67+E68</f>
        <v>11276166</v>
      </c>
      <c r="F11" s="600">
        <f>F12+F58+F59+F67+F68</f>
        <v>3355306</v>
      </c>
      <c r="G11" s="585">
        <f t="shared" si="0"/>
        <v>150.65018036072144</v>
      </c>
      <c r="H11" s="585">
        <f t="shared" si="0"/>
        <v>116.34350624920899</v>
      </c>
    </row>
    <row r="12" spans="1:9" ht="18" customHeight="1">
      <c r="A12" s="598" t="s">
        <v>17</v>
      </c>
      <c r="B12" s="599" t="s">
        <v>103</v>
      </c>
      <c r="C12" s="600">
        <f>C13+C18+C23+C28+C33+C34+C37+C38+C43+C44+C45+C46+C47+C48+C52+C53+C54+C55+C56+C57</f>
        <v>2485000</v>
      </c>
      <c r="D12" s="600">
        <f>D13+D18+D23+D28+D33+D34+D37+D38+D43+D44+D45+D46+D47+D48+D52+D53+D54+D55+D56+D57</f>
        <v>2348800</v>
      </c>
      <c r="E12" s="600">
        <f>E13+E18+E23+E28+E33+E34+E37+E38+E43+E44+E45+E46+E47+E48+E52+E53+E54+E55+E56+E57</f>
        <v>3073356</v>
      </c>
      <c r="F12" s="600">
        <f>F13+F18+F23+F28+F33+F34+F37+F38+F43+F44+F45+F46+F47+F48+F52+F53+F54+F55+F56+F57</f>
        <v>2806320</v>
      </c>
      <c r="G12" s="585">
        <f t="shared" si="0"/>
        <v>123.67629778672033</v>
      </c>
      <c r="H12" s="585">
        <f t="shared" si="0"/>
        <v>119.47888283378747</v>
      </c>
      <c r="I12" s="601"/>
    </row>
    <row r="13" spans="1:9" ht="18" customHeight="1">
      <c r="A13" s="598">
        <v>1</v>
      </c>
      <c r="B13" s="599" t="s">
        <v>104</v>
      </c>
      <c r="C13" s="600">
        <f>SUM(C14:C17)</f>
        <v>220000</v>
      </c>
      <c r="D13" s="600">
        <f>SUM(D14:D17)</f>
        <v>220000</v>
      </c>
      <c r="E13" s="600">
        <f>SUM(E14:E17)</f>
        <v>163374</v>
      </c>
      <c r="F13" s="600">
        <f>SUM(F14:F17)</f>
        <v>163374</v>
      </c>
      <c r="G13" s="585">
        <f t="shared" si="0"/>
        <v>74.260909090909095</v>
      </c>
      <c r="H13" s="585">
        <f t="shared" si="0"/>
        <v>74.260909090909095</v>
      </c>
    </row>
    <row r="14" spans="1:9" ht="18" customHeight="1">
      <c r="A14" s="348"/>
      <c r="B14" s="346" t="s">
        <v>105</v>
      </c>
      <c r="C14" s="602">
        <v>129000</v>
      </c>
      <c r="D14" s="602">
        <f>C14</f>
        <v>129000</v>
      </c>
      <c r="E14" s="602">
        <v>89847</v>
      </c>
      <c r="F14" s="602">
        <f>E14</f>
        <v>89847</v>
      </c>
      <c r="G14" s="586">
        <f t="shared" si="0"/>
        <v>69.648837209302329</v>
      </c>
      <c r="H14" s="586">
        <f t="shared" si="0"/>
        <v>69.648837209302329</v>
      </c>
    </row>
    <row r="15" spans="1:9" ht="18" customHeight="1">
      <c r="A15" s="348"/>
      <c r="B15" s="346" t="s">
        <v>106</v>
      </c>
      <c r="C15" s="602">
        <v>15000</v>
      </c>
      <c r="D15" s="602">
        <f>C15</f>
        <v>15000</v>
      </c>
      <c r="E15" s="602">
        <v>15658</v>
      </c>
      <c r="F15" s="602">
        <f>E15</f>
        <v>15658</v>
      </c>
      <c r="G15" s="586">
        <f t="shared" si="0"/>
        <v>104.38666666666667</v>
      </c>
      <c r="H15" s="586">
        <f t="shared" si="0"/>
        <v>104.38666666666667</v>
      </c>
    </row>
    <row r="16" spans="1:9" ht="18" customHeight="1">
      <c r="A16" s="348"/>
      <c r="B16" s="346" t="s">
        <v>107</v>
      </c>
      <c r="C16" s="603"/>
      <c r="D16" s="602"/>
      <c r="E16" s="602"/>
      <c r="F16" s="602"/>
      <c r="G16" s="586"/>
      <c r="H16" s="586"/>
    </row>
    <row r="17" spans="1:8" ht="18" customHeight="1">
      <c r="A17" s="348"/>
      <c r="B17" s="346" t="s">
        <v>108</v>
      </c>
      <c r="C17" s="602">
        <v>76000</v>
      </c>
      <c r="D17" s="602">
        <f>C17</f>
        <v>76000</v>
      </c>
      <c r="E17" s="602">
        <v>57869</v>
      </c>
      <c r="F17" s="602">
        <f>E17</f>
        <v>57869</v>
      </c>
      <c r="G17" s="586">
        <f t="shared" ref="G17:H20" si="1">E17/C17%</f>
        <v>76.143421052631581</v>
      </c>
      <c r="H17" s="586">
        <f t="shared" si="1"/>
        <v>76.143421052631581</v>
      </c>
    </row>
    <row r="18" spans="1:8" ht="18" customHeight="1">
      <c r="A18" s="598">
        <f>A13+1</f>
        <v>2</v>
      </c>
      <c r="B18" s="599" t="s">
        <v>109</v>
      </c>
      <c r="C18" s="600">
        <f>SUM(C19:C22)</f>
        <v>33000</v>
      </c>
      <c r="D18" s="600">
        <f>SUM(D19:D22)</f>
        <v>33000</v>
      </c>
      <c r="E18" s="600">
        <f>SUM(E19:E22)</f>
        <v>32109</v>
      </c>
      <c r="F18" s="600">
        <f>SUM(F19:F22)</f>
        <v>32109</v>
      </c>
      <c r="G18" s="585">
        <f t="shared" si="1"/>
        <v>97.3</v>
      </c>
      <c r="H18" s="585">
        <f t="shared" si="1"/>
        <v>97.3</v>
      </c>
    </row>
    <row r="19" spans="1:8" ht="18" customHeight="1">
      <c r="A19" s="348"/>
      <c r="B19" s="346" t="s">
        <v>105</v>
      </c>
      <c r="C19" s="602">
        <v>21000</v>
      </c>
      <c r="D19" s="602">
        <f>C19</f>
        <v>21000</v>
      </c>
      <c r="E19" s="602">
        <v>17336</v>
      </c>
      <c r="F19" s="602">
        <f>E19</f>
        <v>17336</v>
      </c>
      <c r="G19" s="586">
        <f t="shared" si="1"/>
        <v>82.552380952380958</v>
      </c>
      <c r="H19" s="586">
        <f t="shared" si="1"/>
        <v>82.552380952380958</v>
      </c>
    </row>
    <row r="20" spans="1:8" ht="18" customHeight="1">
      <c r="A20" s="348"/>
      <c r="B20" s="346" t="s">
        <v>106</v>
      </c>
      <c r="C20" s="602">
        <v>10500</v>
      </c>
      <c r="D20" s="602">
        <f>C20</f>
        <v>10500</v>
      </c>
      <c r="E20" s="602">
        <v>11530</v>
      </c>
      <c r="F20" s="602">
        <f>E20</f>
        <v>11530</v>
      </c>
      <c r="G20" s="586">
        <f t="shared" si="1"/>
        <v>109.80952380952381</v>
      </c>
      <c r="H20" s="586">
        <f t="shared" si="1"/>
        <v>109.80952380952381</v>
      </c>
    </row>
    <row r="21" spans="1:8" ht="18" customHeight="1">
      <c r="A21" s="348"/>
      <c r="B21" s="346" t="s">
        <v>107</v>
      </c>
      <c r="C21" s="602"/>
      <c r="D21" s="602"/>
      <c r="E21" s="602"/>
      <c r="F21" s="602"/>
      <c r="G21" s="586"/>
      <c r="H21" s="586"/>
    </row>
    <row r="22" spans="1:8" ht="18" customHeight="1">
      <c r="A22" s="604"/>
      <c r="B22" s="346" t="s">
        <v>108</v>
      </c>
      <c r="C22" s="602">
        <v>1500</v>
      </c>
      <c r="D22" s="602">
        <f>C22</f>
        <v>1500</v>
      </c>
      <c r="E22" s="602">
        <v>3243</v>
      </c>
      <c r="F22" s="602">
        <f>E22</f>
        <v>3243</v>
      </c>
      <c r="G22" s="586">
        <f t="shared" ref="G22:H25" si="2">E22/C22%</f>
        <v>216.2</v>
      </c>
      <c r="H22" s="586">
        <f t="shared" si="2"/>
        <v>216.2</v>
      </c>
    </row>
    <row r="23" spans="1:8" ht="36" customHeight="1">
      <c r="A23" s="598">
        <f>A18+1</f>
        <v>3</v>
      </c>
      <c r="B23" s="599" t="s">
        <v>110</v>
      </c>
      <c r="C23" s="600">
        <f>SUM(C24:C27)</f>
        <v>4000</v>
      </c>
      <c r="D23" s="600">
        <f>SUM(D24:D27)</f>
        <v>4000</v>
      </c>
      <c r="E23" s="600">
        <f>SUM(E24:E27)</f>
        <v>10529</v>
      </c>
      <c r="F23" s="600">
        <f>SUM(F24:F27)</f>
        <v>10529</v>
      </c>
      <c r="G23" s="585">
        <f t="shared" si="2"/>
        <v>263.22500000000002</v>
      </c>
      <c r="H23" s="585">
        <f t="shared" si="2"/>
        <v>263.22500000000002</v>
      </c>
    </row>
    <row r="24" spans="1:8" ht="18" customHeight="1">
      <c r="A24" s="348"/>
      <c r="B24" s="346" t="s">
        <v>105</v>
      </c>
      <c r="C24" s="602">
        <v>1600</v>
      </c>
      <c r="D24" s="602">
        <f>C24</f>
        <v>1600</v>
      </c>
      <c r="E24" s="602">
        <v>4424</v>
      </c>
      <c r="F24" s="602">
        <f>E24</f>
        <v>4424</v>
      </c>
      <c r="G24" s="586">
        <f t="shared" si="2"/>
        <v>276.5</v>
      </c>
      <c r="H24" s="586">
        <f t="shared" si="2"/>
        <v>276.5</v>
      </c>
    </row>
    <row r="25" spans="1:8" ht="18" customHeight="1">
      <c r="A25" s="348"/>
      <c r="B25" s="346" t="s">
        <v>106</v>
      </c>
      <c r="C25" s="602">
        <v>2400</v>
      </c>
      <c r="D25" s="602">
        <f>C25</f>
        <v>2400</v>
      </c>
      <c r="E25" s="602">
        <v>6102</v>
      </c>
      <c r="F25" s="602">
        <f>E25</f>
        <v>6102</v>
      </c>
      <c r="G25" s="586">
        <f t="shared" si="2"/>
        <v>254.25</v>
      </c>
      <c r="H25" s="586">
        <f t="shared" si="2"/>
        <v>254.25</v>
      </c>
    </row>
    <row r="26" spans="1:8" ht="18" customHeight="1">
      <c r="A26" s="348"/>
      <c r="B26" s="346" t="s">
        <v>107</v>
      </c>
      <c r="C26" s="602"/>
      <c r="D26" s="602"/>
      <c r="E26" s="602"/>
      <c r="F26" s="602"/>
      <c r="G26" s="586"/>
      <c r="H26" s="586"/>
    </row>
    <row r="27" spans="1:8" ht="18" customHeight="1">
      <c r="A27" s="604"/>
      <c r="B27" s="346" t="s">
        <v>108</v>
      </c>
      <c r="C27" s="602"/>
      <c r="D27" s="602"/>
      <c r="E27" s="602">
        <v>3</v>
      </c>
      <c r="F27" s="602">
        <v>3</v>
      </c>
      <c r="G27" s="586"/>
      <c r="H27" s="586"/>
    </row>
    <row r="28" spans="1:8" ht="18" customHeight="1">
      <c r="A28" s="598">
        <f>A23+1</f>
        <v>4</v>
      </c>
      <c r="B28" s="599" t="s">
        <v>111</v>
      </c>
      <c r="C28" s="600">
        <f>SUM(C29:C32)</f>
        <v>440000</v>
      </c>
      <c r="D28" s="600">
        <f>SUM(D29:D32)</f>
        <v>440000</v>
      </c>
      <c r="E28" s="600">
        <f>SUM(E29:E32)</f>
        <v>673471</v>
      </c>
      <c r="F28" s="600">
        <f>SUM(F29:F32)</f>
        <v>673070</v>
      </c>
      <c r="G28" s="585">
        <f t="shared" ref="G28:H34" si="3">E28/C28%</f>
        <v>153.06159090909091</v>
      </c>
      <c r="H28" s="585">
        <f t="shared" si="3"/>
        <v>152.97045454545454</v>
      </c>
    </row>
    <row r="29" spans="1:8" ht="18" customHeight="1">
      <c r="A29" s="348"/>
      <c r="B29" s="346" t="s">
        <v>105</v>
      </c>
      <c r="C29" s="602">
        <v>349000</v>
      </c>
      <c r="D29" s="602">
        <f>C29</f>
        <v>349000</v>
      </c>
      <c r="E29" s="602">
        <v>493080</v>
      </c>
      <c r="F29" s="602">
        <f>E29</f>
        <v>493080</v>
      </c>
      <c r="G29" s="586">
        <f t="shared" si="3"/>
        <v>141.28366762177652</v>
      </c>
      <c r="H29" s="586">
        <f t="shared" si="3"/>
        <v>141.28366762177652</v>
      </c>
    </row>
    <row r="30" spans="1:8" ht="18" customHeight="1">
      <c r="A30" s="348"/>
      <c r="B30" s="346" t="s">
        <v>106</v>
      </c>
      <c r="C30" s="602">
        <v>54000</v>
      </c>
      <c r="D30" s="602">
        <f>C30</f>
        <v>54000</v>
      </c>
      <c r="E30" s="602">
        <v>93995</v>
      </c>
      <c r="F30" s="602">
        <f>E30</f>
        <v>93995</v>
      </c>
      <c r="G30" s="586">
        <f t="shared" si="3"/>
        <v>174.06481481481481</v>
      </c>
      <c r="H30" s="586">
        <f t="shared" si="3"/>
        <v>174.06481481481481</v>
      </c>
    </row>
    <row r="31" spans="1:8" ht="18" customHeight="1">
      <c r="A31" s="348"/>
      <c r="B31" s="346" t="s">
        <v>107</v>
      </c>
      <c r="C31" s="602">
        <v>2000</v>
      </c>
      <c r="D31" s="602">
        <f>C31</f>
        <v>2000</v>
      </c>
      <c r="E31" s="602">
        <v>2480</v>
      </c>
      <c r="F31" s="602">
        <v>2079</v>
      </c>
      <c r="G31" s="586">
        <f t="shared" si="3"/>
        <v>124</v>
      </c>
      <c r="H31" s="586">
        <f t="shared" si="3"/>
        <v>103.95</v>
      </c>
    </row>
    <row r="32" spans="1:8" ht="18" customHeight="1">
      <c r="A32" s="348"/>
      <c r="B32" s="346" t="s">
        <v>108</v>
      </c>
      <c r="C32" s="602">
        <v>35000</v>
      </c>
      <c r="D32" s="602">
        <f>C32</f>
        <v>35000</v>
      </c>
      <c r="E32" s="602">
        <v>83916</v>
      </c>
      <c r="F32" s="602">
        <f>E32</f>
        <v>83916</v>
      </c>
      <c r="G32" s="586">
        <f t="shared" si="3"/>
        <v>239.76</v>
      </c>
      <c r="H32" s="586">
        <f t="shared" si="3"/>
        <v>239.76</v>
      </c>
    </row>
    <row r="33" spans="1:8" ht="18" customHeight="1">
      <c r="A33" s="598">
        <f>A28+1</f>
        <v>5</v>
      </c>
      <c r="B33" s="599" t="s">
        <v>112</v>
      </c>
      <c r="C33" s="600">
        <v>120000</v>
      </c>
      <c r="D33" s="600">
        <f>C33</f>
        <v>120000</v>
      </c>
      <c r="E33" s="600">
        <v>160538</v>
      </c>
      <c r="F33" s="600">
        <f>E33</f>
        <v>160538</v>
      </c>
      <c r="G33" s="585">
        <f t="shared" si="3"/>
        <v>133.78166666666667</v>
      </c>
      <c r="H33" s="585">
        <f t="shared" si="3"/>
        <v>133.78166666666667</v>
      </c>
    </row>
    <row r="34" spans="1:8" ht="18" customHeight="1">
      <c r="A34" s="598">
        <f>A33+1</f>
        <v>6</v>
      </c>
      <c r="B34" s="599" t="s">
        <v>113</v>
      </c>
      <c r="C34" s="600">
        <v>110000</v>
      </c>
      <c r="D34" s="600">
        <f>D35+D36</f>
        <v>72000</v>
      </c>
      <c r="E34" s="600">
        <v>116060</v>
      </c>
      <c r="F34" s="600">
        <v>73965</v>
      </c>
      <c r="G34" s="585">
        <f t="shared" si="3"/>
        <v>105.50909090909092</v>
      </c>
      <c r="H34" s="585">
        <f t="shared" si="3"/>
        <v>102.72916666666667</v>
      </c>
    </row>
    <row r="35" spans="1:8" ht="36" customHeight="1">
      <c r="A35" s="345"/>
      <c r="B35" s="346" t="s">
        <v>114</v>
      </c>
      <c r="C35" s="602">
        <v>72000</v>
      </c>
      <c r="D35" s="602">
        <f>C35</f>
        <v>72000</v>
      </c>
      <c r="E35" s="602">
        <v>10822</v>
      </c>
      <c r="F35" s="602">
        <f>E35</f>
        <v>10822</v>
      </c>
      <c r="G35" s="586">
        <f>E35/C35%</f>
        <v>15.030555555555555</v>
      </c>
      <c r="H35" s="586">
        <f>F35/D35%</f>
        <v>15.030555555555555</v>
      </c>
    </row>
    <row r="36" spans="1:8" ht="18" customHeight="1">
      <c r="A36" s="345"/>
      <c r="B36" s="346" t="s">
        <v>115</v>
      </c>
      <c r="C36" s="602">
        <f>C34-C35</f>
        <v>38000</v>
      </c>
      <c r="D36" s="602"/>
      <c r="E36" s="602"/>
      <c r="F36" s="602"/>
      <c r="G36" s="586"/>
      <c r="H36" s="586"/>
    </row>
    <row r="37" spans="1:8" ht="18" customHeight="1">
      <c r="A37" s="598">
        <f>A34+1</f>
        <v>7</v>
      </c>
      <c r="B37" s="599" t="s">
        <v>116</v>
      </c>
      <c r="C37" s="600">
        <v>120000</v>
      </c>
      <c r="D37" s="600">
        <f>C37</f>
        <v>120000</v>
      </c>
      <c r="E37" s="600">
        <v>166719</v>
      </c>
      <c r="F37" s="600">
        <f>E37</f>
        <v>166719</v>
      </c>
      <c r="G37" s="585">
        <f>E37/C37%</f>
        <v>138.9325</v>
      </c>
      <c r="H37" s="585">
        <f>F37/D37%</f>
        <v>138.9325</v>
      </c>
    </row>
    <row r="38" spans="1:8" ht="18" customHeight="1">
      <c r="A38" s="598">
        <f>A37+1</f>
        <v>8</v>
      </c>
      <c r="B38" s="599" t="s">
        <v>117</v>
      </c>
      <c r="C38" s="600">
        <v>585000</v>
      </c>
      <c r="D38" s="600">
        <f>D39+D40</f>
        <v>570000</v>
      </c>
      <c r="E38" s="600">
        <v>765385</v>
      </c>
      <c r="F38" s="600">
        <v>720243</v>
      </c>
      <c r="G38" s="585">
        <f>E38/C38%</f>
        <v>130.83504273504275</v>
      </c>
      <c r="H38" s="585">
        <f>F38/D38%</f>
        <v>126.35842105263158</v>
      </c>
    </row>
    <row r="39" spans="1:8" ht="18" customHeight="1">
      <c r="A39" s="345"/>
      <c r="B39" s="346" t="s">
        <v>118</v>
      </c>
      <c r="C39" s="602">
        <v>15000</v>
      </c>
      <c r="D39" s="602"/>
      <c r="E39" s="602">
        <v>53209</v>
      </c>
      <c r="F39" s="602">
        <v>8067</v>
      </c>
      <c r="G39" s="586">
        <f>E39/C39%</f>
        <v>354.72666666666669</v>
      </c>
      <c r="H39" s="586"/>
    </row>
    <row r="40" spans="1:8" ht="18" customHeight="1">
      <c r="A40" s="345"/>
      <c r="B40" s="346" t="s">
        <v>119</v>
      </c>
      <c r="C40" s="814">
        <f>C38-C39</f>
        <v>570000</v>
      </c>
      <c r="D40" s="814">
        <f>C40</f>
        <v>570000</v>
      </c>
      <c r="E40" s="814">
        <f>E38-E39</f>
        <v>712176</v>
      </c>
      <c r="F40" s="814">
        <v>712176</v>
      </c>
      <c r="G40" s="816">
        <f>E40/C40%</f>
        <v>124.94315789473684</v>
      </c>
      <c r="H40" s="816">
        <f>F40/D40%</f>
        <v>124.94315789473684</v>
      </c>
    </row>
    <row r="41" spans="1:8" ht="18" customHeight="1">
      <c r="A41" s="345"/>
      <c r="B41" s="346" t="s">
        <v>120</v>
      </c>
      <c r="C41" s="814"/>
      <c r="D41" s="814"/>
      <c r="E41" s="814"/>
      <c r="F41" s="814"/>
      <c r="G41" s="817"/>
      <c r="H41" s="817"/>
    </row>
    <row r="42" spans="1:8" ht="18" customHeight="1">
      <c r="A42" s="345"/>
      <c r="B42" s="346" t="s">
        <v>121</v>
      </c>
      <c r="C42" s="814"/>
      <c r="D42" s="814"/>
      <c r="E42" s="814"/>
      <c r="F42" s="814"/>
      <c r="G42" s="818"/>
      <c r="H42" s="818"/>
    </row>
    <row r="43" spans="1:8" ht="18" customHeight="1">
      <c r="A43" s="598">
        <f>A38+1</f>
        <v>9</v>
      </c>
      <c r="B43" s="599" t="s">
        <v>122</v>
      </c>
      <c r="C43" s="600"/>
      <c r="D43" s="600"/>
      <c r="E43" s="600"/>
      <c r="F43" s="600"/>
      <c r="G43" s="585"/>
      <c r="H43" s="585"/>
    </row>
    <row r="44" spans="1:8" ht="18" customHeight="1">
      <c r="A44" s="598">
        <f>A43+1</f>
        <v>10</v>
      </c>
      <c r="B44" s="599" t="s">
        <v>123</v>
      </c>
      <c r="C44" s="600">
        <v>6000</v>
      </c>
      <c r="D44" s="600">
        <f>C44</f>
        <v>6000</v>
      </c>
      <c r="E44" s="600">
        <v>8932</v>
      </c>
      <c r="F44" s="600">
        <f t="shared" ref="F44:F51" si="4">E44</f>
        <v>8932</v>
      </c>
      <c r="G44" s="585">
        <f t="shared" ref="G44:H46" si="5">E44/C44%</f>
        <v>148.86666666666667</v>
      </c>
      <c r="H44" s="585">
        <f t="shared" si="5"/>
        <v>148.86666666666667</v>
      </c>
    </row>
    <row r="45" spans="1:8" ht="18" customHeight="1">
      <c r="A45" s="598">
        <f>A44+1</f>
        <v>11</v>
      </c>
      <c r="B45" s="599" t="s">
        <v>124</v>
      </c>
      <c r="C45" s="600">
        <v>40000</v>
      </c>
      <c r="D45" s="600">
        <f>C45</f>
        <v>40000</v>
      </c>
      <c r="E45" s="600">
        <v>57903</v>
      </c>
      <c r="F45" s="600">
        <f t="shared" si="4"/>
        <v>57903</v>
      </c>
      <c r="G45" s="585">
        <f t="shared" si="5"/>
        <v>144.75749999999999</v>
      </c>
      <c r="H45" s="585">
        <f t="shared" si="5"/>
        <v>144.75749999999999</v>
      </c>
    </row>
    <row r="46" spans="1:8" ht="18" customHeight="1">
      <c r="A46" s="598">
        <f>A45+1</f>
        <v>12</v>
      </c>
      <c r="B46" s="599" t="s">
        <v>125</v>
      </c>
      <c r="C46" s="600">
        <v>600000</v>
      </c>
      <c r="D46" s="600">
        <f>C46</f>
        <v>600000</v>
      </c>
      <c r="E46" s="600">
        <v>503090</v>
      </c>
      <c r="F46" s="600">
        <f t="shared" si="4"/>
        <v>503090</v>
      </c>
      <c r="G46" s="585">
        <f t="shared" si="5"/>
        <v>83.848333333333329</v>
      </c>
      <c r="H46" s="585">
        <f t="shared" si="5"/>
        <v>83.848333333333329</v>
      </c>
    </row>
    <row r="47" spans="1:8" ht="36" customHeight="1">
      <c r="A47" s="598">
        <f>A46+1</f>
        <v>13</v>
      </c>
      <c r="B47" s="599" t="s">
        <v>126</v>
      </c>
      <c r="C47" s="600"/>
      <c r="D47" s="600"/>
      <c r="E47" s="600">
        <v>3</v>
      </c>
      <c r="F47" s="600">
        <f t="shared" si="4"/>
        <v>3</v>
      </c>
      <c r="G47" s="585"/>
      <c r="H47" s="585"/>
    </row>
    <row r="48" spans="1:8" ht="18" customHeight="1">
      <c r="A48" s="598">
        <f>A47+1</f>
        <v>14</v>
      </c>
      <c r="B48" s="599" t="s">
        <v>127</v>
      </c>
      <c r="C48" s="600">
        <v>14000</v>
      </c>
      <c r="D48" s="600">
        <f>C48</f>
        <v>14000</v>
      </c>
      <c r="E48" s="600">
        <v>19426</v>
      </c>
      <c r="F48" s="600">
        <f t="shared" si="4"/>
        <v>19426</v>
      </c>
      <c r="G48" s="585">
        <f>E48/C48%</f>
        <v>138.75714285714287</v>
      </c>
      <c r="H48" s="585">
        <f>F48/D48%</f>
        <v>138.75714285714287</v>
      </c>
    </row>
    <row r="49" spans="1:8" ht="18" customHeight="1">
      <c r="A49" s="348"/>
      <c r="B49" s="346" t="s">
        <v>105</v>
      </c>
      <c r="C49" s="602"/>
      <c r="D49" s="602"/>
      <c r="E49" s="602">
        <v>7353</v>
      </c>
      <c r="F49" s="602">
        <f t="shared" si="4"/>
        <v>7353</v>
      </c>
      <c r="G49" s="586"/>
      <c r="H49" s="586"/>
    </row>
    <row r="50" spans="1:8" ht="18" customHeight="1">
      <c r="A50" s="348"/>
      <c r="B50" s="346" t="s">
        <v>106</v>
      </c>
      <c r="C50" s="602"/>
      <c r="D50" s="602"/>
      <c r="E50" s="602">
        <v>442</v>
      </c>
      <c r="F50" s="602">
        <f t="shared" si="4"/>
        <v>442</v>
      </c>
      <c r="G50" s="586"/>
      <c r="H50" s="586"/>
    </row>
    <row r="51" spans="1:8" ht="18" customHeight="1">
      <c r="A51" s="348"/>
      <c r="B51" s="346" t="s">
        <v>107</v>
      </c>
      <c r="C51" s="602"/>
      <c r="D51" s="602"/>
      <c r="E51" s="602">
        <v>10461</v>
      </c>
      <c r="F51" s="602">
        <f t="shared" si="4"/>
        <v>10461</v>
      </c>
      <c r="G51" s="586"/>
      <c r="H51" s="586"/>
    </row>
    <row r="52" spans="1:8" ht="18" customHeight="1">
      <c r="A52" s="598">
        <f>A48+1</f>
        <v>15</v>
      </c>
      <c r="B52" s="599" t="s">
        <v>128</v>
      </c>
      <c r="C52" s="600">
        <v>42000</v>
      </c>
      <c r="D52" s="600">
        <v>27400</v>
      </c>
      <c r="E52" s="600">
        <v>73426</v>
      </c>
      <c r="F52" s="600">
        <v>58425</v>
      </c>
      <c r="G52" s="585">
        <f>E52/C52%</f>
        <v>174.82380952380953</v>
      </c>
      <c r="H52" s="585">
        <f>F52/D52%</f>
        <v>213.22992700729927</v>
      </c>
    </row>
    <row r="53" spans="1:8" ht="18" customHeight="1">
      <c r="A53" s="598">
        <f>A52+1</f>
        <v>16</v>
      </c>
      <c r="B53" s="599" t="s">
        <v>129</v>
      </c>
      <c r="C53" s="600">
        <v>150000</v>
      </c>
      <c r="D53" s="600">
        <v>81400</v>
      </c>
      <c r="E53" s="600">
        <v>319766</v>
      </c>
      <c r="F53" s="600">
        <v>155369</v>
      </c>
      <c r="G53" s="585">
        <f>E53/C53%</f>
        <v>213.17733333333334</v>
      </c>
      <c r="H53" s="585">
        <f>F53/D53%</f>
        <v>190.87100737100738</v>
      </c>
    </row>
    <row r="54" spans="1:8" ht="18" customHeight="1">
      <c r="A54" s="598">
        <f>A53+1</f>
        <v>17</v>
      </c>
      <c r="B54" s="599" t="s">
        <v>130</v>
      </c>
      <c r="C54" s="600"/>
      <c r="D54" s="600"/>
      <c r="E54" s="600"/>
      <c r="F54" s="600"/>
      <c r="G54" s="585"/>
      <c r="H54" s="585"/>
    </row>
    <row r="55" spans="1:8" ht="18" customHeight="1">
      <c r="A55" s="598">
        <f>A54+1</f>
        <v>18</v>
      </c>
      <c r="B55" s="599" t="s">
        <v>131</v>
      </c>
      <c r="C55" s="600">
        <v>1000</v>
      </c>
      <c r="D55" s="600">
        <v>1000</v>
      </c>
      <c r="E55" s="600">
        <v>2625</v>
      </c>
      <c r="F55" s="600">
        <f>E55</f>
        <v>2625</v>
      </c>
      <c r="G55" s="585">
        <f>E55/C55%</f>
        <v>262.5</v>
      </c>
      <c r="H55" s="585">
        <f>F55/D55%</f>
        <v>262.5</v>
      </c>
    </row>
    <row r="56" spans="1:8" ht="55.5" customHeight="1">
      <c r="A56" s="598">
        <f>A55+1</f>
        <v>19</v>
      </c>
      <c r="B56" s="599" t="s">
        <v>132</v>
      </c>
      <c r="C56" s="600"/>
      <c r="D56" s="600"/>
      <c r="E56" s="600"/>
      <c r="F56" s="600"/>
      <c r="G56" s="585"/>
      <c r="H56" s="585"/>
    </row>
    <row r="57" spans="1:8" ht="18" customHeight="1">
      <c r="A57" s="598">
        <f>A56+1</f>
        <v>20</v>
      </c>
      <c r="B57" s="599" t="s">
        <v>133</v>
      </c>
      <c r="C57" s="600"/>
      <c r="D57" s="600"/>
      <c r="E57" s="600"/>
      <c r="F57" s="600"/>
      <c r="G57" s="585"/>
      <c r="H57" s="585"/>
    </row>
    <row r="58" spans="1:8" ht="18" customHeight="1">
      <c r="A58" s="598" t="s">
        <v>22</v>
      </c>
      <c r="B58" s="599" t="s">
        <v>134</v>
      </c>
      <c r="C58" s="600"/>
      <c r="D58" s="600"/>
      <c r="E58" s="600"/>
      <c r="F58" s="600"/>
      <c r="G58" s="585"/>
      <c r="H58" s="585"/>
    </row>
    <row r="59" spans="1:8" ht="18" customHeight="1">
      <c r="A59" s="598" t="s">
        <v>26</v>
      </c>
      <c r="B59" s="599" t="s">
        <v>135</v>
      </c>
      <c r="C59" s="600">
        <f>C60+C61+C62+C63+C64+C65+C66</f>
        <v>5000000</v>
      </c>
      <c r="D59" s="600">
        <f>D60+D61+D62+D63+D64</f>
        <v>0</v>
      </c>
      <c r="E59" s="600">
        <f>E60+E61+E62+E63+E64+E65</f>
        <v>7653934</v>
      </c>
      <c r="F59" s="600">
        <f>F60+F61+F62+F63+F64+F65</f>
        <v>110</v>
      </c>
      <c r="G59" s="585">
        <f t="shared" ref="G59:G64" si="6">E59/C59%</f>
        <v>153.07867999999999</v>
      </c>
      <c r="H59" s="585"/>
    </row>
    <row r="60" spans="1:8" ht="18" customHeight="1">
      <c r="A60" s="598">
        <v>1</v>
      </c>
      <c r="B60" s="599" t="s">
        <v>136</v>
      </c>
      <c r="C60" s="600">
        <v>82000</v>
      </c>
      <c r="D60" s="600"/>
      <c r="E60" s="600">
        <v>87635</v>
      </c>
      <c r="F60" s="600"/>
      <c r="G60" s="585">
        <f t="shared" si="6"/>
        <v>106.8719512195122</v>
      </c>
      <c r="H60" s="585"/>
    </row>
    <row r="61" spans="1:8" ht="18" customHeight="1">
      <c r="A61" s="598">
        <f>A60+1</f>
        <v>2</v>
      </c>
      <c r="B61" s="599" t="s">
        <v>137</v>
      </c>
      <c r="C61" s="600">
        <v>800000</v>
      </c>
      <c r="D61" s="600"/>
      <c r="E61" s="600">
        <v>1635761</v>
      </c>
      <c r="F61" s="600"/>
      <c r="G61" s="585">
        <f t="shared" si="6"/>
        <v>204.470125</v>
      </c>
      <c r="H61" s="585"/>
    </row>
    <row r="62" spans="1:8" ht="18" customHeight="1">
      <c r="A62" s="598">
        <f>A61+1</f>
        <v>3</v>
      </c>
      <c r="B62" s="599" t="s">
        <v>138</v>
      </c>
      <c r="C62" s="600">
        <v>14000</v>
      </c>
      <c r="D62" s="600"/>
      <c r="E62" s="600">
        <v>21985</v>
      </c>
      <c r="F62" s="600"/>
      <c r="G62" s="585">
        <f t="shared" si="6"/>
        <v>157.03571428571428</v>
      </c>
      <c r="H62" s="585"/>
    </row>
    <row r="63" spans="1:8" ht="18" customHeight="1">
      <c r="A63" s="598">
        <f>A62+1</f>
        <v>4</v>
      </c>
      <c r="B63" s="599" t="s">
        <v>139</v>
      </c>
      <c r="C63" s="600">
        <v>1700</v>
      </c>
      <c r="D63" s="600"/>
      <c r="E63" s="600">
        <v>1565</v>
      </c>
      <c r="F63" s="600"/>
      <c r="G63" s="585">
        <f t="shared" si="6"/>
        <v>92.058823529411768</v>
      </c>
      <c r="H63" s="585"/>
    </row>
    <row r="64" spans="1:8" ht="18" customHeight="1">
      <c r="A64" s="598">
        <f>A63+1</f>
        <v>5</v>
      </c>
      <c r="B64" s="599" t="s">
        <v>140</v>
      </c>
      <c r="C64" s="600">
        <v>4087300</v>
      </c>
      <c r="D64" s="600"/>
      <c r="E64" s="600">
        <v>5843313</v>
      </c>
      <c r="F64" s="600"/>
      <c r="G64" s="585">
        <f t="shared" si="6"/>
        <v>142.96266483986983</v>
      </c>
      <c r="H64" s="585"/>
    </row>
    <row r="65" spans="1:8" ht="18" customHeight="1">
      <c r="A65" s="598">
        <f>A64+1</f>
        <v>6</v>
      </c>
      <c r="B65" s="599" t="s">
        <v>141</v>
      </c>
      <c r="C65" s="600">
        <v>15000</v>
      </c>
      <c r="D65" s="600"/>
      <c r="E65" s="600">
        <f>45519+18156</f>
        <v>63675</v>
      </c>
      <c r="F65" s="600">
        <v>110</v>
      </c>
      <c r="G65" s="585"/>
      <c r="H65" s="585"/>
    </row>
    <row r="66" spans="1:8" ht="18" customHeight="1">
      <c r="A66" s="598">
        <v>7</v>
      </c>
      <c r="B66" s="599" t="s">
        <v>142</v>
      </c>
      <c r="C66" s="600"/>
      <c r="D66" s="600"/>
      <c r="E66" s="600"/>
      <c r="F66" s="600"/>
      <c r="G66" s="585"/>
      <c r="H66" s="585"/>
    </row>
    <row r="67" spans="1:8" ht="18" customHeight="1">
      <c r="A67" s="598" t="s">
        <v>28</v>
      </c>
      <c r="B67" s="599" t="s">
        <v>33</v>
      </c>
      <c r="C67" s="600"/>
      <c r="D67" s="600"/>
      <c r="E67" s="600">
        <v>2628</v>
      </c>
      <c r="F67" s="600">
        <f>E67</f>
        <v>2628</v>
      </c>
      <c r="G67" s="585"/>
      <c r="H67" s="585"/>
    </row>
    <row r="68" spans="1:8" ht="18" customHeight="1">
      <c r="A68" s="598" t="s">
        <v>30</v>
      </c>
      <c r="B68" s="599" t="s">
        <v>143</v>
      </c>
      <c r="C68" s="600"/>
      <c r="D68" s="600">
        <v>535165</v>
      </c>
      <c r="E68" s="600">
        <v>546248</v>
      </c>
      <c r="F68" s="600">
        <f>E68</f>
        <v>546248</v>
      </c>
      <c r="G68" s="585"/>
      <c r="H68" s="585"/>
    </row>
    <row r="69" spans="1:8" s="606" customFormat="1" ht="18" customHeight="1">
      <c r="A69" s="598" t="s">
        <v>13</v>
      </c>
      <c r="B69" s="605" t="s">
        <v>144</v>
      </c>
      <c r="C69" s="600"/>
      <c r="D69" s="600"/>
      <c r="E69" s="600"/>
      <c r="F69" s="600"/>
      <c r="G69" s="585"/>
      <c r="H69" s="585"/>
    </row>
    <row r="70" spans="1:8" s="606" customFormat="1" ht="18" customHeight="1">
      <c r="A70" s="598" t="s">
        <v>52</v>
      </c>
      <c r="B70" s="605" t="s">
        <v>145</v>
      </c>
      <c r="C70" s="600"/>
      <c r="D70" s="600"/>
      <c r="E70" s="607">
        <v>99781</v>
      </c>
      <c r="F70" s="607">
        <f>E70</f>
        <v>99781</v>
      </c>
      <c r="G70" s="585"/>
      <c r="H70" s="585"/>
    </row>
    <row r="71" spans="1:8" s="606" customFormat="1" ht="36" customHeight="1">
      <c r="A71" s="608" t="s">
        <v>54</v>
      </c>
      <c r="B71" s="609" t="s">
        <v>146</v>
      </c>
      <c r="C71" s="610"/>
      <c r="D71" s="610"/>
      <c r="E71" s="610">
        <v>4041130</v>
      </c>
      <c r="F71" s="610">
        <f>E71</f>
        <v>4041130</v>
      </c>
      <c r="G71" s="587"/>
      <c r="H71" s="587"/>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7" customWidth="1"/>
    <col min="2" max="2" width="50.5703125" style="617" customWidth="1"/>
    <col min="3" max="3" width="14.140625" style="617" customWidth="1"/>
    <col min="4" max="4" width="14.140625" style="4" customWidth="1"/>
    <col min="5" max="5" width="14.140625" style="617" customWidth="1"/>
    <col min="6" max="6" width="17.140625" style="617" hidden="1" customWidth="1"/>
    <col min="7" max="8" width="15.140625" style="617" hidden="1" customWidth="1"/>
    <col min="9" max="9" width="13.28515625" style="617" hidden="1" customWidth="1"/>
    <col min="10" max="10" width="17.7109375" style="617" hidden="1" customWidth="1"/>
    <col min="11" max="11" width="13" style="617" hidden="1" customWidth="1"/>
    <col min="12" max="12" width="11.42578125" style="617" hidden="1" customWidth="1"/>
    <col min="13" max="13" width="10.7109375" style="617" hidden="1" customWidth="1"/>
    <col min="14" max="14" width="13" style="617" hidden="1" customWidth="1"/>
    <col min="15" max="15" width="21.7109375" style="617" hidden="1" customWidth="1"/>
    <col min="16" max="16" width="0" style="617" hidden="1" customWidth="1"/>
    <col min="17" max="250" width="13" style="617"/>
    <col min="251" max="251" width="6.42578125" style="617" customWidth="1"/>
    <col min="252" max="252" width="49.28515625" style="617" customWidth="1"/>
    <col min="253" max="253" width="15.5703125" style="617" customWidth="1"/>
    <col min="254" max="254" width="13.85546875" style="617" bestFit="1" customWidth="1"/>
    <col min="255" max="255" width="13.7109375" style="617" bestFit="1" customWidth="1"/>
    <col min="256" max="256" width="17.28515625" style="617" bestFit="1" customWidth="1"/>
    <col min="257" max="258" width="16" style="617" bestFit="1" customWidth="1"/>
    <col min="259" max="261" width="11.28515625" style="617" customWidth="1"/>
    <col min="262" max="270" width="0" style="617" hidden="1" customWidth="1"/>
    <col min="271" max="506" width="13" style="617"/>
    <col min="507" max="507" width="6.42578125" style="617" customWidth="1"/>
    <col min="508" max="508" width="49.28515625" style="617" customWidth="1"/>
    <col min="509" max="509" width="15.5703125" style="617" customWidth="1"/>
    <col min="510" max="510" width="13.85546875" style="617" bestFit="1" customWidth="1"/>
    <col min="511" max="511" width="13.7109375" style="617" bestFit="1" customWidth="1"/>
    <col min="512" max="512" width="17.28515625" style="617" bestFit="1" customWidth="1"/>
    <col min="513" max="514" width="16" style="617" bestFit="1" customWidth="1"/>
    <col min="515" max="517" width="11.28515625" style="617" customWidth="1"/>
    <col min="518" max="526" width="0" style="617" hidden="1" customWidth="1"/>
    <col min="527" max="762" width="13" style="617"/>
    <col min="763" max="763" width="6.42578125" style="617" customWidth="1"/>
    <col min="764" max="764" width="49.28515625" style="617" customWidth="1"/>
    <col min="765" max="765" width="15.5703125" style="617" customWidth="1"/>
    <col min="766" max="766" width="13.85546875" style="617" bestFit="1" customWidth="1"/>
    <col min="767" max="767" width="13.7109375" style="617" bestFit="1" customWidth="1"/>
    <col min="768" max="768" width="17.28515625" style="617" bestFit="1" customWidth="1"/>
    <col min="769" max="770" width="16" style="617" bestFit="1" customWidth="1"/>
    <col min="771" max="773" width="11.28515625" style="617" customWidth="1"/>
    <col min="774" max="782" width="0" style="617" hidden="1" customWidth="1"/>
    <col min="783" max="1018" width="13" style="617"/>
    <col min="1019" max="1019" width="6.42578125" style="617" customWidth="1"/>
    <col min="1020" max="1020" width="49.28515625" style="617" customWidth="1"/>
    <col min="1021" max="1021" width="15.5703125" style="617" customWidth="1"/>
    <col min="1022" max="1022" width="13.85546875" style="617" bestFit="1" customWidth="1"/>
    <col min="1023" max="1023" width="13.7109375" style="617" bestFit="1" customWidth="1"/>
    <col min="1024" max="1024" width="17.28515625" style="617" bestFit="1" customWidth="1"/>
    <col min="1025" max="1026" width="16" style="617" bestFit="1" customWidth="1"/>
    <col min="1027" max="1029" width="11.28515625" style="617" customWidth="1"/>
    <col min="1030" max="1038" width="0" style="617" hidden="1" customWidth="1"/>
    <col min="1039" max="1274" width="13" style="617"/>
    <col min="1275" max="1275" width="6.42578125" style="617" customWidth="1"/>
    <col min="1276" max="1276" width="49.28515625" style="617" customWidth="1"/>
    <col min="1277" max="1277" width="15.5703125" style="617" customWidth="1"/>
    <col min="1278" max="1278" width="13.85546875" style="617" bestFit="1" customWidth="1"/>
    <col min="1279" max="1279" width="13.7109375" style="617" bestFit="1" customWidth="1"/>
    <col min="1280" max="1280" width="17.28515625" style="617" bestFit="1" customWidth="1"/>
    <col min="1281" max="1282" width="16" style="617" bestFit="1" customWidth="1"/>
    <col min="1283" max="1285" width="11.28515625" style="617" customWidth="1"/>
    <col min="1286" max="1294" width="0" style="617" hidden="1" customWidth="1"/>
    <col min="1295" max="1530" width="13" style="617"/>
    <col min="1531" max="1531" width="6.42578125" style="617" customWidth="1"/>
    <col min="1532" max="1532" width="49.28515625" style="617" customWidth="1"/>
    <col min="1533" max="1533" width="15.5703125" style="617" customWidth="1"/>
    <col min="1534" max="1534" width="13.85546875" style="617" bestFit="1" customWidth="1"/>
    <col min="1535" max="1535" width="13.7109375" style="617" bestFit="1" customWidth="1"/>
    <col min="1536" max="1536" width="17.28515625" style="617" bestFit="1" customWidth="1"/>
    <col min="1537" max="1538" width="16" style="617" bestFit="1" customWidth="1"/>
    <col min="1539" max="1541" width="11.28515625" style="617" customWidth="1"/>
    <col min="1542" max="1550" width="0" style="617" hidden="1" customWidth="1"/>
    <col min="1551" max="1786" width="13" style="617"/>
    <col min="1787" max="1787" width="6.42578125" style="617" customWidth="1"/>
    <col min="1788" max="1788" width="49.28515625" style="617" customWidth="1"/>
    <col min="1789" max="1789" width="15.5703125" style="617" customWidth="1"/>
    <col min="1790" max="1790" width="13.85546875" style="617" bestFit="1" customWidth="1"/>
    <col min="1791" max="1791" width="13.7109375" style="617" bestFit="1" customWidth="1"/>
    <col min="1792" max="1792" width="17.28515625" style="617" bestFit="1" customWidth="1"/>
    <col min="1793" max="1794" width="16" style="617" bestFit="1" customWidth="1"/>
    <col min="1795" max="1797" width="11.28515625" style="617" customWidth="1"/>
    <col min="1798" max="1806" width="0" style="617" hidden="1" customWidth="1"/>
    <col min="1807" max="2042" width="13" style="617"/>
    <col min="2043" max="2043" width="6.42578125" style="617" customWidth="1"/>
    <col min="2044" max="2044" width="49.28515625" style="617" customWidth="1"/>
    <col min="2045" max="2045" width="15.5703125" style="617" customWidth="1"/>
    <col min="2046" max="2046" width="13.85546875" style="617" bestFit="1" customWidth="1"/>
    <col min="2047" max="2047" width="13.7109375" style="617" bestFit="1" customWidth="1"/>
    <col min="2048" max="2048" width="17.28515625" style="617" bestFit="1" customWidth="1"/>
    <col min="2049" max="2050" width="16" style="617" bestFit="1" customWidth="1"/>
    <col min="2051" max="2053" width="11.28515625" style="617" customWidth="1"/>
    <col min="2054" max="2062" width="0" style="617" hidden="1" customWidth="1"/>
    <col min="2063" max="2298" width="13" style="617"/>
    <col min="2299" max="2299" width="6.42578125" style="617" customWidth="1"/>
    <col min="2300" max="2300" width="49.28515625" style="617" customWidth="1"/>
    <col min="2301" max="2301" width="15.5703125" style="617" customWidth="1"/>
    <col min="2302" max="2302" width="13.85546875" style="617" bestFit="1" customWidth="1"/>
    <col min="2303" max="2303" width="13.7109375" style="617" bestFit="1" customWidth="1"/>
    <col min="2304" max="2304" width="17.28515625" style="617" bestFit="1" customWidth="1"/>
    <col min="2305" max="2306" width="16" style="617" bestFit="1" customWidth="1"/>
    <col min="2307" max="2309" width="11.28515625" style="617" customWidth="1"/>
    <col min="2310" max="2318" width="0" style="617" hidden="1" customWidth="1"/>
    <col min="2319" max="2554" width="13" style="617"/>
    <col min="2555" max="2555" width="6.42578125" style="617" customWidth="1"/>
    <col min="2556" max="2556" width="49.28515625" style="617" customWidth="1"/>
    <col min="2557" max="2557" width="15.5703125" style="617" customWidth="1"/>
    <col min="2558" max="2558" width="13.85546875" style="617" bestFit="1" customWidth="1"/>
    <col min="2559" max="2559" width="13.7109375" style="617" bestFit="1" customWidth="1"/>
    <col min="2560" max="2560" width="17.28515625" style="617" bestFit="1" customWidth="1"/>
    <col min="2561" max="2562" width="16" style="617" bestFit="1" customWidth="1"/>
    <col min="2563" max="2565" width="11.28515625" style="617" customWidth="1"/>
    <col min="2566" max="2574" width="0" style="617" hidden="1" customWidth="1"/>
    <col min="2575" max="2810" width="13" style="617"/>
    <col min="2811" max="2811" width="6.42578125" style="617" customWidth="1"/>
    <col min="2812" max="2812" width="49.28515625" style="617" customWidth="1"/>
    <col min="2813" max="2813" width="15.5703125" style="617" customWidth="1"/>
    <col min="2814" max="2814" width="13.85546875" style="617" bestFit="1" customWidth="1"/>
    <col min="2815" max="2815" width="13.7109375" style="617" bestFit="1" customWidth="1"/>
    <col min="2816" max="2816" width="17.28515625" style="617" bestFit="1" customWidth="1"/>
    <col min="2817" max="2818" width="16" style="617" bestFit="1" customWidth="1"/>
    <col min="2819" max="2821" width="11.28515625" style="617" customWidth="1"/>
    <col min="2822" max="2830" width="0" style="617" hidden="1" customWidth="1"/>
    <col min="2831" max="3066" width="13" style="617"/>
    <col min="3067" max="3067" width="6.42578125" style="617" customWidth="1"/>
    <col min="3068" max="3068" width="49.28515625" style="617" customWidth="1"/>
    <col min="3069" max="3069" width="15.5703125" style="617" customWidth="1"/>
    <col min="3070" max="3070" width="13.85546875" style="617" bestFit="1" customWidth="1"/>
    <col min="3071" max="3071" width="13.7109375" style="617" bestFit="1" customWidth="1"/>
    <col min="3072" max="3072" width="17.28515625" style="617" bestFit="1" customWidth="1"/>
    <col min="3073" max="3074" width="16" style="617" bestFit="1" customWidth="1"/>
    <col min="3075" max="3077" width="11.28515625" style="617" customWidth="1"/>
    <col min="3078" max="3086" width="0" style="617" hidden="1" customWidth="1"/>
    <col min="3087" max="3322" width="13" style="617"/>
    <col min="3323" max="3323" width="6.42578125" style="617" customWidth="1"/>
    <col min="3324" max="3324" width="49.28515625" style="617" customWidth="1"/>
    <col min="3325" max="3325" width="15.5703125" style="617" customWidth="1"/>
    <col min="3326" max="3326" width="13.85546875" style="617" bestFit="1" customWidth="1"/>
    <col min="3327" max="3327" width="13.7109375" style="617" bestFit="1" customWidth="1"/>
    <col min="3328" max="3328" width="17.28515625" style="617" bestFit="1" customWidth="1"/>
    <col min="3329" max="3330" width="16" style="617" bestFit="1" customWidth="1"/>
    <col min="3331" max="3333" width="11.28515625" style="617" customWidth="1"/>
    <col min="3334" max="3342" width="0" style="617" hidden="1" customWidth="1"/>
    <col min="3343" max="3578" width="13" style="617"/>
    <col min="3579" max="3579" width="6.42578125" style="617" customWidth="1"/>
    <col min="3580" max="3580" width="49.28515625" style="617" customWidth="1"/>
    <col min="3581" max="3581" width="15.5703125" style="617" customWidth="1"/>
    <col min="3582" max="3582" width="13.85546875" style="617" bestFit="1" customWidth="1"/>
    <col min="3583" max="3583" width="13.7109375" style="617" bestFit="1" customWidth="1"/>
    <col min="3584" max="3584" width="17.28515625" style="617" bestFit="1" customWidth="1"/>
    <col min="3585" max="3586" width="16" style="617" bestFit="1" customWidth="1"/>
    <col min="3587" max="3589" width="11.28515625" style="617" customWidth="1"/>
    <col min="3590" max="3598" width="0" style="617" hidden="1" customWidth="1"/>
    <col min="3599" max="3834" width="13" style="617"/>
    <col min="3835" max="3835" width="6.42578125" style="617" customWidth="1"/>
    <col min="3836" max="3836" width="49.28515625" style="617" customWidth="1"/>
    <col min="3837" max="3837" width="15.5703125" style="617" customWidth="1"/>
    <col min="3838" max="3838" width="13.85546875" style="617" bestFit="1" customWidth="1"/>
    <col min="3839" max="3839" width="13.7109375" style="617" bestFit="1" customWidth="1"/>
    <col min="3840" max="3840" width="17.28515625" style="617" bestFit="1" customWidth="1"/>
    <col min="3841" max="3842" width="16" style="617" bestFit="1" customWidth="1"/>
    <col min="3843" max="3845" width="11.28515625" style="617" customWidth="1"/>
    <col min="3846" max="3854" width="0" style="617" hidden="1" customWidth="1"/>
    <col min="3855" max="4090" width="13" style="617"/>
    <col min="4091" max="4091" width="6.42578125" style="617" customWidth="1"/>
    <col min="4092" max="4092" width="49.28515625" style="617" customWidth="1"/>
    <col min="4093" max="4093" width="15.5703125" style="617" customWidth="1"/>
    <col min="4094" max="4094" width="13.85546875" style="617" bestFit="1" customWidth="1"/>
    <col min="4095" max="4095" width="13.7109375" style="617" bestFit="1" customWidth="1"/>
    <col min="4096" max="4096" width="17.28515625" style="617" bestFit="1" customWidth="1"/>
    <col min="4097" max="4098" width="16" style="617" bestFit="1" customWidth="1"/>
    <col min="4099" max="4101" width="11.28515625" style="617" customWidth="1"/>
    <col min="4102" max="4110" width="0" style="617" hidden="1" customWidth="1"/>
    <col min="4111" max="4346" width="13" style="617"/>
    <col min="4347" max="4347" width="6.42578125" style="617" customWidth="1"/>
    <col min="4348" max="4348" width="49.28515625" style="617" customWidth="1"/>
    <col min="4349" max="4349" width="15.5703125" style="617" customWidth="1"/>
    <col min="4350" max="4350" width="13.85546875" style="617" bestFit="1" customWidth="1"/>
    <col min="4351" max="4351" width="13.7109375" style="617" bestFit="1" customWidth="1"/>
    <col min="4352" max="4352" width="17.28515625" style="617" bestFit="1" customWidth="1"/>
    <col min="4353" max="4354" width="16" style="617" bestFit="1" customWidth="1"/>
    <col min="4355" max="4357" width="11.28515625" style="617" customWidth="1"/>
    <col min="4358" max="4366" width="0" style="617" hidden="1" customWidth="1"/>
    <col min="4367" max="4602" width="13" style="617"/>
    <col min="4603" max="4603" width="6.42578125" style="617" customWidth="1"/>
    <col min="4604" max="4604" width="49.28515625" style="617" customWidth="1"/>
    <col min="4605" max="4605" width="15.5703125" style="617" customWidth="1"/>
    <col min="4606" max="4606" width="13.85546875" style="617" bestFit="1" customWidth="1"/>
    <col min="4607" max="4607" width="13.7109375" style="617" bestFit="1" customWidth="1"/>
    <col min="4608" max="4608" width="17.28515625" style="617" bestFit="1" customWidth="1"/>
    <col min="4609" max="4610" width="16" style="617" bestFit="1" customWidth="1"/>
    <col min="4611" max="4613" width="11.28515625" style="617" customWidth="1"/>
    <col min="4614" max="4622" width="0" style="617" hidden="1" customWidth="1"/>
    <col min="4623" max="4858" width="13" style="617"/>
    <col min="4859" max="4859" width="6.42578125" style="617" customWidth="1"/>
    <col min="4860" max="4860" width="49.28515625" style="617" customWidth="1"/>
    <col min="4861" max="4861" width="15.5703125" style="617" customWidth="1"/>
    <col min="4862" max="4862" width="13.85546875" style="617" bestFit="1" customWidth="1"/>
    <col min="4863" max="4863" width="13.7109375" style="617" bestFit="1" customWidth="1"/>
    <col min="4864" max="4864" width="17.28515625" style="617" bestFit="1" customWidth="1"/>
    <col min="4865" max="4866" width="16" style="617" bestFit="1" customWidth="1"/>
    <col min="4867" max="4869" width="11.28515625" style="617" customWidth="1"/>
    <col min="4870" max="4878" width="0" style="617" hidden="1" customWidth="1"/>
    <col min="4879" max="5114" width="13" style="617"/>
    <col min="5115" max="5115" width="6.42578125" style="617" customWidth="1"/>
    <col min="5116" max="5116" width="49.28515625" style="617" customWidth="1"/>
    <col min="5117" max="5117" width="15.5703125" style="617" customWidth="1"/>
    <col min="5118" max="5118" width="13.85546875" style="617" bestFit="1" customWidth="1"/>
    <col min="5119" max="5119" width="13.7109375" style="617" bestFit="1" customWidth="1"/>
    <col min="5120" max="5120" width="17.28515625" style="617" bestFit="1" customWidth="1"/>
    <col min="5121" max="5122" width="16" style="617" bestFit="1" customWidth="1"/>
    <col min="5123" max="5125" width="11.28515625" style="617" customWidth="1"/>
    <col min="5126" max="5134" width="0" style="617" hidden="1" customWidth="1"/>
    <col min="5135" max="5370" width="13" style="617"/>
    <col min="5371" max="5371" width="6.42578125" style="617" customWidth="1"/>
    <col min="5372" max="5372" width="49.28515625" style="617" customWidth="1"/>
    <col min="5373" max="5373" width="15.5703125" style="617" customWidth="1"/>
    <col min="5374" max="5374" width="13.85546875" style="617" bestFit="1" customWidth="1"/>
    <col min="5375" max="5375" width="13.7109375" style="617" bestFit="1" customWidth="1"/>
    <col min="5376" max="5376" width="17.28515625" style="617" bestFit="1" customWidth="1"/>
    <col min="5377" max="5378" width="16" style="617" bestFit="1" customWidth="1"/>
    <col min="5379" max="5381" width="11.28515625" style="617" customWidth="1"/>
    <col min="5382" max="5390" width="0" style="617" hidden="1" customWidth="1"/>
    <col min="5391" max="5626" width="13" style="617"/>
    <col min="5627" max="5627" width="6.42578125" style="617" customWidth="1"/>
    <col min="5628" max="5628" width="49.28515625" style="617" customWidth="1"/>
    <col min="5629" max="5629" width="15.5703125" style="617" customWidth="1"/>
    <col min="5630" max="5630" width="13.85546875" style="617" bestFit="1" customWidth="1"/>
    <col min="5631" max="5631" width="13.7109375" style="617" bestFit="1" customWidth="1"/>
    <col min="5632" max="5632" width="17.28515625" style="617" bestFit="1" customWidth="1"/>
    <col min="5633" max="5634" width="16" style="617" bestFit="1" customWidth="1"/>
    <col min="5635" max="5637" width="11.28515625" style="617" customWidth="1"/>
    <col min="5638" max="5646" width="0" style="617" hidden="1" customWidth="1"/>
    <col min="5647" max="5882" width="13" style="617"/>
    <col min="5883" max="5883" width="6.42578125" style="617" customWidth="1"/>
    <col min="5884" max="5884" width="49.28515625" style="617" customWidth="1"/>
    <col min="5885" max="5885" width="15.5703125" style="617" customWidth="1"/>
    <col min="5886" max="5886" width="13.85546875" style="617" bestFit="1" customWidth="1"/>
    <col min="5887" max="5887" width="13.7109375" style="617" bestFit="1" customWidth="1"/>
    <col min="5888" max="5888" width="17.28515625" style="617" bestFit="1" customWidth="1"/>
    <col min="5889" max="5890" width="16" style="617" bestFit="1" customWidth="1"/>
    <col min="5891" max="5893" width="11.28515625" style="617" customWidth="1"/>
    <col min="5894" max="5902" width="0" style="617" hidden="1" customWidth="1"/>
    <col min="5903" max="6138" width="13" style="617"/>
    <col min="6139" max="6139" width="6.42578125" style="617" customWidth="1"/>
    <col min="6140" max="6140" width="49.28515625" style="617" customWidth="1"/>
    <col min="6141" max="6141" width="15.5703125" style="617" customWidth="1"/>
    <col min="6142" max="6142" width="13.85546875" style="617" bestFit="1" customWidth="1"/>
    <col min="6143" max="6143" width="13.7109375" style="617" bestFit="1" customWidth="1"/>
    <col min="6144" max="6144" width="17.28515625" style="617" bestFit="1" customWidth="1"/>
    <col min="6145" max="6146" width="16" style="617" bestFit="1" customWidth="1"/>
    <col min="6147" max="6149" width="11.28515625" style="617" customWidth="1"/>
    <col min="6150" max="6158" width="0" style="617" hidden="1" customWidth="1"/>
    <col min="6159" max="6394" width="13" style="617"/>
    <col min="6395" max="6395" width="6.42578125" style="617" customWidth="1"/>
    <col min="6396" max="6396" width="49.28515625" style="617" customWidth="1"/>
    <col min="6397" max="6397" width="15.5703125" style="617" customWidth="1"/>
    <col min="6398" max="6398" width="13.85546875" style="617" bestFit="1" customWidth="1"/>
    <col min="6399" max="6399" width="13.7109375" style="617" bestFit="1" customWidth="1"/>
    <col min="6400" max="6400" width="17.28515625" style="617" bestFit="1" customWidth="1"/>
    <col min="6401" max="6402" width="16" style="617" bestFit="1" customWidth="1"/>
    <col min="6403" max="6405" width="11.28515625" style="617" customWidth="1"/>
    <col min="6406" max="6414" width="0" style="617" hidden="1" customWidth="1"/>
    <col min="6415" max="6650" width="13" style="617"/>
    <col min="6651" max="6651" width="6.42578125" style="617" customWidth="1"/>
    <col min="6652" max="6652" width="49.28515625" style="617" customWidth="1"/>
    <col min="6653" max="6653" width="15.5703125" style="617" customWidth="1"/>
    <col min="6654" max="6654" width="13.85546875" style="617" bestFit="1" customWidth="1"/>
    <col min="6655" max="6655" width="13.7109375" style="617" bestFit="1" customWidth="1"/>
    <col min="6656" max="6656" width="17.28515625" style="617" bestFit="1" customWidth="1"/>
    <col min="6657" max="6658" width="16" style="617" bestFit="1" customWidth="1"/>
    <col min="6659" max="6661" width="11.28515625" style="617" customWidth="1"/>
    <col min="6662" max="6670" width="0" style="617" hidden="1" customWidth="1"/>
    <col min="6671" max="6906" width="13" style="617"/>
    <col min="6907" max="6907" width="6.42578125" style="617" customWidth="1"/>
    <col min="6908" max="6908" width="49.28515625" style="617" customWidth="1"/>
    <col min="6909" max="6909" width="15.5703125" style="617" customWidth="1"/>
    <col min="6910" max="6910" width="13.85546875" style="617" bestFit="1" customWidth="1"/>
    <col min="6911" max="6911" width="13.7109375" style="617" bestFit="1" customWidth="1"/>
    <col min="6912" max="6912" width="17.28515625" style="617" bestFit="1" customWidth="1"/>
    <col min="6913" max="6914" width="16" style="617" bestFit="1" customWidth="1"/>
    <col min="6915" max="6917" width="11.28515625" style="617" customWidth="1"/>
    <col min="6918" max="6926" width="0" style="617" hidden="1" customWidth="1"/>
    <col min="6927" max="7162" width="13" style="617"/>
    <col min="7163" max="7163" width="6.42578125" style="617" customWidth="1"/>
    <col min="7164" max="7164" width="49.28515625" style="617" customWidth="1"/>
    <col min="7165" max="7165" width="15.5703125" style="617" customWidth="1"/>
    <col min="7166" max="7166" width="13.85546875" style="617" bestFit="1" customWidth="1"/>
    <col min="7167" max="7167" width="13.7109375" style="617" bestFit="1" customWidth="1"/>
    <col min="7168" max="7168" width="17.28515625" style="617" bestFit="1" customWidth="1"/>
    <col min="7169" max="7170" width="16" style="617" bestFit="1" customWidth="1"/>
    <col min="7171" max="7173" width="11.28515625" style="617" customWidth="1"/>
    <col min="7174" max="7182" width="0" style="617" hidden="1" customWidth="1"/>
    <col min="7183" max="7418" width="13" style="617"/>
    <col min="7419" max="7419" width="6.42578125" style="617" customWidth="1"/>
    <col min="7420" max="7420" width="49.28515625" style="617" customWidth="1"/>
    <col min="7421" max="7421" width="15.5703125" style="617" customWidth="1"/>
    <col min="7422" max="7422" width="13.85546875" style="617" bestFit="1" customWidth="1"/>
    <col min="7423" max="7423" width="13.7109375" style="617" bestFit="1" customWidth="1"/>
    <col min="7424" max="7424" width="17.28515625" style="617" bestFit="1" customWidth="1"/>
    <col min="7425" max="7426" width="16" style="617" bestFit="1" customWidth="1"/>
    <col min="7427" max="7429" width="11.28515625" style="617" customWidth="1"/>
    <col min="7430" max="7438" width="0" style="617" hidden="1" customWidth="1"/>
    <col min="7439" max="7674" width="13" style="617"/>
    <col min="7675" max="7675" width="6.42578125" style="617" customWidth="1"/>
    <col min="7676" max="7676" width="49.28515625" style="617" customWidth="1"/>
    <col min="7677" max="7677" width="15.5703125" style="617" customWidth="1"/>
    <col min="7678" max="7678" width="13.85546875" style="617" bestFit="1" customWidth="1"/>
    <col min="7679" max="7679" width="13.7109375" style="617" bestFit="1" customWidth="1"/>
    <col min="7680" max="7680" width="17.28515625" style="617" bestFit="1" customWidth="1"/>
    <col min="7681" max="7682" width="16" style="617" bestFit="1" customWidth="1"/>
    <col min="7683" max="7685" width="11.28515625" style="617" customWidth="1"/>
    <col min="7686" max="7694" width="0" style="617" hidden="1" customWidth="1"/>
    <col min="7695" max="7930" width="13" style="617"/>
    <col min="7931" max="7931" width="6.42578125" style="617" customWidth="1"/>
    <col min="7932" max="7932" width="49.28515625" style="617" customWidth="1"/>
    <col min="7933" max="7933" width="15.5703125" style="617" customWidth="1"/>
    <col min="7934" max="7934" width="13.85546875" style="617" bestFit="1" customWidth="1"/>
    <col min="7935" max="7935" width="13.7109375" style="617" bestFit="1" customWidth="1"/>
    <col min="7936" max="7936" width="17.28515625" style="617" bestFit="1" customWidth="1"/>
    <col min="7937" max="7938" width="16" style="617" bestFit="1" customWidth="1"/>
    <col min="7939" max="7941" width="11.28515625" style="617" customWidth="1"/>
    <col min="7942" max="7950" width="0" style="617" hidden="1" customWidth="1"/>
    <col min="7951" max="8186" width="13" style="617"/>
    <col min="8187" max="8187" width="6.42578125" style="617" customWidth="1"/>
    <col min="8188" max="8188" width="49.28515625" style="617" customWidth="1"/>
    <col min="8189" max="8189" width="15.5703125" style="617" customWidth="1"/>
    <col min="8190" max="8190" width="13.85546875" style="617" bestFit="1" customWidth="1"/>
    <col min="8191" max="8191" width="13.7109375" style="617" bestFit="1" customWidth="1"/>
    <col min="8192" max="8192" width="17.28515625" style="617" bestFit="1" customWidth="1"/>
    <col min="8193" max="8194" width="16" style="617" bestFit="1" customWidth="1"/>
    <col min="8195" max="8197" width="11.28515625" style="617" customWidth="1"/>
    <col min="8198" max="8206" width="0" style="617" hidden="1" customWidth="1"/>
    <col min="8207" max="8442" width="13" style="617"/>
    <col min="8443" max="8443" width="6.42578125" style="617" customWidth="1"/>
    <col min="8444" max="8444" width="49.28515625" style="617" customWidth="1"/>
    <col min="8445" max="8445" width="15.5703125" style="617" customWidth="1"/>
    <col min="8446" max="8446" width="13.85546875" style="617" bestFit="1" customWidth="1"/>
    <col min="8447" max="8447" width="13.7109375" style="617" bestFit="1" customWidth="1"/>
    <col min="8448" max="8448" width="17.28515625" style="617" bestFit="1" customWidth="1"/>
    <col min="8449" max="8450" width="16" style="617" bestFit="1" customWidth="1"/>
    <col min="8451" max="8453" width="11.28515625" style="617" customWidth="1"/>
    <col min="8454" max="8462" width="0" style="617" hidden="1" customWidth="1"/>
    <col min="8463" max="8698" width="13" style="617"/>
    <col min="8699" max="8699" width="6.42578125" style="617" customWidth="1"/>
    <col min="8700" max="8700" width="49.28515625" style="617" customWidth="1"/>
    <col min="8701" max="8701" width="15.5703125" style="617" customWidth="1"/>
    <col min="8702" max="8702" width="13.85546875" style="617" bestFit="1" customWidth="1"/>
    <col min="8703" max="8703" width="13.7109375" style="617" bestFit="1" customWidth="1"/>
    <col min="8704" max="8704" width="17.28515625" style="617" bestFit="1" customWidth="1"/>
    <col min="8705" max="8706" width="16" style="617" bestFit="1" customWidth="1"/>
    <col min="8707" max="8709" width="11.28515625" style="617" customWidth="1"/>
    <col min="8710" max="8718" width="0" style="617" hidden="1" customWidth="1"/>
    <col min="8719" max="8954" width="13" style="617"/>
    <col min="8955" max="8955" width="6.42578125" style="617" customWidth="1"/>
    <col min="8956" max="8956" width="49.28515625" style="617" customWidth="1"/>
    <col min="8957" max="8957" width="15.5703125" style="617" customWidth="1"/>
    <col min="8958" max="8958" width="13.85546875" style="617" bestFit="1" customWidth="1"/>
    <col min="8959" max="8959" width="13.7109375" style="617" bestFit="1" customWidth="1"/>
    <col min="8960" max="8960" width="17.28515625" style="617" bestFit="1" customWidth="1"/>
    <col min="8961" max="8962" width="16" style="617" bestFit="1" customWidth="1"/>
    <col min="8963" max="8965" width="11.28515625" style="617" customWidth="1"/>
    <col min="8966" max="8974" width="0" style="617" hidden="1" customWidth="1"/>
    <col min="8975" max="9210" width="13" style="617"/>
    <col min="9211" max="9211" width="6.42578125" style="617" customWidth="1"/>
    <col min="9212" max="9212" width="49.28515625" style="617" customWidth="1"/>
    <col min="9213" max="9213" width="15.5703125" style="617" customWidth="1"/>
    <col min="9214" max="9214" width="13.85546875" style="617" bestFit="1" customWidth="1"/>
    <col min="9215" max="9215" width="13.7109375" style="617" bestFit="1" customWidth="1"/>
    <col min="9216" max="9216" width="17.28515625" style="617" bestFit="1" customWidth="1"/>
    <col min="9217" max="9218" width="16" style="617" bestFit="1" customWidth="1"/>
    <col min="9219" max="9221" width="11.28515625" style="617" customWidth="1"/>
    <col min="9222" max="9230" width="0" style="617" hidden="1" customWidth="1"/>
    <col min="9231" max="9466" width="13" style="617"/>
    <col min="9467" max="9467" width="6.42578125" style="617" customWidth="1"/>
    <col min="9468" max="9468" width="49.28515625" style="617" customWidth="1"/>
    <col min="9469" max="9469" width="15.5703125" style="617" customWidth="1"/>
    <col min="9470" max="9470" width="13.85546875" style="617" bestFit="1" customWidth="1"/>
    <col min="9471" max="9471" width="13.7109375" style="617" bestFit="1" customWidth="1"/>
    <col min="9472" max="9472" width="17.28515625" style="617" bestFit="1" customWidth="1"/>
    <col min="9473" max="9474" width="16" style="617" bestFit="1" customWidth="1"/>
    <col min="9475" max="9477" width="11.28515625" style="617" customWidth="1"/>
    <col min="9478" max="9486" width="0" style="617" hidden="1" customWidth="1"/>
    <col min="9487" max="9722" width="13" style="617"/>
    <col min="9723" max="9723" width="6.42578125" style="617" customWidth="1"/>
    <col min="9724" max="9724" width="49.28515625" style="617" customWidth="1"/>
    <col min="9725" max="9725" width="15.5703125" style="617" customWidth="1"/>
    <col min="9726" max="9726" width="13.85546875" style="617" bestFit="1" customWidth="1"/>
    <col min="9727" max="9727" width="13.7109375" style="617" bestFit="1" customWidth="1"/>
    <col min="9728" max="9728" width="17.28515625" style="617" bestFit="1" customWidth="1"/>
    <col min="9729" max="9730" width="16" style="617" bestFit="1" customWidth="1"/>
    <col min="9731" max="9733" width="11.28515625" style="617" customWidth="1"/>
    <col min="9734" max="9742" width="0" style="617" hidden="1" customWidth="1"/>
    <col min="9743" max="9978" width="13" style="617"/>
    <col min="9979" max="9979" width="6.42578125" style="617" customWidth="1"/>
    <col min="9980" max="9980" width="49.28515625" style="617" customWidth="1"/>
    <col min="9981" max="9981" width="15.5703125" style="617" customWidth="1"/>
    <col min="9982" max="9982" width="13.85546875" style="617" bestFit="1" customWidth="1"/>
    <col min="9983" max="9983" width="13.7109375" style="617" bestFit="1" customWidth="1"/>
    <col min="9984" max="9984" width="17.28515625" style="617" bestFit="1" customWidth="1"/>
    <col min="9985" max="9986" width="16" style="617" bestFit="1" customWidth="1"/>
    <col min="9987" max="9989" width="11.28515625" style="617" customWidth="1"/>
    <col min="9990" max="9998" width="0" style="617" hidden="1" customWidth="1"/>
    <col min="9999" max="10234" width="13" style="617"/>
    <col min="10235" max="10235" width="6.42578125" style="617" customWidth="1"/>
    <col min="10236" max="10236" width="49.28515625" style="617" customWidth="1"/>
    <col min="10237" max="10237" width="15.5703125" style="617" customWidth="1"/>
    <col min="10238" max="10238" width="13.85546875" style="617" bestFit="1" customWidth="1"/>
    <col min="10239" max="10239" width="13.7109375" style="617" bestFit="1" customWidth="1"/>
    <col min="10240" max="10240" width="17.28515625" style="617" bestFit="1" customWidth="1"/>
    <col min="10241" max="10242" width="16" style="617" bestFit="1" customWidth="1"/>
    <col min="10243" max="10245" width="11.28515625" style="617" customWidth="1"/>
    <col min="10246" max="10254" width="0" style="617" hidden="1" customWidth="1"/>
    <col min="10255" max="10490" width="13" style="617"/>
    <col min="10491" max="10491" width="6.42578125" style="617" customWidth="1"/>
    <col min="10492" max="10492" width="49.28515625" style="617" customWidth="1"/>
    <col min="10493" max="10493" width="15.5703125" style="617" customWidth="1"/>
    <col min="10494" max="10494" width="13.85546875" style="617" bestFit="1" customWidth="1"/>
    <col min="10495" max="10495" width="13.7109375" style="617" bestFit="1" customWidth="1"/>
    <col min="10496" max="10496" width="17.28515625" style="617" bestFit="1" customWidth="1"/>
    <col min="10497" max="10498" width="16" style="617" bestFit="1" customWidth="1"/>
    <col min="10499" max="10501" width="11.28515625" style="617" customWidth="1"/>
    <col min="10502" max="10510" width="0" style="617" hidden="1" customWidth="1"/>
    <col min="10511" max="10746" width="13" style="617"/>
    <col min="10747" max="10747" width="6.42578125" style="617" customWidth="1"/>
    <col min="10748" max="10748" width="49.28515625" style="617" customWidth="1"/>
    <col min="10749" max="10749" width="15.5703125" style="617" customWidth="1"/>
    <col min="10750" max="10750" width="13.85546875" style="617" bestFit="1" customWidth="1"/>
    <col min="10751" max="10751" width="13.7109375" style="617" bestFit="1" customWidth="1"/>
    <col min="10752" max="10752" width="17.28515625" style="617" bestFit="1" customWidth="1"/>
    <col min="10753" max="10754" width="16" style="617" bestFit="1" customWidth="1"/>
    <col min="10755" max="10757" width="11.28515625" style="617" customWidth="1"/>
    <col min="10758" max="10766" width="0" style="617" hidden="1" customWidth="1"/>
    <col min="10767" max="11002" width="13" style="617"/>
    <col min="11003" max="11003" width="6.42578125" style="617" customWidth="1"/>
    <col min="11004" max="11004" width="49.28515625" style="617" customWidth="1"/>
    <col min="11005" max="11005" width="15.5703125" style="617" customWidth="1"/>
    <col min="11006" max="11006" width="13.85546875" style="617" bestFit="1" customWidth="1"/>
    <col min="11007" max="11007" width="13.7109375" style="617" bestFit="1" customWidth="1"/>
    <col min="11008" max="11008" width="17.28515625" style="617" bestFit="1" customWidth="1"/>
    <col min="11009" max="11010" width="16" style="617" bestFit="1" customWidth="1"/>
    <col min="11011" max="11013" width="11.28515625" style="617" customWidth="1"/>
    <col min="11014" max="11022" width="0" style="617" hidden="1" customWidth="1"/>
    <col min="11023" max="11258" width="13" style="617"/>
    <col min="11259" max="11259" width="6.42578125" style="617" customWidth="1"/>
    <col min="11260" max="11260" width="49.28515625" style="617" customWidth="1"/>
    <col min="11261" max="11261" width="15.5703125" style="617" customWidth="1"/>
    <col min="11262" max="11262" width="13.85546875" style="617" bestFit="1" customWidth="1"/>
    <col min="11263" max="11263" width="13.7109375" style="617" bestFit="1" customWidth="1"/>
    <col min="11264" max="11264" width="17.28515625" style="617" bestFit="1" customWidth="1"/>
    <col min="11265" max="11266" width="16" style="617" bestFit="1" customWidth="1"/>
    <col min="11267" max="11269" width="11.28515625" style="617" customWidth="1"/>
    <col min="11270" max="11278" width="0" style="617" hidden="1" customWidth="1"/>
    <col min="11279" max="11514" width="13" style="617"/>
    <col min="11515" max="11515" width="6.42578125" style="617" customWidth="1"/>
    <col min="11516" max="11516" width="49.28515625" style="617" customWidth="1"/>
    <col min="11517" max="11517" width="15.5703125" style="617" customWidth="1"/>
    <col min="11518" max="11518" width="13.85546875" style="617" bestFit="1" customWidth="1"/>
    <col min="11519" max="11519" width="13.7109375" style="617" bestFit="1" customWidth="1"/>
    <col min="11520" max="11520" width="17.28515625" style="617" bestFit="1" customWidth="1"/>
    <col min="11521" max="11522" width="16" style="617" bestFit="1" customWidth="1"/>
    <col min="11523" max="11525" width="11.28515625" style="617" customWidth="1"/>
    <col min="11526" max="11534" width="0" style="617" hidden="1" customWidth="1"/>
    <col min="11535" max="11770" width="13" style="617"/>
    <col min="11771" max="11771" width="6.42578125" style="617" customWidth="1"/>
    <col min="11772" max="11772" width="49.28515625" style="617" customWidth="1"/>
    <col min="11773" max="11773" width="15.5703125" style="617" customWidth="1"/>
    <col min="11774" max="11774" width="13.85546875" style="617" bestFit="1" customWidth="1"/>
    <col min="11775" max="11775" width="13.7109375" style="617" bestFit="1" customWidth="1"/>
    <col min="11776" max="11776" width="17.28515625" style="617" bestFit="1" customWidth="1"/>
    <col min="11777" max="11778" width="16" style="617" bestFit="1" customWidth="1"/>
    <col min="11779" max="11781" width="11.28515625" style="617" customWidth="1"/>
    <col min="11782" max="11790" width="0" style="617" hidden="1" customWidth="1"/>
    <col min="11791" max="12026" width="13" style="617"/>
    <col min="12027" max="12027" width="6.42578125" style="617" customWidth="1"/>
    <col min="12028" max="12028" width="49.28515625" style="617" customWidth="1"/>
    <col min="12029" max="12029" width="15.5703125" style="617" customWidth="1"/>
    <col min="12030" max="12030" width="13.85546875" style="617" bestFit="1" customWidth="1"/>
    <col min="12031" max="12031" width="13.7109375" style="617" bestFit="1" customWidth="1"/>
    <col min="12032" max="12032" width="17.28515625" style="617" bestFit="1" customWidth="1"/>
    <col min="12033" max="12034" width="16" style="617" bestFit="1" customWidth="1"/>
    <col min="12035" max="12037" width="11.28515625" style="617" customWidth="1"/>
    <col min="12038" max="12046" width="0" style="617" hidden="1" customWidth="1"/>
    <col min="12047" max="12282" width="13" style="617"/>
    <col min="12283" max="12283" width="6.42578125" style="617" customWidth="1"/>
    <col min="12284" max="12284" width="49.28515625" style="617" customWidth="1"/>
    <col min="12285" max="12285" width="15.5703125" style="617" customWidth="1"/>
    <col min="12286" max="12286" width="13.85546875" style="617" bestFit="1" customWidth="1"/>
    <col min="12287" max="12287" width="13.7109375" style="617" bestFit="1" customWidth="1"/>
    <col min="12288" max="12288" width="17.28515625" style="617" bestFit="1" customWidth="1"/>
    <col min="12289" max="12290" width="16" style="617" bestFit="1" customWidth="1"/>
    <col min="12291" max="12293" width="11.28515625" style="617" customWidth="1"/>
    <col min="12294" max="12302" width="0" style="617" hidden="1" customWidth="1"/>
    <col min="12303" max="12538" width="13" style="617"/>
    <col min="12539" max="12539" width="6.42578125" style="617" customWidth="1"/>
    <col min="12540" max="12540" width="49.28515625" style="617" customWidth="1"/>
    <col min="12541" max="12541" width="15.5703125" style="617" customWidth="1"/>
    <col min="12542" max="12542" width="13.85546875" style="617" bestFit="1" customWidth="1"/>
    <col min="12543" max="12543" width="13.7109375" style="617" bestFit="1" customWidth="1"/>
    <col min="12544" max="12544" width="17.28515625" style="617" bestFit="1" customWidth="1"/>
    <col min="12545" max="12546" width="16" style="617" bestFit="1" customWidth="1"/>
    <col min="12547" max="12549" width="11.28515625" style="617" customWidth="1"/>
    <col min="12550" max="12558" width="0" style="617" hidden="1" customWidth="1"/>
    <col min="12559" max="12794" width="13" style="617"/>
    <col min="12795" max="12795" width="6.42578125" style="617" customWidth="1"/>
    <col min="12796" max="12796" width="49.28515625" style="617" customWidth="1"/>
    <col min="12797" max="12797" width="15.5703125" style="617" customWidth="1"/>
    <col min="12798" max="12798" width="13.85546875" style="617" bestFit="1" customWidth="1"/>
    <col min="12799" max="12799" width="13.7109375" style="617" bestFit="1" customWidth="1"/>
    <col min="12800" max="12800" width="17.28515625" style="617" bestFit="1" customWidth="1"/>
    <col min="12801" max="12802" width="16" style="617" bestFit="1" customWidth="1"/>
    <col min="12803" max="12805" width="11.28515625" style="617" customWidth="1"/>
    <col min="12806" max="12814" width="0" style="617" hidden="1" customWidth="1"/>
    <col min="12815" max="13050" width="13" style="617"/>
    <col min="13051" max="13051" width="6.42578125" style="617" customWidth="1"/>
    <col min="13052" max="13052" width="49.28515625" style="617" customWidth="1"/>
    <col min="13053" max="13053" width="15.5703125" style="617" customWidth="1"/>
    <col min="13054" max="13054" width="13.85546875" style="617" bestFit="1" customWidth="1"/>
    <col min="13055" max="13055" width="13.7109375" style="617" bestFit="1" customWidth="1"/>
    <col min="13056" max="13056" width="17.28515625" style="617" bestFit="1" customWidth="1"/>
    <col min="13057" max="13058" width="16" style="617" bestFit="1" customWidth="1"/>
    <col min="13059" max="13061" width="11.28515625" style="617" customWidth="1"/>
    <col min="13062" max="13070" width="0" style="617" hidden="1" customWidth="1"/>
    <col min="13071" max="13306" width="13" style="617"/>
    <col min="13307" max="13307" width="6.42578125" style="617" customWidth="1"/>
    <col min="13308" max="13308" width="49.28515625" style="617" customWidth="1"/>
    <col min="13309" max="13309" width="15.5703125" style="617" customWidth="1"/>
    <col min="13310" max="13310" width="13.85546875" style="617" bestFit="1" customWidth="1"/>
    <col min="13311" max="13311" width="13.7109375" style="617" bestFit="1" customWidth="1"/>
    <col min="13312" max="13312" width="17.28515625" style="617" bestFit="1" customWidth="1"/>
    <col min="13313" max="13314" width="16" style="617" bestFit="1" customWidth="1"/>
    <col min="13315" max="13317" width="11.28515625" style="617" customWidth="1"/>
    <col min="13318" max="13326" width="0" style="617" hidden="1" customWidth="1"/>
    <col min="13327" max="13562" width="13" style="617"/>
    <col min="13563" max="13563" width="6.42578125" style="617" customWidth="1"/>
    <col min="13564" max="13564" width="49.28515625" style="617" customWidth="1"/>
    <col min="13565" max="13565" width="15.5703125" style="617" customWidth="1"/>
    <col min="13566" max="13566" width="13.85546875" style="617" bestFit="1" customWidth="1"/>
    <col min="13567" max="13567" width="13.7109375" style="617" bestFit="1" customWidth="1"/>
    <col min="13568" max="13568" width="17.28515625" style="617" bestFit="1" customWidth="1"/>
    <col min="13569" max="13570" width="16" style="617" bestFit="1" customWidth="1"/>
    <col min="13571" max="13573" width="11.28515625" style="617" customWidth="1"/>
    <col min="13574" max="13582" width="0" style="617" hidden="1" customWidth="1"/>
    <col min="13583" max="13818" width="13" style="617"/>
    <col min="13819" max="13819" width="6.42578125" style="617" customWidth="1"/>
    <col min="13820" max="13820" width="49.28515625" style="617" customWidth="1"/>
    <col min="13821" max="13821" width="15.5703125" style="617" customWidth="1"/>
    <col min="13822" max="13822" width="13.85546875" style="617" bestFit="1" customWidth="1"/>
    <col min="13823" max="13823" width="13.7109375" style="617" bestFit="1" customWidth="1"/>
    <col min="13824" max="13824" width="17.28515625" style="617" bestFit="1" customWidth="1"/>
    <col min="13825" max="13826" width="16" style="617" bestFit="1" customWidth="1"/>
    <col min="13827" max="13829" width="11.28515625" style="617" customWidth="1"/>
    <col min="13830" max="13838" width="0" style="617" hidden="1" customWidth="1"/>
    <col min="13839" max="14074" width="13" style="617"/>
    <col min="14075" max="14075" width="6.42578125" style="617" customWidth="1"/>
    <col min="14076" max="14076" width="49.28515625" style="617" customWidth="1"/>
    <col min="14077" max="14077" width="15.5703125" style="617" customWidth="1"/>
    <col min="14078" max="14078" width="13.85546875" style="617" bestFit="1" customWidth="1"/>
    <col min="14079" max="14079" width="13.7109375" style="617" bestFit="1" customWidth="1"/>
    <col min="14080" max="14080" width="17.28515625" style="617" bestFit="1" customWidth="1"/>
    <col min="14081" max="14082" width="16" style="617" bestFit="1" customWidth="1"/>
    <col min="14083" max="14085" width="11.28515625" style="617" customWidth="1"/>
    <col min="14086" max="14094" width="0" style="617" hidden="1" customWidth="1"/>
    <col min="14095" max="14330" width="13" style="617"/>
    <col min="14331" max="14331" width="6.42578125" style="617" customWidth="1"/>
    <col min="14332" max="14332" width="49.28515625" style="617" customWidth="1"/>
    <col min="14333" max="14333" width="15.5703125" style="617" customWidth="1"/>
    <col min="14334" max="14334" width="13.85546875" style="617" bestFit="1" customWidth="1"/>
    <col min="14335" max="14335" width="13.7109375" style="617" bestFit="1" customWidth="1"/>
    <col min="14336" max="14336" width="17.28515625" style="617" bestFit="1" customWidth="1"/>
    <col min="14337" max="14338" width="16" style="617" bestFit="1" customWidth="1"/>
    <col min="14339" max="14341" width="11.28515625" style="617" customWidth="1"/>
    <col min="14342" max="14350" width="0" style="617" hidden="1" customWidth="1"/>
    <col min="14351" max="14586" width="13" style="617"/>
    <col min="14587" max="14587" width="6.42578125" style="617" customWidth="1"/>
    <col min="14588" max="14588" width="49.28515625" style="617" customWidth="1"/>
    <col min="14589" max="14589" width="15.5703125" style="617" customWidth="1"/>
    <col min="14590" max="14590" width="13.85546875" style="617" bestFit="1" customWidth="1"/>
    <col min="14591" max="14591" width="13.7109375" style="617" bestFit="1" customWidth="1"/>
    <col min="14592" max="14592" width="17.28515625" style="617" bestFit="1" customWidth="1"/>
    <col min="14593" max="14594" width="16" style="617" bestFit="1" customWidth="1"/>
    <col min="14595" max="14597" width="11.28515625" style="617" customWidth="1"/>
    <col min="14598" max="14606" width="0" style="617" hidden="1" customWidth="1"/>
    <col min="14607" max="14842" width="13" style="617"/>
    <col min="14843" max="14843" width="6.42578125" style="617" customWidth="1"/>
    <col min="14844" max="14844" width="49.28515625" style="617" customWidth="1"/>
    <col min="14845" max="14845" width="15.5703125" style="617" customWidth="1"/>
    <col min="14846" max="14846" width="13.85546875" style="617" bestFit="1" customWidth="1"/>
    <col min="14847" max="14847" width="13.7109375" style="617" bestFit="1" customWidth="1"/>
    <col min="14848" max="14848" width="17.28515625" style="617" bestFit="1" customWidth="1"/>
    <col min="14849" max="14850" width="16" style="617" bestFit="1" customWidth="1"/>
    <col min="14851" max="14853" width="11.28515625" style="617" customWidth="1"/>
    <col min="14854" max="14862" width="0" style="617" hidden="1" customWidth="1"/>
    <col min="14863" max="15098" width="13" style="617"/>
    <col min="15099" max="15099" width="6.42578125" style="617" customWidth="1"/>
    <col min="15100" max="15100" width="49.28515625" style="617" customWidth="1"/>
    <col min="15101" max="15101" width="15.5703125" style="617" customWidth="1"/>
    <col min="15102" max="15102" width="13.85546875" style="617" bestFit="1" customWidth="1"/>
    <col min="15103" max="15103" width="13.7109375" style="617" bestFit="1" customWidth="1"/>
    <col min="15104" max="15104" width="17.28515625" style="617" bestFit="1" customWidth="1"/>
    <col min="15105" max="15106" width="16" style="617" bestFit="1" customWidth="1"/>
    <col min="15107" max="15109" width="11.28515625" style="617" customWidth="1"/>
    <col min="15110" max="15118" width="0" style="617" hidden="1" customWidth="1"/>
    <col min="15119" max="15354" width="13" style="617"/>
    <col min="15355" max="15355" width="6.42578125" style="617" customWidth="1"/>
    <col min="15356" max="15356" width="49.28515625" style="617" customWidth="1"/>
    <col min="15357" max="15357" width="15.5703125" style="617" customWidth="1"/>
    <col min="15358" max="15358" width="13.85546875" style="617" bestFit="1" customWidth="1"/>
    <col min="15359" max="15359" width="13.7109375" style="617" bestFit="1" customWidth="1"/>
    <col min="15360" max="15360" width="17.28515625" style="617" bestFit="1" customWidth="1"/>
    <col min="15361" max="15362" width="16" style="617" bestFit="1" customWidth="1"/>
    <col min="15363" max="15365" width="11.28515625" style="617" customWidth="1"/>
    <col min="15366" max="15374" width="0" style="617" hidden="1" customWidth="1"/>
    <col min="15375" max="15610" width="13" style="617"/>
    <col min="15611" max="15611" width="6.42578125" style="617" customWidth="1"/>
    <col min="15612" max="15612" width="49.28515625" style="617" customWidth="1"/>
    <col min="15613" max="15613" width="15.5703125" style="617" customWidth="1"/>
    <col min="15614" max="15614" width="13.85546875" style="617" bestFit="1" customWidth="1"/>
    <col min="15615" max="15615" width="13.7109375" style="617" bestFit="1" customWidth="1"/>
    <col min="15616" max="15616" width="17.28515625" style="617" bestFit="1" customWidth="1"/>
    <col min="15617" max="15618" width="16" style="617" bestFit="1" customWidth="1"/>
    <col min="15619" max="15621" width="11.28515625" style="617" customWidth="1"/>
    <col min="15622" max="15630" width="0" style="617" hidden="1" customWidth="1"/>
    <col min="15631" max="15866" width="13" style="617"/>
    <col min="15867" max="15867" width="6.42578125" style="617" customWidth="1"/>
    <col min="15868" max="15868" width="49.28515625" style="617" customWidth="1"/>
    <col min="15869" max="15869" width="15.5703125" style="617" customWidth="1"/>
    <col min="15870" max="15870" width="13.85546875" style="617" bestFit="1" customWidth="1"/>
    <col min="15871" max="15871" width="13.7109375" style="617" bestFit="1" customWidth="1"/>
    <col min="15872" max="15872" width="17.28515625" style="617" bestFit="1" customWidth="1"/>
    <col min="15873" max="15874" width="16" style="617" bestFit="1" customWidth="1"/>
    <col min="15875" max="15877" width="11.28515625" style="617" customWidth="1"/>
    <col min="15878" max="15886" width="0" style="617" hidden="1" customWidth="1"/>
    <col min="15887" max="16122" width="13" style="617"/>
    <col min="16123" max="16123" width="6.42578125" style="617" customWidth="1"/>
    <col min="16124" max="16124" width="49.28515625" style="617" customWidth="1"/>
    <col min="16125" max="16125" width="15.5703125" style="617" customWidth="1"/>
    <col min="16126" max="16126" width="13.85546875" style="617" bestFit="1" customWidth="1"/>
    <col min="16127" max="16127" width="13.7109375" style="617" bestFit="1" customWidth="1"/>
    <col min="16128" max="16128" width="17.28515625" style="617" bestFit="1" customWidth="1"/>
    <col min="16129" max="16130" width="16" style="617" bestFit="1" customWidth="1"/>
    <col min="16131" max="16133" width="11.28515625" style="617" customWidth="1"/>
    <col min="16134" max="16142" width="0" style="617" hidden="1" customWidth="1"/>
    <col min="16143" max="16384" width="13" style="617"/>
  </cols>
  <sheetData>
    <row r="1" spans="1:250">
      <c r="A1" s="795"/>
      <c r="B1" s="795"/>
      <c r="C1" s="23"/>
      <c r="E1" s="616"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826" t="s">
        <v>758</v>
      </c>
      <c r="B2" s="826"/>
      <c r="C2" s="826"/>
      <c r="D2" s="826"/>
      <c r="E2" s="826"/>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827" t="str">
        <f>'48'!A3:F3</f>
        <v>(Kèm theo Nghị quyết số: 34/NQ-HĐND ngày 25 tháng 6 năm 2025 của HĐND tỉnh Lạng Sơn)</v>
      </c>
      <c r="B3" s="827"/>
      <c r="C3" s="827"/>
      <c r="D3" s="827"/>
      <c r="E3" s="827"/>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8"/>
      <c r="B4" s="618"/>
      <c r="C4" s="618"/>
      <c r="E4" s="619" t="s">
        <v>148</v>
      </c>
    </row>
    <row r="5" spans="1:250" ht="27" customHeight="1">
      <c r="A5" s="828" t="s">
        <v>94</v>
      </c>
      <c r="B5" s="828" t="s">
        <v>4</v>
      </c>
      <c r="C5" s="828" t="s">
        <v>68</v>
      </c>
      <c r="D5" s="829" t="s">
        <v>69</v>
      </c>
      <c r="E5" s="830" t="s">
        <v>70</v>
      </c>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0"/>
      <c r="CI5" s="620"/>
      <c r="CJ5" s="620"/>
      <c r="CK5" s="620"/>
      <c r="CL5" s="620"/>
      <c r="CM5" s="620"/>
      <c r="CN5" s="620"/>
      <c r="CO5" s="620"/>
      <c r="CP5" s="620"/>
      <c r="CQ5" s="620"/>
      <c r="CR5" s="620"/>
      <c r="CS5" s="620"/>
      <c r="CT5" s="620"/>
      <c r="CU5" s="620"/>
      <c r="CV5" s="620"/>
      <c r="CW5" s="620"/>
      <c r="CX5" s="620"/>
      <c r="CY5" s="620"/>
      <c r="CZ5" s="620"/>
      <c r="DA5" s="620"/>
      <c r="DB5" s="620"/>
      <c r="DC5" s="620"/>
      <c r="DD5" s="620"/>
      <c r="DE5" s="620"/>
      <c r="DF5" s="620"/>
      <c r="DG5" s="620"/>
      <c r="DH5" s="620"/>
      <c r="DI5" s="620"/>
      <c r="DJ5" s="620"/>
      <c r="DK5" s="620"/>
      <c r="DL5" s="620"/>
      <c r="DM5" s="620"/>
      <c r="DN5" s="620"/>
      <c r="DO5" s="620"/>
      <c r="DP5" s="620"/>
      <c r="DQ5" s="620"/>
      <c r="DR5" s="620"/>
      <c r="DS5" s="620"/>
      <c r="DT5" s="620"/>
      <c r="DU5" s="620"/>
      <c r="DV5" s="620"/>
      <c r="DW5" s="620"/>
      <c r="DX5" s="620"/>
      <c r="DY5" s="620"/>
      <c r="DZ5" s="620"/>
      <c r="EA5" s="620"/>
      <c r="EB5" s="620"/>
      <c r="EC5" s="620"/>
      <c r="ED5" s="620"/>
      <c r="EE5" s="620"/>
      <c r="EF5" s="620"/>
      <c r="EG5" s="620"/>
      <c r="EH5" s="620"/>
      <c r="EI5" s="620"/>
      <c r="EJ5" s="620"/>
      <c r="EK5" s="620"/>
      <c r="EL5" s="620"/>
      <c r="EM5" s="620"/>
      <c r="EN5" s="620"/>
      <c r="EO5" s="620"/>
      <c r="EP5" s="620"/>
      <c r="EQ5" s="620"/>
      <c r="ER5" s="620"/>
      <c r="ES5" s="620"/>
      <c r="ET5" s="620"/>
      <c r="EU5" s="620"/>
      <c r="EV5" s="620"/>
      <c r="EW5" s="620"/>
      <c r="EX5" s="620"/>
      <c r="EY5" s="620"/>
      <c r="EZ5" s="620"/>
      <c r="FA5" s="620"/>
      <c r="FB5" s="620"/>
      <c r="FC5" s="620"/>
      <c r="FD5" s="620"/>
      <c r="FE5" s="620"/>
      <c r="FF5" s="620"/>
      <c r="FG5" s="620"/>
      <c r="FH5" s="620"/>
      <c r="FI5" s="620"/>
      <c r="FJ5" s="620"/>
      <c r="FK5" s="620"/>
      <c r="FL5" s="620"/>
      <c r="FM5" s="620"/>
      <c r="FN5" s="620"/>
      <c r="FO5" s="620"/>
      <c r="FP5" s="620"/>
      <c r="FQ5" s="620"/>
      <c r="FR5" s="620"/>
      <c r="FS5" s="620"/>
      <c r="FT5" s="620"/>
      <c r="FU5" s="620"/>
      <c r="FV5" s="620"/>
      <c r="FW5" s="620"/>
      <c r="FX5" s="620"/>
      <c r="FY5" s="620"/>
      <c r="FZ5" s="620"/>
      <c r="GA5" s="620"/>
      <c r="GB5" s="620"/>
      <c r="GC5" s="620"/>
      <c r="GD5" s="620"/>
      <c r="GE5" s="620"/>
      <c r="GF5" s="620"/>
      <c r="GG5" s="620"/>
      <c r="GH5" s="620"/>
      <c r="GI5" s="620"/>
      <c r="GJ5" s="620"/>
      <c r="GK5" s="620"/>
      <c r="GL5" s="620"/>
      <c r="GM5" s="620"/>
      <c r="GN5" s="620"/>
      <c r="GO5" s="620"/>
      <c r="GP5" s="620"/>
      <c r="GQ5" s="620"/>
      <c r="GR5" s="620"/>
      <c r="GS5" s="620"/>
      <c r="GT5" s="620"/>
      <c r="GU5" s="620"/>
      <c r="GV5" s="620"/>
      <c r="GW5" s="620"/>
      <c r="GX5" s="620"/>
      <c r="GY5" s="620"/>
      <c r="GZ5" s="620"/>
      <c r="HA5" s="620"/>
      <c r="HB5" s="620"/>
      <c r="HC5" s="620"/>
      <c r="HD5" s="620"/>
      <c r="HE5" s="620"/>
      <c r="HF5" s="620"/>
      <c r="HG5" s="620"/>
      <c r="HH5" s="620"/>
      <c r="HI5" s="620"/>
      <c r="HJ5" s="620"/>
      <c r="HK5" s="620"/>
      <c r="HL5" s="620"/>
      <c r="HM5" s="620"/>
      <c r="HN5" s="620"/>
      <c r="HO5" s="620"/>
      <c r="HP5" s="620"/>
      <c r="HQ5" s="620"/>
      <c r="HR5" s="620"/>
      <c r="HS5" s="620"/>
      <c r="HT5" s="620"/>
      <c r="HU5" s="620"/>
      <c r="HV5" s="620"/>
      <c r="HW5" s="620"/>
      <c r="HX5" s="620"/>
      <c r="HY5" s="620"/>
      <c r="HZ5" s="620"/>
      <c r="IA5" s="620"/>
      <c r="IB5" s="620"/>
      <c r="IC5" s="620"/>
      <c r="ID5" s="620"/>
      <c r="IE5" s="620"/>
      <c r="IF5" s="620"/>
      <c r="IG5" s="620"/>
      <c r="IH5" s="620"/>
      <c r="II5" s="620"/>
      <c r="IJ5" s="620"/>
      <c r="IK5" s="620"/>
      <c r="IL5" s="620"/>
      <c r="IM5" s="620"/>
      <c r="IN5" s="620"/>
      <c r="IO5" s="620"/>
      <c r="IP5" s="620"/>
    </row>
    <row r="6" spans="1:250" ht="15.75" hidden="1" customHeight="1">
      <c r="A6" s="828"/>
      <c r="B6" s="828"/>
      <c r="C6" s="828"/>
      <c r="D6" s="829"/>
      <c r="E6" s="831"/>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row>
    <row r="7" spans="1:250" ht="21.75" customHeight="1">
      <c r="A7" s="10" t="s">
        <v>12</v>
      </c>
      <c r="B7" s="10" t="s">
        <v>13</v>
      </c>
      <c r="C7" s="10" t="s">
        <v>361</v>
      </c>
      <c r="D7" s="92">
        <v>2</v>
      </c>
      <c r="E7" s="10" t="s">
        <v>71</v>
      </c>
      <c r="F7" s="621"/>
      <c r="G7" s="621"/>
      <c r="H7" s="622"/>
      <c r="I7" s="622"/>
      <c r="J7" s="621"/>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c r="GE7" s="622"/>
      <c r="GF7" s="622"/>
      <c r="GG7" s="622"/>
      <c r="GH7" s="622"/>
      <c r="GI7" s="622"/>
      <c r="GJ7" s="622"/>
      <c r="GK7" s="622"/>
      <c r="GL7" s="622"/>
      <c r="GM7" s="622"/>
      <c r="GN7" s="622"/>
      <c r="GO7" s="622"/>
      <c r="GP7" s="622"/>
      <c r="GQ7" s="622"/>
      <c r="GR7" s="622"/>
      <c r="GS7" s="622"/>
      <c r="GT7" s="622"/>
      <c r="GU7" s="622"/>
      <c r="GV7" s="622"/>
      <c r="GW7" s="622"/>
      <c r="GX7" s="622"/>
      <c r="GY7" s="622"/>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22"/>
      <c r="HZ7" s="622"/>
      <c r="IA7" s="622"/>
      <c r="IB7" s="622"/>
      <c r="IC7" s="622"/>
      <c r="ID7" s="622"/>
      <c r="IE7" s="622"/>
      <c r="IF7" s="622"/>
      <c r="IG7" s="622"/>
      <c r="IH7" s="622"/>
      <c r="II7" s="622"/>
      <c r="IJ7" s="622"/>
      <c r="IK7" s="622"/>
      <c r="IL7" s="622"/>
      <c r="IM7" s="622"/>
      <c r="IN7" s="622"/>
      <c r="IO7" s="622"/>
      <c r="IP7" s="622"/>
    </row>
    <row r="8" spans="1:250" s="23" customFormat="1" ht="23.25" customHeight="1">
      <c r="A8" s="623"/>
      <c r="B8" s="363" t="s">
        <v>149</v>
      </c>
      <c r="C8" s="364">
        <f>C9+C29+C40+C41+C42</f>
        <v>14575972</v>
      </c>
      <c r="D8" s="364">
        <f>D9+D29+D40+D41+D42</f>
        <v>21311464</v>
      </c>
      <c r="E8" s="365">
        <f>D8/C8%</f>
        <v>146.20955638498756</v>
      </c>
      <c r="F8" s="624">
        <f>'62 TT 342'!E9</f>
        <v>33200299</v>
      </c>
      <c r="G8" s="624">
        <f>D8-F8</f>
        <v>-11888835</v>
      </c>
      <c r="H8" s="624">
        <f>'62 TT 342'!E49</f>
        <v>11888905</v>
      </c>
      <c r="I8" s="611">
        <f>G8+H8</f>
        <v>70</v>
      </c>
      <c r="J8" s="611"/>
      <c r="L8" s="624"/>
      <c r="O8" s="23">
        <v>14575972</v>
      </c>
      <c r="P8" s="23">
        <v>535165</v>
      </c>
    </row>
    <row r="9" spans="1:250" s="23" customFormat="1" ht="23.25" customHeight="1">
      <c r="A9" s="307" t="s">
        <v>12</v>
      </c>
      <c r="B9" s="625" t="s">
        <v>150</v>
      </c>
      <c r="C9" s="312">
        <f>C10+C20+C23+C24+C25+C26+C27+C28</f>
        <v>13096971</v>
      </c>
      <c r="D9" s="312">
        <f>D10+D20+D23+D24+D25+D26+D27+D28</f>
        <v>12748263</v>
      </c>
      <c r="E9" s="366">
        <f>D9/C9%</f>
        <v>97.33749124129541</v>
      </c>
      <c r="F9" s="23">
        <v>13945807</v>
      </c>
      <c r="G9" s="626">
        <f>D8/F9*100</f>
        <v>152.81628377619165</v>
      </c>
      <c r="I9" s="624"/>
      <c r="J9" s="624"/>
    </row>
    <row r="10" spans="1:250" s="23" customFormat="1" ht="23.25" customHeight="1">
      <c r="A10" s="307" t="s">
        <v>17</v>
      </c>
      <c r="B10" s="625" t="s">
        <v>151</v>
      </c>
      <c r="C10" s="312">
        <f>C11+C18+C19</f>
        <v>3020857</v>
      </c>
      <c r="D10" s="312">
        <f>D11+D18+D19</f>
        <v>2607736</v>
      </c>
      <c r="E10" s="366">
        <f t="shared" ref="E10:E42" si="0">D10/C10%</f>
        <v>86.324377486256381</v>
      </c>
      <c r="H10" s="612"/>
      <c r="I10" s="612"/>
      <c r="J10" s="624"/>
      <c r="O10" s="624"/>
    </row>
    <row r="11" spans="1:250" s="23" customFormat="1" ht="39" customHeight="1">
      <c r="A11" s="627">
        <v>1</v>
      </c>
      <c r="B11" s="625" t="s">
        <v>152</v>
      </c>
      <c r="C11" s="312">
        <v>2952914</v>
      </c>
      <c r="D11" s="312">
        <f>'53'!F12</f>
        <v>2424002</v>
      </c>
      <c r="E11" s="366">
        <f t="shared" si="0"/>
        <v>82.088472607058662</v>
      </c>
      <c r="F11" s="624"/>
      <c r="G11" s="624"/>
      <c r="H11" s="624"/>
      <c r="I11" s="624"/>
      <c r="J11" s="624"/>
      <c r="O11" s="624"/>
      <c r="P11" s="624"/>
    </row>
    <row r="12" spans="1:250" s="618" customFormat="1" ht="23.25" customHeight="1">
      <c r="A12" s="628"/>
      <c r="B12" s="629" t="s">
        <v>153</v>
      </c>
      <c r="C12" s="367"/>
      <c r="D12" s="367"/>
      <c r="E12" s="366"/>
      <c r="F12" s="630"/>
      <c r="O12" s="631"/>
      <c r="P12" s="631"/>
    </row>
    <row r="13" spans="1:250" ht="23.25" customHeight="1">
      <c r="A13" s="368" t="s">
        <v>19</v>
      </c>
      <c r="B13" s="369" t="s">
        <v>154</v>
      </c>
      <c r="C13" s="302">
        <v>101260</v>
      </c>
      <c r="D13" s="302">
        <v>155196</v>
      </c>
      <c r="E13" s="370">
        <f t="shared" si="0"/>
        <v>153.26486272960696</v>
      </c>
    </row>
    <row r="14" spans="1:250" ht="23.25" customHeight="1">
      <c r="A14" s="368" t="s">
        <v>19</v>
      </c>
      <c r="B14" s="369" t="s">
        <v>155</v>
      </c>
      <c r="C14" s="302"/>
      <c r="D14" s="302"/>
      <c r="E14" s="366"/>
    </row>
    <row r="15" spans="1:250" s="618" customFormat="1" ht="23.25" customHeight="1">
      <c r="A15" s="628"/>
      <c r="B15" s="629" t="s">
        <v>156</v>
      </c>
      <c r="C15" s="367"/>
      <c r="D15" s="367"/>
      <c r="E15" s="366"/>
    </row>
    <row r="16" spans="1:250" ht="23.25" customHeight="1">
      <c r="A16" s="368" t="s">
        <v>19</v>
      </c>
      <c r="B16" s="369" t="s">
        <v>157</v>
      </c>
      <c r="C16" s="302">
        <v>600000</v>
      </c>
      <c r="D16" s="302">
        <v>383591</v>
      </c>
      <c r="E16" s="370">
        <f t="shared" si="0"/>
        <v>63.93183333333333</v>
      </c>
    </row>
    <row r="17" spans="1:16" ht="23.25" customHeight="1">
      <c r="A17" s="368" t="s">
        <v>19</v>
      </c>
      <c r="B17" s="369" t="s">
        <v>158</v>
      </c>
      <c r="C17" s="302">
        <v>14000</v>
      </c>
      <c r="D17" s="302">
        <v>5128</v>
      </c>
      <c r="E17" s="370">
        <f t="shared" si="0"/>
        <v>36.628571428571426</v>
      </c>
    </row>
    <row r="18" spans="1:16" s="23" customFormat="1" ht="70.5" customHeight="1">
      <c r="A18" s="627" t="s">
        <v>159</v>
      </c>
      <c r="B18" s="625" t="s">
        <v>160</v>
      </c>
      <c r="C18" s="312">
        <v>67943</v>
      </c>
      <c r="D18" s="312">
        <v>176734</v>
      </c>
      <c r="E18" s="366">
        <f t="shared" si="0"/>
        <v>260.12098376580371</v>
      </c>
      <c r="F18" s="23">
        <f>33630+34313</f>
        <v>67943</v>
      </c>
      <c r="G18" s="23">
        <f>'62 TT 342'!E26</f>
        <v>176734</v>
      </c>
      <c r="P18" s="632"/>
    </row>
    <row r="19" spans="1:16" s="23" customFormat="1" ht="23.25" customHeight="1">
      <c r="A19" s="627" t="s">
        <v>161</v>
      </c>
      <c r="B19" s="625" t="s">
        <v>162</v>
      </c>
      <c r="C19" s="312">
        <v>0</v>
      </c>
      <c r="D19" s="312">
        <v>7000</v>
      </c>
      <c r="E19" s="366"/>
    </row>
    <row r="20" spans="1:16" s="23" customFormat="1" ht="23.25" customHeight="1">
      <c r="A20" s="307" t="s">
        <v>22</v>
      </c>
      <c r="B20" s="625" t="s">
        <v>39</v>
      </c>
      <c r="C20" s="312">
        <v>9747084</v>
      </c>
      <c r="D20" s="312">
        <f>'53'!F21</f>
        <v>10133919</v>
      </c>
      <c r="E20" s="366">
        <f t="shared" si="0"/>
        <v>103.96872541572434</v>
      </c>
      <c r="F20" s="23">
        <f>'62 TT 342'!E29</f>
        <v>10582793</v>
      </c>
      <c r="G20" s="624">
        <f>F20-D32-D36</f>
        <v>10133919</v>
      </c>
      <c r="I20" s="611"/>
      <c r="J20" s="624"/>
      <c r="O20" s="624"/>
      <c r="P20" s="632"/>
    </row>
    <row r="21" spans="1:16" s="618" customFormat="1" ht="23.25" customHeight="1">
      <c r="A21" s="628">
        <v>1</v>
      </c>
      <c r="B21" s="629" t="s">
        <v>163</v>
      </c>
      <c r="C21" s="367">
        <v>4683948</v>
      </c>
      <c r="D21" s="367">
        <v>4910779</v>
      </c>
      <c r="E21" s="370">
        <f t="shared" si="0"/>
        <v>104.84273096114644</v>
      </c>
      <c r="J21" s="630"/>
    </row>
    <row r="22" spans="1:16" s="618" customFormat="1" ht="23.25" customHeight="1">
      <c r="A22" s="628">
        <v>2</v>
      </c>
      <c r="B22" s="629" t="s">
        <v>1050</v>
      </c>
      <c r="C22" s="367">
        <v>18330</v>
      </c>
      <c r="D22" s="367">
        <v>21724</v>
      </c>
      <c r="E22" s="370">
        <f t="shared" si="0"/>
        <v>118.51609383524277</v>
      </c>
      <c r="J22" s="630">
        <f>J20-J21</f>
        <v>0</v>
      </c>
    </row>
    <row r="23" spans="1:16" s="23" customFormat="1" ht="39" customHeight="1">
      <c r="A23" s="307" t="s">
        <v>26</v>
      </c>
      <c r="B23" s="625" t="s">
        <v>165</v>
      </c>
      <c r="C23" s="312">
        <v>2400</v>
      </c>
      <c r="D23" s="312">
        <v>2580</v>
      </c>
      <c r="E23" s="366">
        <f t="shared" si="0"/>
        <v>107.5</v>
      </c>
    </row>
    <row r="24" spans="1:16" s="23" customFormat="1" ht="23.25" customHeight="1">
      <c r="A24" s="307" t="s">
        <v>28</v>
      </c>
      <c r="B24" s="625" t="s">
        <v>166</v>
      </c>
      <c r="C24" s="312">
        <v>1400</v>
      </c>
      <c r="D24" s="312">
        <v>1400</v>
      </c>
      <c r="E24" s="366">
        <f t="shared" si="0"/>
        <v>100</v>
      </c>
    </row>
    <row r="25" spans="1:16" s="23" customFormat="1" ht="23.25" customHeight="1">
      <c r="A25" s="307" t="s">
        <v>30</v>
      </c>
      <c r="B25" s="625" t="s">
        <v>46</v>
      </c>
      <c r="C25" s="312">
        <v>97760</v>
      </c>
      <c r="D25" s="312"/>
      <c r="E25" s="366">
        <f t="shared" si="0"/>
        <v>0</v>
      </c>
    </row>
    <row r="26" spans="1:16" s="23" customFormat="1" ht="23.25" customHeight="1">
      <c r="A26" s="307" t="s">
        <v>32</v>
      </c>
      <c r="B26" s="625" t="s">
        <v>42</v>
      </c>
      <c r="C26" s="312">
        <v>227470</v>
      </c>
      <c r="D26" s="312"/>
      <c r="E26" s="366">
        <f t="shared" si="0"/>
        <v>0</v>
      </c>
    </row>
    <row r="27" spans="1:16" s="23" customFormat="1" ht="23.25" customHeight="1">
      <c r="A27" s="307" t="s">
        <v>34</v>
      </c>
      <c r="B27" s="625" t="s">
        <v>44</v>
      </c>
      <c r="C27" s="312"/>
      <c r="D27" s="312">
        <v>2628</v>
      </c>
      <c r="E27" s="366"/>
    </row>
    <row r="28" spans="1:16" s="23" customFormat="1" ht="23.25" customHeight="1">
      <c r="A28" s="307" t="s">
        <v>167</v>
      </c>
      <c r="B28" s="625" t="s">
        <v>43</v>
      </c>
      <c r="C28" s="312"/>
      <c r="D28" s="312">
        <v>0</v>
      </c>
      <c r="E28" s="366"/>
    </row>
    <row r="29" spans="1:16" s="23" customFormat="1" ht="23.25" customHeight="1">
      <c r="A29" s="307" t="s">
        <v>13</v>
      </c>
      <c r="B29" s="625" t="s">
        <v>168</v>
      </c>
      <c r="C29" s="312">
        <f>C30+C36</f>
        <v>1468601</v>
      </c>
      <c r="D29" s="312">
        <f>D30+D36</f>
        <v>1596320</v>
      </c>
      <c r="E29" s="366">
        <f t="shared" si="0"/>
        <v>108.69664394890103</v>
      </c>
      <c r="J29" s="624">
        <f>J31+J39</f>
        <v>1596320</v>
      </c>
      <c r="K29" s="825" t="s">
        <v>203</v>
      </c>
      <c r="L29" s="825"/>
      <c r="N29" s="23" t="s">
        <v>204</v>
      </c>
      <c r="O29" s="624"/>
    </row>
    <row r="30" spans="1:16" s="23" customFormat="1" ht="23.25" customHeight="1">
      <c r="A30" s="307" t="s">
        <v>17</v>
      </c>
      <c r="B30" s="625" t="s">
        <v>48</v>
      </c>
      <c r="C30" s="312">
        <f>C33+C34+C35</f>
        <v>1468601</v>
      </c>
      <c r="D30" s="312">
        <f>D33+D34+D35</f>
        <v>1589134</v>
      </c>
      <c r="E30" s="366">
        <f t="shared" si="0"/>
        <v>108.20733473557488</v>
      </c>
      <c r="F30" s="23" t="s">
        <v>759</v>
      </c>
      <c r="I30" s="23" t="s">
        <v>205</v>
      </c>
      <c r="J30" s="23" t="s">
        <v>206</v>
      </c>
      <c r="K30" s="23" t="s">
        <v>207</v>
      </c>
      <c r="L30" s="23" t="s">
        <v>208</v>
      </c>
    </row>
    <row r="31" spans="1:16" s="618" customFormat="1" ht="23.25" customHeight="1">
      <c r="A31" s="628"/>
      <c r="B31" s="629" t="s">
        <v>209</v>
      </c>
      <c r="C31" s="367">
        <v>953213</v>
      </c>
      <c r="D31" s="367">
        <v>1147376</v>
      </c>
      <c r="E31" s="370">
        <f t="shared" si="0"/>
        <v>120.36931934415499</v>
      </c>
      <c r="F31" s="630" t="s">
        <v>760</v>
      </c>
      <c r="G31" s="618" t="s">
        <v>207</v>
      </c>
      <c r="J31" s="630">
        <f>I32+J32</f>
        <v>1589134</v>
      </c>
      <c r="K31" s="630">
        <f>K33+K34+K35+K39</f>
        <v>62333</v>
      </c>
      <c r="L31" s="630">
        <f>L33+L34+L35+L39</f>
        <v>56459</v>
      </c>
    </row>
    <row r="32" spans="1:16" s="618" customFormat="1" ht="23.25" customHeight="1">
      <c r="A32" s="628"/>
      <c r="B32" s="629" t="s">
        <v>210</v>
      </c>
      <c r="C32" s="367">
        <v>515388</v>
      </c>
      <c r="D32" s="367">
        <f>441758-70</f>
        <v>441688</v>
      </c>
      <c r="E32" s="370">
        <f t="shared" si="0"/>
        <v>85.70009390983104</v>
      </c>
      <c r="F32" s="633"/>
      <c r="G32" s="633"/>
      <c r="H32" s="633"/>
      <c r="I32" s="613">
        <f>I33+I34+I35</f>
        <v>1147376</v>
      </c>
      <c r="J32" s="613">
        <f>J33+J34+J35</f>
        <v>441758</v>
      </c>
      <c r="K32" s="613">
        <f>K33+K34+K35</f>
        <v>55611</v>
      </c>
      <c r="L32" s="613"/>
      <c r="M32" s="613"/>
      <c r="N32" s="633"/>
      <c r="O32" s="633"/>
      <c r="P32" s="633"/>
    </row>
    <row r="33" spans="1:16" ht="59.25" customHeight="1">
      <c r="A33" s="368">
        <v>1</v>
      </c>
      <c r="B33" s="369" t="s">
        <v>169</v>
      </c>
      <c r="C33" s="302">
        <v>972859</v>
      </c>
      <c r="D33" s="302">
        <v>891020</v>
      </c>
      <c r="E33" s="370">
        <f t="shared" si="0"/>
        <v>91.587784046814591</v>
      </c>
      <c r="F33" s="617">
        <v>634471</v>
      </c>
      <c r="G33" s="617">
        <v>338388</v>
      </c>
      <c r="H33" s="617">
        <f>F33+G33</f>
        <v>972859</v>
      </c>
      <c r="I33" s="614">
        <v>648889</v>
      </c>
      <c r="J33" s="614">
        <v>242131</v>
      </c>
      <c r="K33" s="614">
        <v>28022</v>
      </c>
      <c r="L33" s="614">
        <v>33882</v>
      </c>
      <c r="M33" s="614">
        <f t="shared" ref="M33:M38" si="1">K33+L33</f>
        <v>61904</v>
      </c>
      <c r="N33" s="634">
        <f>J33-K33</f>
        <v>214109</v>
      </c>
    </row>
    <row r="34" spans="1:16" ht="23.25" customHeight="1">
      <c r="A34" s="368">
        <v>2</v>
      </c>
      <c r="B34" s="369" t="s">
        <v>170</v>
      </c>
      <c r="C34" s="302">
        <v>289071</v>
      </c>
      <c r="D34" s="302">
        <v>273397</v>
      </c>
      <c r="E34" s="370">
        <f t="shared" si="0"/>
        <v>94.577802685153472</v>
      </c>
      <c r="F34" s="617">
        <v>153862</v>
      </c>
      <c r="G34" s="617">
        <v>135209</v>
      </c>
      <c r="H34" s="617">
        <f>F34+G34</f>
        <v>289071</v>
      </c>
      <c r="I34" s="614">
        <v>150409</v>
      </c>
      <c r="J34" s="614">
        <v>122988</v>
      </c>
      <c r="K34" s="614">
        <v>16587</v>
      </c>
      <c r="L34" s="614">
        <v>22577</v>
      </c>
      <c r="M34" s="614">
        <f t="shared" si="1"/>
        <v>39164</v>
      </c>
      <c r="N34" s="634">
        <f>J34-K34</f>
        <v>106401</v>
      </c>
    </row>
    <row r="35" spans="1:16" ht="23.25" customHeight="1">
      <c r="A35" s="368">
        <v>3</v>
      </c>
      <c r="B35" s="369" t="s">
        <v>171</v>
      </c>
      <c r="C35" s="302">
        <v>206671</v>
      </c>
      <c r="D35" s="302">
        <v>424717</v>
      </c>
      <c r="E35" s="370">
        <f t="shared" si="0"/>
        <v>205.50391685335629</v>
      </c>
      <c r="F35" s="617">
        <v>164880</v>
      </c>
      <c r="G35" s="617">
        <v>41791</v>
      </c>
      <c r="H35" s="617">
        <f>F35+G35</f>
        <v>206671</v>
      </c>
      <c r="I35" s="614">
        <v>348078</v>
      </c>
      <c r="J35" s="614">
        <v>76639</v>
      </c>
      <c r="K35" s="614">
        <v>11002</v>
      </c>
      <c r="L35" s="614">
        <v>0</v>
      </c>
      <c r="M35" s="614">
        <f t="shared" si="1"/>
        <v>11002</v>
      </c>
      <c r="N35" s="634">
        <f>J35-K35</f>
        <v>65637</v>
      </c>
    </row>
    <row r="36" spans="1:16" s="23" customFormat="1" ht="23.25" customHeight="1">
      <c r="A36" s="307" t="s">
        <v>22</v>
      </c>
      <c r="B36" s="625" t="s">
        <v>47</v>
      </c>
      <c r="C36" s="312">
        <v>0</v>
      </c>
      <c r="D36" s="312">
        <v>7186</v>
      </c>
      <c r="E36" s="366"/>
      <c r="I36" s="611"/>
      <c r="J36" s="611"/>
      <c r="K36" s="611"/>
      <c r="L36" s="611"/>
      <c r="M36" s="611">
        <f t="shared" si="1"/>
        <v>0</v>
      </c>
    </row>
    <row r="37" spans="1:16" s="618" customFormat="1" ht="23.25" customHeight="1">
      <c r="A37" s="628"/>
      <c r="B37" s="629" t="s">
        <v>211</v>
      </c>
      <c r="C37" s="367">
        <v>0</v>
      </c>
      <c r="D37" s="367"/>
      <c r="E37" s="366"/>
      <c r="I37" s="615"/>
      <c r="J37" s="615"/>
      <c r="K37" s="615"/>
      <c r="L37" s="615"/>
      <c r="M37" s="615">
        <f t="shared" si="1"/>
        <v>0</v>
      </c>
    </row>
    <row r="38" spans="1:16" s="618" customFormat="1" ht="23.25" customHeight="1">
      <c r="A38" s="628"/>
      <c r="B38" s="629" t="s">
        <v>212</v>
      </c>
      <c r="C38" s="367">
        <v>0</v>
      </c>
      <c r="D38" s="367">
        <v>7186</v>
      </c>
      <c r="E38" s="366"/>
      <c r="F38" s="633"/>
      <c r="G38" s="633"/>
      <c r="H38" s="633"/>
      <c r="I38" s="613"/>
      <c r="J38" s="613"/>
      <c r="K38" s="613"/>
      <c r="L38" s="613"/>
      <c r="M38" s="615">
        <f t="shared" si="1"/>
        <v>0</v>
      </c>
      <c r="N38" s="633"/>
      <c r="O38" s="633"/>
      <c r="P38" s="633"/>
    </row>
    <row r="39" spans="1:16" ht="23.25" customHeight="1">
      <c r="A39" s="368">
        <v>1</v>
      </c>
      <c r="B39" s="369" t="s">
        <v>172</v>
      </c>
      <c r="C39" s="302"/>
      <c r="D39" s="302">
        <v>7186</v>
      </c>
      <c r="E39" s="366"/>
      <c r="F39" s="23"/>
      <c r="G39" s="23"/>
      <c r="H39" s="23"/>
      <c r="I39" s="611"/>
      <c r="J39" s="611">
        <v>7186</v>
      </c>
      <c r="K39" s="611">
        <v>6722</v>
      </c>
      <c r="L39" s="611"/>
      <c r="M39" s="614"/>
      <c r="N39" s="23"/>
      <c r="O39" s="635"/>
      <c r="P39" s="23"/>
    </row>
    <row r="40" spans="1:16" s="23" customFormat="1" ht="23.25" customHeight="1">
      <c r="A40" s="307" t="s">
        <v>52</v>
      </c>
      <c r="B40" s="625" t="s">
        <v>173</v>
      </c>
      <c r="C40" s="312"/>
      <c r="D40" s="312">
        <f>'62 TT 342'!E46</f>
        <v>6663012</v>
      </c>
      <c r="E40" s="366"/>
      <c r="O40" s="635"/>
    </row>
    <row r="41" spans="1:16" s="23" customFormat="1" ht="23.25" customHeight="1">
      <c r="A41" s="307" t="s">
        <v>54</v>
      </c>
      <c r="B41" s="625" t="s">
        <v>174</v>
      </c>
      <c r="C41" s="312"/>
      <c r="D41" s="312">
        <f>'62 TT 342'!E54</f>
        <v>293462</v>
      </c>
      <c r="E41" s="366"/>
      <c r="O41" s="635"/>
    </row>
    <row r="42" spans="1:16" s="23" customFormat="1" ht="23.25" customHeight="1">
      <c r="A42" s="636" t="s">
        <v>56</v>
      </c>
      <c r="B42" s="637" t="s">
        <v>175</v>
      </c>
      <c r="C42" s="371">
        <v>10400</v>
      </c>
      <c r="D42" s="371">
        <v>10407</v>
      </c>
      <c r="E42" s="372">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7" customWidth="1"/>
    <col min="2" max="2" width="49.28515625" style="617" customWidth="1"/>
    <col min="3" max="3" width="15.5703125" style="617" customWidth="1"/>
    <col min="4" max="4" width="15.7109375" style="617" bestFit="1" customWidth="1"/>
    <col min="5" max="5" width="13.7109375" style="617" bestFit="1" customWidth="1"/>
    <col min="6" max="6" width="14.140625" style="4" customWidth="1"/>
    <col min="7" max="7" width="13.7109375" style="617" customWidth="1"/>
    <col min="8" max="8" width="12.28515625" style="4" customWidth="1"/>
    <col min="9" max="9" width="9.7109375" style="617" customWidth="1"/>
    <col min="10" max="10" width="9.42578125" style="617" customWidth="1"/>
    <col min="11" max="11" width="10.42578125" style="617" customWidth="1"/>
    <col min="12" max="12" width="15.85546875" style="639" hidden="1" customWidth="1"/>
    <col min="13" max="14" width="15.140625" style="617" hidden="1" customWidth="1"/>
    <col min="15" max="15" width="13.28515625" style="617" hidden="1" customWidth="1"/>
    <col min="16" max="16" width="17.7109375" style="617" hidden="1" customWidth="1"/>
    <col min="17" max="17" width="13" style="617" customWidth="1"/>
    <col min="18" max="18" width="11.42578125" style="617" customWidth="1"/>
    <col min="19" max="19" width="10.7109375" style="617" customWidth="1"/>
    <col min="20" max="20" width="13" style="617" customWidth="1"/>
    <col min="21" max="21" width="21.7109375" style="617" customWidth="1"/>
    <col min="22" max="256" width="13" style="617"/>
    <col min="257" max="257" width="6.42578125" style="617" customWidth="1"/>
    <col min="258" max="258" width="49.28515625" style="617" customWidth="1"/>
    <col min="259" max="259" width="15.5703125" style="617" customWidth="1"/>
    <col min="260" max="260" width="13.85546875" style="617" bestFit="1" customWidth="1"/>
    <col min="261" max="261" width="13.7109375" style="617" bestFit="1" customWidth="1"/>
    <col min="262" max="262" width="17.28515625" style="617" bestFit="1" customWidth="1"/>
    <col min="263" max="264" width="16" style="617" bestFit="1" customWidth="1"/>
    <col min="265" max="267" width="11.28515625" style="617" customWidth="1"/>
    <col min="268" max="276" width="0" style="617" hidden="1" customWidth="1"/>
    <col min="277" max="512" width="13" style="617"/>
    <col min="513" max="513" width="6.42578125" style="617" customWidth="1"/>
    <col min="514" max="514" width="49.28515625" style="617" customWidth="1"/>
    <col min="515" max="515" width="15.5703125" style="617" customWidth="1"/>
    <col min="516" max="516" width="13.85546875" style="617" bestFit="1" customWidth="1"/>
    <col min="517" max="517" width="13.7109375" style="617" bestFit="1" customWidth="1"/>
    <col min="518" max="518" width="17.28515625" style="617" bestFit="1" customWidth="1"/>
    <col min="519" max="520" width="16" style="617" bestFit="1" customWidth="1"/>
    <col min="521" max="523" width="11.28515625" style="617" customWidth="1"/>
    <col min="524" max="532" width="0" style="617" hidden="1" customWidth="1"/>
    <col min="533" max="768" width="13" style="617"/>
    <col min="769" max="769" width="6.42578125" style="617" customWidth="1"/>
    <col min="770" max="770" width="49.28515625" style="617" customWidth="1"/>
    <col min="771" max="771" width="15.5703125" style="617" customWidth="1"/>
    <col min="772" max="772" width="13.85546875" style="617" bestFit="1" customWidth="1"/>
    <col min="773" max="773" width="13.7109375" style="617" bestFit="1" customWidth="1"/>
    <col min="774" max="774" width="17.28515625" style="617" bestFit="1" customWidth="1"/>
    <col min="775" max="776" width="16" style="617" bestFit="1" customWidth="1"/>
    <col min="777" max="779" width="11.28515625" style="617" customWidth="1"/>
    <col min="780" max="788" width="0" style="617" hidden="1" customWidth="1"/>
    <col min="789" max="1024" width="13" style="617"/>
    <col min="1025" max="1025" width="6.42578125" style="617" customWidth="1"/>
    <col min="1026" max="1026" width="49.28515625" style="617" customWidth="1"/>
    <col min="1027" max="1027" width="15.5703125" style="617" customWidth="1"/>
    <col min="1028" max="1028" width="13.85546875" style="617" bestFit="1" customWidth="1"/>
    <col min="1029" max="1029" width="13.7109375" style="617" bestFit="1" customWidth="1"/>
    <col min="1030" max="1030" width="17.28515625" style="617" bestFit="1" customWidth="1"/>
    <col min="1031" max="1032" width="16" style="617" bestFit="1" customWidth="1"/>
    <col min="1033" max="1035" width="11.28515625" style="617" customWidth="1"/>
    <col min="1036" max="1044" width="0" style="617" hidden="1" customWidth="1"/>
    <col min="1045" max="1280" width="13" style="617"/>
    <col min="1281" max="1281" width="6.42578125" style="617" customWidth="1"/>
    <col min="1282" max="1282" width="49.28515625" style="617" customWidth="1"/>
    <col min="1283" max="1283" width="15.5703125" style="617" customWidth="1"/>
    <col min="1284" max="1284" width="13.85546875" style="617" bestFit="1" customWidth="1"/>
    <col min="1285" max="1285" width="13.7109375" style="617" bestFit="1" customWidth="1"/>
    <col min="1286" max="1286" width="17.28515625" style="617" bestFit="1" customWidth="1"/>
    <col min="1287" max="1288" width="16" style="617" bestFit="1" customWidth="1"/>
    <col min="1289" max="1291" width="11.28515625" style="617" customWidth="1"/>
    <col min="1292" max="1300" width="0" style="617" hidden="1" customWidth="1"/>
    <col min="1301" max="1536" width="13" style="617"/>
    <col min="1537" max="1537" width="6.42578125" style="617" customWidth="1"/>
    <col min="1538" max="1538" width="49.28515625" style="617" customWidth="1"/>
    <col min="1539" max="1539" width="15.5703125" style="617" customWidth="1"/>
    <col min="1540" max="1540" width="13.85546875" style="617" bestFit="1" customWidth="1"/>
    <col min="1541" max="1541" width="13.7109375" style="617" bestFit="1" customWidth="1"/>
    <col min="1542" max="1542" width="17.28515625" style="617" bestFit="1" customWidth="1"/>
    <col min="1543" max="1544" width="16" style="617" bestFit="1" customWidth="1"/>
    <col min="1545" max="1547" width="11.28515625" style="617" customWidth="1"/>
    <col min="1548" max="1556" width="0" style="617" hidden="1" customWidth="1"/>
    <col min="1557" max="1792" width="13" style="617"/>
    <col min="1793" max="1793" width="6.42578125" style="617" customWidth="1"/>
    <col min="1794" max="1794" width="49.28515625" style="617" customWidth="1"/>
    <col min="1795" max="1795" width="15.5703125" style="617" customWidth="1"/>
    <col min="1796" max="1796" width="13.85546875" style="617" bestFit="1" customWidth="1"/>
    <col min="1797" max="1797" width="13.7109375" style="617" bestFit="1" customWidth="1"/>
    <col min="1798" max="1798" width="17.28515625" style="617" bestFit="1" customWidth="1"/>
    <col min="1799" max="1800" width="16" style="617" bestFit="1" customWidth="1"/>
    <col min="1801" max="1803" width="11.28515625" style="617" customWidth="1"/>
    <col min="1804" max="1812" width="0" style="617" hidden="1" customWidth="1"/>
    <col min="1813" max="2048" width="13" style="617"/>
    <col min="2049" max="2049" width="6.42578125" style="617" customWidth="1"/>
    <col min="2050" max="2050" width="49.28515625" style="617" customWidth="1"/>
    <col min="2051" max="2051" width="15.5703125" style="617" customWidth="1"/>
    <col min="2052" max="2052" width="13.85546875" style="617" bestFit="1" customWidth="1"/>
    <col min="2053" max="2053" width="13.7109375" style="617" bestFit="1" customWidth="1"/>
    <col min="2054" max="2054" width="17.28515625" style="617" bestFit="1" customWidth="1"/>
    <col min="2055" max="2056" width="16" style="617" bestFit="1" customWidth="1"/>
    <col min="2057" max="2059" width="11.28515625" style="617" customWidth="1"/>
    <col min="2060" max="2068" width="0" style="617" hidden="1" customWidth="1"/>
    <col min="2069" max="2304" width="13" style="617"/>
    <col min="2305" max="2305" width="6.42578125" style="617" customWidth="1"/>
    <col min="2306" max="2306" width="49.28515625" style="617" customWidth="1"/>
    <col min="2307" max="2307" width="15.5703125" style="617" customWidth="1"/>
    <col min="2308" max="2308" width="13.85546875" style="617" bestFit="1" customWidth="1"/>
    <col min="2309" max="2309" width="13.7109375" style="617" bestFit="1" customWidth="1"/>
    <col min="2310" max="2310" width="17.28515625" style="617" bestFit="1" customWidth="1"/>
    <col min="2311" max="2312" width="16" style="617" bestFit="1" customWidth="1"/>
    <col min="2313" max="2315" width="11.28515625" style="617" customWidth="1"/>
    <col min="2316" max="2324" width="0" style="617" hidden="1" customWidth="1"/>
    <col min="2325" max="2560" width="13" style="617"/>
    <col min="2561" max="2561" width="6.42578125" style="617" customWidth="1"/>
    <col min="2562" max="2562" width="49.28515625" style="617" customWidth="1"/>
    <col min="2563" max="2563" width="15.5703125" style="617" customWidth="1"/>
    <col min="2564" max="2564" width="13.85546875" style="617" bestFit="1" customWidth="1"/>
    <col min="2565" max="2565" width="13.7109375" style="617" bestFit="1" customWidth="1"/>
    <col min="2566" max="2566" width="17.28515625" style="617" bestFit="1" customWidth="1"/>
    <col min="2567" max="2568" width="16" style="617" bestFit="1" customWidth="1"/>
    <col min="2569" max="2571" width="11.28515625" style="617" customWidth="1"/>
    <col min="2572" max="2580" width="0" style="617" hidden="1" customWidth="1"/>
    <col min="2581" max="2816" width="13" style="617"/>
    <col min="2817" max="2817" width="6.42578125" style="617" customWidth="1"/>
    <col min="2818" max="2818" width="49.28515625" style="617" customWidth="1"/>
    <col min="2819" max="2819" width="15.5703125" style="617" customWidth="1"/>
    <col min="2820" max="2820" width="13.85546875" style="617" bestFit="1" customWidth="1"/>
    <col min="2821" max="2821" width="13.7109375" style="617" bestFit="1" customWidth="1"/>
    <col min="2822" max="2822" width="17.28515625" style="617" bestFit="1" customWidth="1"/>
    <col min="2823" max="2824" width="16" style="617" bestFit="1" customWidth="1"/>
    <col min="2825" max="2827" width="11.28515625" style="617" customWidth="1"/>
    <col min="2828" max="2836" width="0" style="617" hidden="1" customWidth="1"/>
    <col min="2837" max="3072" width="13" style="617"/>
    <col min="3073" max="3073" width="6.42578125" style="617" customWidth="1"/>
    <col min="3074" max="3074" width="49.28515625" style="617" customWidth="1"/>
    <col min="3075" max="3075" width="15.5703125" style="617" customWidth="1"/>
    <col min="3076" max="3076" width="13.85546875" style="617" bestFit="1" customWidth="1"/>
    <col min="3077" max="3077" width="13.7109375" style="617" bestFit="1" customWidth="1"/>
    <col min="3078" max="3078" width="17.28515625" style="617" bestFit="1" customWidth="1"/>
    <col min="3079" max="3080" width="16" style="617" bestFit="1" customWidth="1"/>
    <col min="3081" max="3083" width="11.28515625" style="617" customWidth="1"/>
    <col min="3084" max="3092" width="0" style="617" hidden="1" customWidth="1"/>
    <col min="3093" max="3328" width="13" style="617"/>
    <col min="3329" max="3329" width="6.42578125" style="617" customWidth="1"/>
    <col min="3330" max="3330" width="49.28515625" style="617" customWidth="1"/>
    <col min="3331" max="3331" width="15.5703125" style="617" customWidth="1"/>
    <col min="3332" max="3332" width="13.85546875" style="617" bestFit="1" customWidth="1"/>
    <col min="3333" max="3333" width="13.7109375" style="617" bestFit="1" customWidth="1"/>
    <col min="3334" max="3334" width="17.28515625" style="617" bestFit="1" customWidth="1"/>
    <col min="3335" max="3336" width="16" style="617" bestFit="1" customWidth="1"/>
    <col min="3337" max="3339" width="11.28515625" style="617" customWidth="1"/>
    <col min="3340" max="3348" width="0" style="617" hidden="1" customWidth="1"/>
    <col min="3349" max="3584" width="13" style="617"/>
    <col min="3585" max="3585" width="6.42578125" style="617" customWidth="1"/>
    <col min="3586" max="3586" width="49.28515625" style="617" customWidth="1"/>
    <col min="3587" max="3587" width="15.5703125" style="617" customWidth="1"/>
    <col min="3588" max="3588" width="13.85546875" style="617" bestFit="1" customWidth="1"/>
    <col min="3589" max="3589" width="13.7109375" style="617" bestFit="1" customWidth="1"/>
    <col min="3590" max="3590" width="17.28515625" style="617" bestFit="1" customWidth="1"/>
    <col min="3591" max="3592" width="16" style="617" bestFit="1" customWidth="1"/>
    <col min="3593" max="3595" width="11.28515625" style="617" customWidth="1"/>
    <col min="3596" max="3604" width="0" style="617" hidden="1" customWidth="1"/>
    <col min="3605" max="3840" width="13" style="617"/>
    <col min="3841" max="3841" width="6.42578125" style="617" customWidth="1"/>
    <col min="3842" max="3842" width="49.28515625" style="617" customWidth="1"/>
    <col min="3843" max="3843" width="15.5703125" style="617" customWidth="1"/>
    <col min="3844" max="3844" width="13.85546875" style="617" bestFit="1" customWidth="1"/>
    <col min="3845" max="3845" width="13.7109375" style="617" bestFit="1" customWidth="1"/>
    <col min="3846" max="3846" width="17.28515625" style="617" bestFit="1" customWidth="1"/>
    <col min="3847" max="3848" width="16" style="617" bestFit="1" customWidth="1"/>
    <col min="3849" max="3851" width="11.28515625" style="617" customWidth="1"/>
    <col min="3852" max="3860" width="0" style="617" hidden="1" customWidth="1"/>
    <col min="3861" max="4096" width="13" style="617"/>
    <col min="4097" max="4097" width="6.42578125" style="617" customWidth="1"/>
    <col min="4098" max="4098" width="49.28515625" style="617" customWidth="1"/>
    <col min="4099" max="4099" width="15.5703125" style="617" customWidth="1"/>
    <col min="4100" max="4100" width="13.85546875" style="617" bestFit="1" customWidth="1"/>
    <col min="4101" max="4101" width="13.7109375" style="617" bestFit="1" customWidth="1"/>
    <col min="4102" max="4102" width="17.28515625" style="617" bestFit="1" customWidth="1"/>
    <col min="4103" max="4104" width="16" style="617" bestFit="1" customWidth="1"/>
    <col min="4105" max="4107" width="11.28515625" style="617" customWidth="1"/>
    <col min="4108" max="4116" width="0" style="617" hidden="1" customWidth="1"/>
    <col min="4117" max="4352" width="13" style="617"/>
    <col min="4353" max="4353" width="6.42578125" style="617" customWidth="1"/>
    <col min="4354" max="4354" width="49.28515625" style="617" customWidth="1"/>
    <col min="4355" max="4355" width="15.5703125" style="617" customWidth="1"/>
    <col min="4356" max="4356" width="13.85546875" style="617" bestFit="1" customWidth="1"/>
    <col min="4357" max="4357" width="13.7109375" style="617" bestFit="1" customWidth="1"/>
    <col min="4358" max="4358" width="17.28515625" style="617" bestFit="1" customWidth="1"/>
    <col min="4359" max="4360" width="16" style="617" bestFit="1" customWidth="1"/>
    <col min="4361" max="4363" width="11.28515625" style="617" customWidth="1"/>
    <col min="4364" max="4372" width="0" style="617" hidden="1" customWidth="1"/>
    <col min="4373" max="4608" width="13" style="617"/>
    <col min="4609" max="4609" width="6.42578125" style="617" customWidth="1"/>
    <col min="4610" max="4610" width="49.28515625" style="617" customWidth="1"/>
    <col min="4611" max="4611" width="15.5703125" style="617" customWidth="1"/>
    <col min="4612" max="4612" width="13.85546875" style="617" bestFit="1" customWidth="1"/>
    <col min="4613" max="4613" width="13.7109375" style="617" bestFit="1" customWidth="1"/>
    <col min="4614" max="4614" width="17.28515625" style="617" bestFit="1" customWidth="1"/>
    <col min="4615" max="4616" width="16" style="617" bestFit="1" customWidth="1"/>
    <col min="4617" max="4619" width="11.28515625" style="617" customWidth="1"/>
    <col min="4620" max="4628" width="0" style="617" hidden="1" customWidth="1"/>
    <col min="4629" max="4864" width="13" style="617"/>
    <col min="4865" max="4865" width="6.42578125" style="617" customWidth="1"/>
    <col min="4866" max="4866" width="49.28515625" style="617" customWidth="1"/>
    <col min="4867" max="4867" width="15.5703125" style="617" customWidth="1"/>
    <col min="4868" max="4868" width="13.85546875" style="617" bestFit="1" customWidth="1"/>
    <col min="4869" max="4869" width="13.7109375" style="617" bestFit="1" customWidth="1"/>
    <col min="4870" max="4870" width="17.28515625" style="617" bestFit="1" customWidth="1"/>
    <col min="4871" max="4872" width="16" style="617" bestFit="1" customWidth="1"/>
    <col min="4873" max="4875" width="11.28515625" style="617" customWidth="1"/>
    <col min="4876" max="4884" width="0" style="617" hidden="1" customWidth="1"/>
    <col min="4885" max="5120" width="13" style="617"/>
    <col min="5121" max="5121" width="6.42578125" style="617" customWidth="1"/>
    <col min="5122" max="5122" width="49.28515625" style="617" customWidth="1"/>
    <col min="5123" max="5123" width="15.5703125" style="617" customWidth="1"/>
    <col min="5124" max="5124" width="13.85546875" style="617" bestFit="1" customWidth="1"/>
    <col min="5125" max="5125" width="13.7109375" style="617" bestFit="1" customWidth="1"/>
    <col min="5126" max="5126" width="17.28515625" style="617" bestFit="1" customWidth="1"/>
    <col min="5127" max="5128" width="16" style="617" bestFit="1" customWidth="1"/>
    <col min="5129" max="5131" width="11.28515625" style="617" customWidth="1"/>
    <col min="5132" max="5140" width="0" style="617" hidden="1" customWidth="1"/>
    <col min="5141" max="5376" width="13" style="617"/>
    <col min="5377" max="5377" width="6.42578125" style="617" customWidth="1"/>
    <col min="5378" max="5378" width="49.28515625" style="617" customWidth="1"/>
    <col min="5379" max="5379" width="15.5703125" style="617" customWidth="1"/>
    <col min="5380" max="5380" width="13.85546875" style="617" bestFit="1" customWidth="1"/>
    <col min="5381" max="5381" width="13.7109375" style="617" bestFit="1" customWidth="1"/>
    <col min="5382" max="5382" width="17.28515625" style="617" bestFit="1" customWidth="1"/>
    <col min="5383" max="5384" width="16" style="617" bestFit="1" customWidth="1"/>
    <col min="5385" max="5387" width="11.28515625" style="617" customWidth="1"/>
    <col min="5388" max="5396" width="0" style="617" hidden="1" customWidth="1"/>
    <col min="5397" max="5632" width="13" style="617"/>
    <col min="5633" max="5633" width="6.42578125" style="617" customWidth="1"/>
    <col min="5634" max="5634" width="49.28515625" style="617" customWidth="1"/>
    <col min="5635" max="5635" width="15.5703125" style="617" customWidth="1"/>
    <col min="5636" max="5636" width="13.85546875" style="617" bestFit="1" customWidth="1"/>
    <col min="5637" max="5637" width="13.7109375" style="617" bestFit="1" customWidth="1"/>
    <col min="5638" max="5638" width="17.28515625" style="617" bestFit="1" customWidth="1"/>
    <col min="5639" max="5640" width="16" style="617" bestFit="1" customWidth="1"/>
    <col min="5641" max="5643" width="11.28515625" style="617" customWidth="1"/>
    <col min="5644" max="5652" width="0" style="617" hidden="1" customWidth="1"/>
    <col min="5653" max="5888" width="13" style="617"/>
    <col min="5889" max="5889" width="6.42578125" style="617" customWidth="1"/>
    <col min="5890" max="5890" width="49.28515625" style="617" customWidth="1"/>
    <col min="5891" max="5891" width="15.5703125" style="617" customWidth="1"/>
    <col min="5892" max="5892" width="13.85546875" style="617" bestFit="1" customWidth="1"/>
    <col min="5893" max="5893" width="13.7109375" style="617" bestFit="1" customWidth="1"/>
    <col min="5894" max="5894" width="17.28515625" style="617" bestFit="1" customWidth="1"/>
    <col min="5895" max="5896" width="16" style="617" bestFit="1" customWidth="1"/>
    <col min="5897" max="5899" width="11.28515625" style="617" customWidth="1"/>
    <col min="5900" max="5908" width="0" style="617" hidden="1" customWidth="1"/>
    <col min="5909" max="6144" width="13" style="617"/>
    <col min="6145" max="6145" width="6.42578125" style="617" customWidth="1"/>
    <col min="6146" max="6146" width="49.28515625" style="617" customWidth="1"/>
    <col min="6147" max="6147" width="15.5703125" style="617" customWidth="1"/>
    <col min="6148" max="6148" width="13.85546875" style="617" bestFit="1" customWidth="1"/>
    <col min="6149" max="6149" width="13.7109375" style="617" bestFit="1" customWidth="1"/>
    <col min="6150" max="6150" width="17.28515625" style="617" bestFit="1" customWidth="1"/>
    <col min="6151" max="6152" width="16" style="617" bestFit="1" customWidth="1"/>
    <col min="6153" max="6155" width="11.28515625" style="617" customWidth="1"/>
    <col min="6156" max="6164" width="0" style="617" hidden="1" customWidth="1"/>
    <col min="6165" max="6400" width="13" style="617"/>
    <col min="6401" max="6401" width="6.42578125" style="617" customWidth="1"/>
    <col min="6402" max="6402" width="49.28515625" style="617" customWidth="1"/>
    <col min="6403" max="6403" width="15.5703125" style="617" customWidth="1"/>
    <col min="6404" max="6404" width="13.85546875" style="617" bestFit="1" customWidth="1"/>
    <col min="6405" max="6405" width="13.7109375" style="617" bestFit="1" customWidth="1"/>
    <col min="6406" max="6406" width="17.28515625" style="617" bestFit="1" customWidth="1"/>
    <col min="6407" max="6408" width="16" style="617" bestFit="1" customWidth="1"/>
    <col min="6409" max="6411" width="11.28515625" style="617" customWidth="1"/>
    <col min="6412" max="6420" width="0" style="617" hidden="1" customWidth="1"/>
    <col min="6421" max="6656" width="13" style="617"/>
    <col min="6657" max="6657" width="6.42578125" style="617" customWidth="1"/>
    <col min="6658" max="6658" width="49.28515625" style="617" customWidth="1"/>
    <col min="6659" max="6659" width="15.5703125" style="617" customWidth="1"/>
    <col min="6660" max="6660" width="13.85546875" style="617" bestFit="1" customWidth="1"/>
    <col min="6661" max="6661" width="13.7109375" style="617" bestFit="1" customWidth="1"/>
    <col min="6662" max="6662" width="17.28515625" style="617" bestFit="1" customWidth="1"/>
    <col min="6663" max="6664" width="16" style="617" bestFit="1" customWidth="1"/>
    <col min="6665" max="6667" width="11.28515625" style="617" customWidth="1"/>
    <col min="6668" max="6676" width="0" style="617" hidden="1" customWidth="1"/>
    <col min="6677" max="6912" width="13" style="617"/>
    <col min="6913" max="6913" width="6.42578125" style="617" customWidth="1"/>
    <col min="6914" max="6914" width="49.28515625" style="617" customWidth="1"/>
    <col min="6915" max="6915" width="15.5703125" style="617" customWidth="1"/>
    <col min="6916" max="6916" width="13.85546875" style="617" bestFit="1" customWidth="1"/>
    <col min="6917" max="6917" width="13.7109375" style="617" bestFit="1" customWidth="1"/>
    <col min="6918" max="6918" width="17.28515625" style="617" bestFit="1" customWidth="1"/>
    <col min="6919" max="6920" width="16" style="617" bestFit="1" customWidth="1"/>
    <col min="6921" max="6923" width="11.28515625" style="617" customWidth="1"/>
    <col min="6924" max="6932" width="0" style="617" hidden="1" customWidth="1"/>
    <col min="6933" max="7168" width="13" style="617"/>
    <col min="7169" max="7169" width="6.42578125" style="617" customWidth="1"/>
    <col min="7170" max="7170" width="49.28515625" style="617" customWidth="1"/>
    <col min="7171" max="7171" width="15.5703125" style="617" customWidth="1"/>
    <col min="7172" max="7172" width="13.85546875" style="617" bestFit="1" customWidth="1"/>
    <col min="7173" max="7173" width="13.7109375" style="617" bestFit="1" customWidth="1"/>
    <col min="7174" max="7174" width="17.28515625" style="617" bestFit="1" customWidth="1"/>
    <col min="7175" max="7176" width="16" style="617" bestFit="1" customWidth="1"/>
    <col min="7177" max="7179" width="11.28515625" style="617" customWidth="1"/>
    <col min="7180" max="7188" width="0" style="617" hidden="1" customWidth="1"/>
    <col min="7189" max="7424" width="13" style="617"/>
    <col min="7425" max="7425" width="6.42578125" style="617" customWidth="1"/>
    <col min="7426" max="7426" width="49.28515625" style="617" customWidth="1"/>
    <col min="7427" max="7427" width="15.5703125" style="617" customWidth="1"/>
    <col min="7428" max="7428" width="13.85546875" style="617" bestFit="1" customWidth="1"/>
    <col min="7429" max="7429" width="13.7109375" style="617" bestFit="1" customWidth="1"/>
    <col min="7430" max="7430" width="17.28515625" style="617" bestFit="1" customWidth="1"/>
    <col min="7431" max="7432" width="16" style="617" bestFit="1" customWidth="1"/>
    <col min="7433" max="7435" width="11.28515625" style="617" customWidth="1"/>
    <col min="7436" max="7444" width="0" style="617" hidden="1" customWidth="1"/>
    <col min="7445" max="7680" width="13" style="617"/>
    <col min="7681" max="7681" width="6.42578125" style="617" customWidth="1"/>
    <col min="7682" max="7682" width="49.28515625" style="617" customWidth="1"/>
    <col min="7683" max="7683" width="15.5703125" style="617" customWidth="1"/>
    <col min="7684" max="7684" width="13.85546875" style="617" bestFit="1" customWidth="1"/>
    <col min="7685" max="7685" width="13.7109375" style="617" bestFit="1" customWidth="1"/>
    <col min="7686" max="7686" width="17.28515625" style="617" bestFit="1" customWidth="1"/>
    <col min="7687" max="7688" width="16" style="617" bestFit="1" customWidth="1"/>
    <col min="7689" max="7691" width="11.28515625" style="617" customWidth="1"/>
    <col min="7692" max="7700" width="0" style="617" hidden="1" customWidth="1"/>
    <col min="7701" max="7936" width="13" style="617"/>
    <col min="7937" max="7937" width="6.42578125" style="617" customWidth="1"/>
    <col min="7938" max="7938" width="49.28515625" style="617" customWidth="1"/>
    <col min="7939" max="7939" width="15.5703125" style="617" customWidth="1"/>
    <col min="7940" max="7940" width="13.85546875" style="617" bestFit="1" customWidth="1"/>
    <col min="7941" max="7941" width="13.7109375" style="617" bestFit="1" customWidth="1"/>
    <col min="7942" max="7942" width="17.28515625" style="617" bestFit="1" customWidth="1"/>
    <col min="7943" max="7944" width="16" style="617" bestFit="1" customWidth="1"/>
    <col min="7945" max="7947" width="11.28515625" style="617" customWidth="1"/>
    <col min="7948" max="7956" width="0" style="617" hidden="1" customWidth="1"/>
    <col min="7957" max="8192" width="13" style="617"/>
    <col min="8193" max="8193" width="6.42578125" style="617" customWidth="1"/>
    <col min="8194" max="8194" width="49.28515625" style="617" customWidth="1"/>
    <col min="8195" max="8195" width="15.5703125" style="617" customWidth="1"/>
    <col min="8196" max="8196" width="13.85546875" style="617" bestFit="1" customWidth="1"/>
    <col min="8197" max="8197" width="13.7109375" style="617" bestFit="1" customWidth="1"/>
    <col min="8198" max="8198" width="17.28515625" style="617" bestFit="1" customWidth="1"/>
    <col min="8199" max="8200" width="16" style="617" bestFit="1" customWidth="1"/>
    <col min="8201" max="8203" width="11.28515625" style="617" customWidth="1"/>
    <col min="8204" max="8212" width="0" style="617" hidden="1" customWidth="1"/>
    <col min="8213" max="8448" width="13" style="617"/>
    <col min="8449" max="8449" width="6.42578125" style="617" customWidth="1"/>
    <col min="8450" max="8450" width="49.28515625" style="617" customWidth="1"/>
    <col min="8451" max="8451" width="15.5703125" style="617" customWidth="1"/>
    <col min="8452" max="8452" width="13.85546875" style="617" bestFit="1" customWidth="1"/>
    <col min="8453" max="8453" width="13.7109375" style="617" bestFit="1" customWidth="1"/>
    <col min="8454" max="8454" width="17.28515625" style="617" bestFit="1" customWidth="1"/>
    <col min="8455" max="8456" width="16" style="617" bestFit="1" customWidth="1"/>
    <col min="8457" max="8459" width="11.28515625" style="617" customWidth="1"/>
    <col min="8460" max="8468" width="0" style="617" hidden="1" customWidth="1"/>
    <col min="8469" max="8704" width="13" style="617"/>
    <col min="8705" max="8705" width="6.42578125" style="617" customWidth="1"/>
    <col min="8706" max="8706" width="49.28515625" style="617" customWidth="1"/>
    <col min="8707" max="8707" width="15.5703125" style="617" customWidth="1"/>
    <col min="8708" max="8708" width="13.85546875" style="617" bestFit="1" customWidth="1"/>
    <col min="8709" max="8709" width="13.7109375" style="617" bestFit="1" customWidth="1"/>
    <col min="8710" max="8710" width="17.28515625" style="617" bestFit="1" customWidth="1"/>
    <col min="8711" max="8712" width="16" style="617" bestFit="1" customWidth="1"/>
    <col min="8713" max="8715" width="11.28515625" style="617" customWidth="1"/>
    <col min="8716" max="8724" width="0" style="617" hidden="1" customWidth="1"/>
    <col min="8725" max="8960" width="13" style="617"/>
    <col min="8961" max="8961" width="6.42578125" style="617" customWidth="1"/>
    <col min="8962" max="8962" width="49.28515625" style="617" customWidth="1"/>
    <col min="8963" max="8963" width="15.5703125" style="617" customWidth="1"/>
    <col min="8964" max="8964" width="13.85546875" style="617" bestFit="1" customWidth="1"/>
    <col min="8965" max="8965" width="13.7109375" style="617" bestFit="1" customWidth="1"/>
    <col min="8966" max="8966" width="17.28515625" style="617" bestFit="1" customWidth="1"/>
    <col min="8967" max="8968" width="16" style="617" bestFit="1" customWidth="1"/>
    <col min="8969" max="8971" width="11.28515625" style="617" customWidth="1"/>
    <col min="8972" max="8980" width="0" style="617" hidden="1" customWidth="1"/>
    <col min="8981" max="9216" width="13" style="617"/>
    <col min="9217" max="9217" width="6.42578125" style="617" customWidth="1"/>
    <col min="9218" max="9218" width="49.28515625" style="617" customWidth="1"/>
    <col min="9219" max="9219" width="15.5703125" style="617" customWidth="1"/>
    <col min="9220" max="9220" width="13.85546875" style="617" bestFit="1" customWidth="1"/>
    <col min="9221" max="9221" width="13.7109375" style="617" bestFit="1" customWidth="1"/>
    <col min="9222" max="9222" width="17.28515625" style="617" bestFit="1" customWidth="1"/>
    <col min="9223" max="9224" width="16" style="617" bestFit="1" customWidth="1"/>
    <col min="9225" max="9227" width="11.28515625" style="617" customWidth="1"/>
    <col min="9228" max="9236" width="0" style="617" hidden="1" customWidth="1"/>
    <col min="9237" max="9472" width="13" style="617"/>
    <col min="9473" max="9473" width="6.42578125" style="617" customWidth="1"/>
    <col min="9474" max="9474" width="49.28515625" style="617" customWidth="1"/>
    <col min="9475" max="9475" width="15.5703125" style="617" customWidth="1"/>
    <col min="9476" max="9476" width="13.85546875" style="617" bestFit="1" customWidth="1"/>
    <col min="9477" max="9477" width="13.7109375" style="617" bestFit="1" customWidth="1"/>
    <col min="9478" max="9478" width="17.28515625" style="617" bestFit="1" customWidth="1"/>
    <col min="9479" max="9480" width="16" style="617" bestFit="1" customWidth="1"/>
    <col min="9481" max="9483" width="11.28515625" style="617" customWidth="1"/>
    <col min="9484" max="9492" width="0" style="617" hidden="1" customWidth="1"/>
    <col min="9493" max="9728" width="13" style="617"/>
    <col min="9729" max="9729" width="6.42578125" style="617" customWidth="1"/>
    <col min="9730" max="9730" width="49.28515625" style="617" customWidth="1"/>
    <col min="9731" max="9731" width="15.5703125" style="617" customWidth="1"/>
    <col min="9732" max="9732" width="13.85546875" style="617" bestFit="1" customWidth="1"/>
    <col min="9733" max="9733" width="13.7109375" style="617" bestFit="1" customWidth="1"/>
    <col min="9734" max="9734" width="17.28515625" style="617" bestFit="1" customWidth="1"/>
    <col min="9735" max="9736" width="16" style="617" bestFit="1" customWidth="1"/>
    <col min="9737" max="9739" width="11.28515625" style="617" customWidth="1"/>
    <col min="9740" max="9748" width="0" style="617" hidden="1" customWidth="1"/>
    <col min="9749" max="9984" width="13" style="617"/>
    <col min="9985" max="9985" width="6.42578125" style="617" customWidth="1"/>
    <col min="9986" max="9986" width="49.28515625" style="617" customWidth="1"/>
    <col min="9987" max="9987" width="15.5703125" style="617" customWidth="1"/>
    <col min="9988" max="9988" width="13.85546875" style="617" bestFit="1" customWidth="1"/>
    <col min="9989" max="9989" width="13.7109375" style="617" bestFit="1" customWidth="1"/>
    <col min="9990" max="9990" width="17.28515625" style="617" bestFit="1" customWidth="1"/>
    <col min="9991" max="9992" width="16" style="617" bestFit="1" customWidth="1"/>
    <col min="9993" max="9995" width="11.28515625" style="617" customWidth="1"/>
    <col min="9996" max="10004" width="0" style="617" hidden="1" customWidth="1"/>
    <col min="10005" max="10240" width="13" style="617"/>
    <col min="10241" max="10241" width="6.42578125" style="617" customWidth="1"/>
    <col min="10242" max="10242" width="49.28515625" style="617" customWidth="1"/>
    <col min="10243" max="10243" width="15.5703125" style="617" customWidth="1"/>
    <col min="10244" max="10244" width="13.85546875" style="617" bestFit="1" customWidth="1"/>
    <col min="10245" max="10245" width="13.7109375" style="617" bestFit="1" customWidth="1"/>
    <col min="10246" max="10246" width="17.28515625" style="617" bestFit="1" customWidth="1"/>
    <col min="10247" max="10248" width="16" style="617" bestFit="1" customWidth="1"/>
    <col min="10249" max="10251" width="11.28515625" style="617" customWidth="1"/>
    <col min="10252" max="10260" width="0" style="617" hidden="1" customWidth="1"/>
    <col min="10261" max="10496" width="13" style="617"/>
    <col min="10497" max="10497" width="6.42578125" style="617" customWidth="1"/>
    <col min="10498" max="10498" width="49.28515625" style="617" customWidth="1"/>
    <col min="10499" max="10499" width="15.5703125" style="617" customWidth="1"/>
    <col min="10500" max="10500" width="13.85546875" style="617" bestFit="1" customWidth="1"/>
    <col min="10501" max="10501" width="13.7109375" style="617" bestFit="1" customWidth="1"/>
    <col min="10502" max="10502" width="17.28515625" style="617" bestFit="1" customWidth="1"/>
    <col min="10503" max="10504" width="16" style="617" bestFit="1" customWidth="1"/>
    <col min="10505" max="10507" width="11.28515625" style="617" customWidth="1"/>
    <col min="10508" max="10516" width="0" style="617" hidden="1" customWidth="1"/>
    <col min="10517" max="10752" width="13" style="617"/>
    <col min="10753" max="10753" width="6.42578125" style="617" customWidth="1"/>
    <col min="10754" max="10754" width="49.28515625" style="617" customWidth="1"/>
    <col min="10755" max="10755" width="15.5703125" style="617" customWidth="1"/>
    <col min="10756" max="10756" width="13.85546875" style="617" bestFit="1" customWidth="1"/>
    <col min="10757" max="10757" width="13.7109375" style="617" bestFit="1" customWidth="1"/>
    <col min="10758" max="10758" width="17.28515625" style="617" bestFit="1" customWidth="1"/>
    <col min="10759" max="10760" width="16" style="617" bestFit="1" customWidth="1"/>
    <col min="10761" max="10763" width="11.28515625" style="617" customWidth="1"/>
    <col min="10764" max="10772" width="0" style="617" hidden="1" customWidth="1"/>
    <col min="10773" max="11008" width="13" style="617"/>
    <col min="11009" max="11009" width="6.42578125" style="617" customWidth="1"/>
    <col min="11010" max="11010" width="49.28515625" style="617" customWidth="1"/>
    <col min="11011" max="11011" width="15.5703125" style="617" customWidth="1"/>
    <col min="11012" max="11012" width="13.85546875" style="617" bestFit="1" customWidth="1"/>
    <col min="11013" max="11013" width="13.7109375" style="617" bestFit="1" customWidth="1"/>
    <col min="11014" max="11014" width="17.28515625" style="617" bestFit="1" customWidth="1"/>
    <col min="11015" max="11016" width="16" style="617" bestFit="1" customWidth="1"/>
    <col min="11017" max="11019" width="11.28515625" style="617" customWidth="1"/>
    <col min="11020" max="11028" width="0" style="617" hidden="1" customWidth="1"/>
    <col min="11029" max="11264" width="13" style="617"/>
    <col min="11265" max="11265" width="6.42578125" style="617" customWidth="1"/>
    <col min="11266" max="11266" width="49.28515625" style="617" customWidth="1"/>
    <col min="11267" max="11267" width="15.5703125" style="617" customWidth="1"/>
    <col min="11268" max="11268" width="13.85546875" style="617" bestFit="1" customWidth="1"/>
    <col min="11269" max="11269" width="13.7109375" style="617" bestFit="1" customWidth="1"/>
    <col min="11270" max="11270" width="17.28515625" style="617" bestFit="1" customWidth="1"/>
    <col min="11271" max="11272" width="16" style="617" bestFit="1" customWidth="1"/>
    <col min="11273" max="11275" width="11.28515625" style="617" customWidth="1"/>
    <col min="11276" max="11284" width="0" style="617" hidden="1" customWidth="1"/>
    <col min="11285" max="11520" width="13" style="617"/>
    <col min="11521" max="11521" width="6.42578125" style="617" customWidth="1"/>
    <col min="11522" max="11522" width="49.28515625" style="617" customWidth="1"/>
    <col min="11523" max="11523" width="15.5703125" style="617" customWidth="1"/>
    <col min="11524" max="11524" width="13.85546875" style="617" bestFit="1" customWidth="1"/>
    <col min="11525" max="11525" width="13.7109375" style="617" bestFit="1" customWidth="1"/>
    <col min="11526" max="11526" width="17.28515625" style="617" bestFit="1" customWidth="1"/>
    <col min="11527" max="11528" width="16" style="617" bestFit="1" customWidth="1"/>
    <col min="11529" max="11531" width="11.28515625" style="617" customWidth="1"/>
    <col min="11532" max="11540" width="0" style="617" hidden="1" customWidth="1"/>
    <col min="11541" max="11776" width="13" style="617"/>
    <col min="11777" max="11777" width="6.42578125" style="617" customWidth="1"/>
    <col min="11778" max="11778" width="49.28515625" style="617" customWidth="1"/>
    <col min="11779" max="11779" width="15.5703125" style="617" customWidth="1"/>
    <col min="11780" max="11780" width="13.85546875" style="617" bestFit="1" customWidth="1"/>
    <col min="11781" max="11781" width="13.7109375" style="617" bestFit="1" customWidth="1"/>
    <col min="11782" max="11782" width="17.28515625" style="617" bestFit="1" customWidth="1"/>
    <col min="11783" max="11784" width="16" style="617" bestFit="1" customWidth="1"/>
    <col min="11785" max="11787" width="11.28515625" style="617" customWidth="1"/>
    <col min="11788" max="11796" width="0" style="617" hidden="1" customWidth="1"/>
    <col min="11797" max="12032" width="13" style="617"/>
    <col min="12033" max="12033" width="6.42578125" style="617" customWidth="1"/>
    <col min="12034" max="12034" width="49.28515625" style="617" customWidth="1"/>
    <col min="12035" max="12035" width="15.5703125" style="617" customWidth="1"/>
    <col min="12036" max="12036" width="13.85546875" style="617" bestFit="1" customWidth="1"/>
    <col min="12037" max="12037" width="13.7109375" style="617" bestFit="1" customWidth="1"/>
    <col min="12038" max="12038" width="17.28515625" style="617" bestFit="1" customWidth="1"/>
    <col min="12039" max="12040" width="16" style="617" bestFit="1" customWidth="1"/>
    <col min="12041" max="12043" width="11.28515625" style="617" customWidth="1"/>
    <col min="12044" max="12052" width="0" style="617" hidden="1" customWidth="1"/>
    <col min="12053" max="12288" width="13" style="617"/>
    <col min="12289" max="12289" width="6.42578125" style="617" customWidth="1"/>
    <col min="12290" max="12290" width="49.28515625" style="617" customWidth="1"/>
    <col min="12291" max="12291" width="15.5703125" style="617" customWidth="1"/>
    <col min="12292" max="12292" width="13.85546875" style="617" bestFit="1" customWidth="1"/>
    <col min="12293" max="12293" width="13.7109375" style="617" bestFit="1" customWidth="1"/>
    <col min="12294" max="12294" width="17.28515625" style="617" bestFit="1" customWidth="1"/>
    <col min="12295" max="12296" width="16" style="617" bestFit="1" customWidth="1"/>
    <col min="12297" max="12299" width="11.28515625" style="617" customWidth="1"/>
    <col min="12300" max="12308" width="0" style="617" hidden="1" customWidth="1"/>
    <col min="12309" max="12544" width="13" style="617"/>
    <col min="12545" max="12545" width="6.42578125" style="617" customWidth="1"/>
    <col min="12546" max="12546" width="49.28515625" style="617" customWidth="1"/>
    <col min="12547" max="12547" width="15.5703125" style="617" customWidth="1"/>
    <col min="12548" max="12548" width="13.85546875" style="617" bestFit="1" customWidth="1"/>
    <col min="12549" max="12549" width="13.7109375" style="617" bestFit="1" customWidth="1"/>
    <col min="12550" max="12550" width="17.28515625" style="617" bestFit="1" customWidth="1"/>
    <col min="12551" max="12552" width="16" style="617" bestFit="1" customWidth="1"/>
    <col min="12553" max="12555" width="11.28515625" style="617" customWidth="1"/>
    <col min="12556" max="12564" width="0" style="617" hidden="1" customWidth="1"/>
    <col min="12565" max="12800" width="13" style="617"/>
    <col min="12801" max="12801" width="6.42578125" style="617" customWidth="1"/>
    <col min="12802" max="12802" width="49.28515625" style="617" customWidth="1"/>
    <col min="12803" max="12803" width="15.5703125" style="617" customWidth="1"/>
    <col min="12804" max="12804" width="13.85546875" style="617" bestFit="1" customWidth="1"/>
    <col min="12805" max="12805" width="13.7109375" style="617" bestFit="1" customWidth="1"/>
    <col min="12806" max="12806" width="17.28515625" style="617" bestFit="1" customWidth="1"/>
    <col min="12807" max="12808" width="16" style="617" bestFit="1" customWidth="1"/>
    <col min="12809" max="12811" width="11.28515625" style="617" customWidth="1"/>
    <col min="12812" max="12820" width="0" style="617" hidden="1" customWidth="1"/>
    <col min="12821" max="13056" width="13" style="617"/>
    <col min="13057" max="13057" width="6.42578125" style="617" customWidth="1"/>
    <col min="13058" max="13058" width="49.28515625" style="617" customWidth="1"/>
    <col min="13059" max="13059" width="15.5703125" style="617" customWidth="1"/>
    <col min="13060" max="13060" width="13.85546875" style="617" bestFit="1" customWidth="1"/>
    <col min="13061" max="13061" width="13.7109375" style="617" bestFit="1" customWidth="1"/>
    <col min="13062" max="13062" width="17.28515625" style="617" bestFit="1" customWidth="1"/>
    <col min="13063" max="13064" width="16" style="617" bestFit="1" customWidth="1"/>
    <col min="13065" max="13067" width="11.28515625" style="617" customWidth="1"/>
    <col min="13068" max="13076" width="0" style="617" hidden="1" customWidth="1"/>
    <col min="13077" max="13312" width="13" style="617"/>
    <col min="13313" max="13313" width="6.42578125" style="617" customWidth="1"/>
    <col min="13314" max="13314" width="49.28515625" style="617" customWidth="1"/>
    <col min="13315" max="13315" width="15.5703125" style="617" customWidth="1"/>
    <col min="13316" max="13316" width="13.85546875" style="617" bestFit="1" customWidth="1"/>
    <col min="13317" max="13317" width="13.7109375" style="617" bestFit="1" customWidth="1"/>
    <col min="13318" max="13318" width="17.28515625" style="617" bestFit="1" customWidth="1"/>
    <col min="13319" max="13320" width="16" style="617" bestFit="1" customWidth="1"/>
    <col min="13321" max="13323" width="11.28515625" style="617" customWidth="1"/>
    <col min="13324" max="13332" width="0" style="617" hidden="1" customWidth="1"/>
    <col min="13333" max="13568" width="13" style="617"/>
    <col min="13569" max="13569" width="6.42578125" style="617" customWidth="1"/>
    <col min="13570" max="13570" width="49.28515625" style="617" customWidth="1"/>
    <col min="13571" max="13571" width="15.5703125" style="617" customWidth="1"/>
    <col min="13572" max="13572" width="13.85546875" style="617" bestFit="1" customWidth="1"/>
    <col min="13573" max="13573" width="13.7109375" style="617" bestFit="1" customWidth="1"/>
    <col min="13574" max="13574" width="17.28515625" style="617" bestFit="1" customWidth="1"/>
    <col min="13575" max="13576" width="16" style="617" bestFit="1" customWidth="1"/>
    <col min="13577" max="13579" width="11.28515625" style="617" customWidth="1"/>
    <col min="13580" max="13588" width="0" style="617" hidden="1" customWidth="1"/>
    <col min="13589" max="13824" width="13" style="617"/>
    <col min="13825" max="13825" width="6.42578125" style="617" customWidth="1"/>
    <col min="13826" max="13826" width="49.28515625" style="617" customWidth="1"/>
    <col min="13827" max="13827" width="15.5703125" style="617" customWidth="1"/>
    <col min="13828" max="13828" width="13.85546875" style="617" bestFit="1" customWidth="1"/>
    <col min="13829" max="13829" width="13.7109375" style="617" bestFit="1" customWidth="1"/>
    <col min="13830" max="13830" width="17.28515625" style="617" bestFit="1" customWidth="1"/>
    <col min="13831" max="13832" width="16" style="617" bestFit="1" customWidth="1"/>
    <col min="13833" max="13835" width="11.28515625" style="617" customWidth="1"/>
    <col min="13836" max="13844" width="0" style="617" hidden="1" customWidth="1"/>
    <col min="13845" max="14080" width="13" style="617"/>
    <col min="14081" max="14081" width="6.42578125" style="617" customWidth="1"/>
    <col min="14082" max="14082" width="49.28515625" style="617" customWidth="1"/>
    <col min="14083" max="14083" width="15.5703125" style="617" customWidth="1"/>
    <col min="14084" max="14084" width="13.85546875" style="617" bestFit="1" customWidth="1"/>
    <col min="14085" max="14085" width="13.7109375" style="617" bestFit="1" customWidth="1"/>
    <col min="14086" max="14086" width="17.28515625" style="617" bestFit="1" customWidth="1"/>
    <col min="14087" max="14088" width="16" style="617" bestFit="1" customWidth="1"/>
    <col min="14089" max="14091" width="11.28515625" style="617" customWidth="1"/>
    <col min="14092" max="14100" width="0" style="617" hidden="1" customWidth="1"/>
    <col min="14101" max="14336" width="13" style="617"/>
    <col min="14337" max="14337" width="6.42578125" style="617" customWidth="1"/>
    <col min="14338" max="14338" width="49.28515625" style="617" customWidth="1"/>
    <col min="14339" max="14339" width="15.5703125" style="617" customWidth="1"/>
    <col min="14340" max="14340" width="13.85546875" style="617" bestFit="1" customWidth="1"/>
    <col min="14341" max="14341" width="13.7109375" style="617" bestFit="1" customWidth="1"/>
    <col min="14342" max="14342" width="17.28515625" style="617" bestFit="1" customWidth="1"/>
    <col min="14343" max="14344" width="16" style="617" bestFit="1" customWidth="1"/>
    <col min="14345" max="14347" width="11.28515625" style="617" customWidth="1"/>
    <col min="14348" max="14356" width="0" style="617" hidden="1" customWidth="1"/>
    <col min="14357" max="14592" width="13" style="617"/>
    <col min="14593" max="14593" width="6.42578125" style="617" customWidth="1"/>
    <col min="14594" max="14594" width="49.28515625" style="617" customWidth="1"/>
    <col min="14595" max="14595" width="15.5703125" style="617" customWidth="1"/>
    <col min="14596" max="14596" width="13.85546875" style="617" bestFit="1" customWidth="1"/>
    <col min="14597" max="14597" width="13.7109375" style="617" bestFit="1" customWidth="1"/>
    <col min="14598" max="14598" width="17.28515625" style="617" bestFit="1" customWidth="1"/>
    <col min="14599" max="14600" width="16" style="617" bestFit="1" customWidth="1"/>
    <col min="14601" max="14603" width="11.28515625" style="617" customWidth="1"/>
    <col min="14604" max="14612" width="0" style="617" hidden="1" customWidth="1"/>
    <col min="14613" max="14848" width="13" style="617"/>
    <col min="14849" max="14849" width="6.42578125" style="617" customWidth="1"/>
    <col min="14850" max="14850" width="49.28515625" style="617" customWidth="1"/>
    <col min="14851" max="14851" width="15.5703125" style="617" customWidth="1"/>
    <col min="14852" max="14852" width="13.85546875" style="617" bestFit="1" customWidth="1"/>
    <col min="14853" max="14853" width="13.7109375" style="617" bestFit="1" customWidth="1"/>
    <col min="14854" max="14854" width="17.28515625" style="617" bestFit="1" customWidth="1"/>
    <col min="14855" max="14856" width="16" style="617" bestFit="1" customWidth="1"/>
    <col min="14857" max="14859" width="11.28515625" style="617" customWidth="1"/>
    <col min="14860" max="14868" width="0" style="617" hidden="1" customWidth="1"/>
    <col min="14869" max="15104" width="13" style="617"/>
    <col min="15105" max="15105" width="6.42578125" style="617" customWidth="1"/>
    <col min="15106" max="15106" width="49.28515625" style="617" customWidth="1"/>
    <col min="15107" max="15107" width="15.5703125" style="617" customWidth="1"/>
    <col min="15108" max="15108" width="13.85546875" style="617" bestFit="1" customWidth="1"/>
    <col min="15109" max="15109" width="13.7109375" style="617" bestFit="1" customWidth="1"/>
    <col min="15110" max="15110" width="17.28515625" style="617" bestFit="1" customWidth="1"/>
    <col min="15111" max="15112" width="16" style="617" bestFit="1" customWidth="1"/>
    <col min="15113" max="15115" width="11.28515625" style="617" customWidth="1"/>
    <col min="15116" max="15124" width="0" style="617" hidden="1" customWidth="1"/>
    <col min="15125" max="15360" width="13" style="617"/>
    <col min="15361" max="15361" width="6.42578125" style="617" customWidth="1"/>
    <col min="15362" max="15362" width="49.28515625" style="617" customWidth="1"/>
    <col min="15363" max="15363" width="15.5703125" style="617" customWidth="1"/>
    <col min="15364" max="15364" width="13.85546875" style="617" bestFit="1" customWidth="1"/>
    <col min="15365" max="15365" width="13.7109375" style="617" bestFit="1" customWidth="1"/>
    <col min="15366" max="15366" width="17.28515625" style="617" bestFit="1" customWidth="1"/>
    <col min="15367" max="15368" width="16" style="617" bestFit="1" customWidth="1"/>
    <col min="15369" max="15371" width="11.28515625" style="617" customWidth="1"/>
    <col min="15372" max="15380" width="0" style="617" hidden="1" customWidth="1"/>
    <col min="15381" max="15616" width="13" style="617"/>
    <col min="15617" max="15617" width="6.42578125" style="617" customWidth="1"/>
    <col min="15618" max="15618" width="49.28515625" style="617" customWidth="1"/>
    <col min="15619" max="15619" width="15.5703125" style="617" customWidth="1"/>
    <col min="15620" max="15620" width="13.85546875" style="617" bestFit="1" customWidth="1"/>
    <col min="15621" max="15621" width="13.7109375" style="617" bestFit="1" customWidth="1"/>
    <col min="15622" max="15622" width="17.28515625" style="617" bestFit="1" customWidth="1"/>
    <col min="15623" max="15624" width="16" style="617" bestFit="1" customWidth="1"/>
    <col min="15625" max="15627" width="11.28515625" style="617" customWidth="1"/>
    <col min="15628" max="15636" width="0" style="617" hidden="1" customWidth="1"/>
    <col min="15637" max="15872" width="13" style="617"/>
    <col min="15873" max="15873" width="6.42578125" style="617" customWidth="1"/>
    <col min="15874" max="15874" width="49.28515625" style="617" customWidth="1"/>
    <col min="15875" max="15875" width="15.5703125" style="617" customWidth="1"/>
    <col min="15876" max="15876" width="13.85546875" style="617" bestFit="1" customWidth="1"/>
    <col min="15877" max="15877" width="13.7109375" style="617" bestFit="1" customWidth="1"/>
    <col min="15878" max="15878" width="17.28515625" style="617" bestFit="1" customWidth="1"/>
    <col min="15879" max="15880" width="16" style="617" bestFit="1" customWidth="1"/>
    <col min="15881" max="15883" width="11.28515625" style="617" customWidth="1"/>
    <col min="15884" max="15892" width="0" style="617" hidden="1" customWidth="1"/>
    <col min="15893" max="16128" width="13" style="617"/>
    <col min="16129" max="16129" width="6.42578125" style="617" customWidth="1"/>
    <col min="16130" max="16130" width="49.28515625" style="617" customWidth="1"/>
    <col min="16131" max="16131" width="15.5703125" style="617" customWidth="1"/>
    <col min="16132" max="16132" width="13.85546875" style="617" bestFit="1" customWidth="1"/>
    <col min="16133" max="16133" width="13.7109375" style="617" bestFit="1" customWidth="1"/>
    <col min="16134" max="16134" width="17.28515625" style="617" bestFit="1" customWidth="1"/>
    <col min="16135" max="16136" width="16" style="617" bestFit="1" customWidth="1"/>
    <col min="16137" max="16139" width="11.28515625" style="617" customWidth="1"/>
    <col min="16140" max="16148" width="0" style="617" hidden="1" customWidth="1"/>
    <col min="16149" max="16384" width="13" style="617"/>
  </cols>
  <sheetData>
    <row r="1" spans="1:256">
      <c r="A1" s="832"/>
      <c r="B1" s="832"/>
    </row>
    <row r="2" spans="1:256">
      <c r="A2" s="834"/>
      <c r="B2" s="834"/>
      <c r="C2" s="23"/>
      <c r="D2" s="23"/>
      <c r="E2" s="23"/>
      <c r="G2" s="23"/>
      <c r="H2" s="825" t="s">
        <v>192</v>
      </c>
      <c r="I2" s="825"/>
      <c r="J2" s="825"/>
      <c r="K2" s="825"/>
      <c r="L2" s="612"/>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826" t="s">
        <v>761</v>
      </c>
      <c r="B3" s="826"/>
      <c r="C3" s="826"/>
      <c r="D3" s="826"/>
      <c r="E3" s="826"/>
      <c r="F3" s="826"/>
      <c r="G3" s="826"/>
      <c r="H3" s="826"/>
      <c r="I3" s="826"/>
      <c r="J3" s="826"/>
      <c r="K3" s="826"/>
      <c r="L3" s="612"/>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827" t="str">
        <f>'48'!A3:F3</f>
        <v>(Kèm theo Nghị quyết số: 34/NQ-HĐND ngày 25 tháng 6 năm 2025 của HĐND tỉnh Lạng Sơn)</v>
      </c>
      <c r="B4" s="827"/>
      <c r="C4" s="827"/>
      <c r="D4" s="827"/>
      <c r="E4" s="827"/>
      <c r="F4" s="827"/>
      <c r="G4" s="827"/>
      <c r="H4" s="827"/>
      <c r="I4" s="827"/>
      <c r="J4" s="827"/>
      <c r="K4" s="827"/>
      <c r="L4" s="612"/>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8"/>
      <c r="B5" s="618"/>
      <c r="C5" s="618"/>
      <c r="D5" s="630"/>
      <c r="E5" s="630"/>
      <c r="F5" s="645"/>
      <c r="G5" s="630"/>
      <c r="I5" s="618"/>
      <c r="J5" s="835" t="s">
        <v>148</v>
      </c>
      <c r="K5" s="835"/>
    </row>
    <row r="6" spans="1:256" ht="21" customHeight="1">
      <c r="A6" s="833" t="s">
        <v>94</v>
      </c>
      <c r="B6" s="833" t="s">
        <v>4</v>
      </c>
      <c r="C6" s="833" t="s">
        <v>68</v>
      </c>
      <c r="D6" s="833" t="s">
        <v>193</v>
      </c>
      <c r="E6" s="833"/>
      <c r="F6" s="829" t="s">
        <v>69</v>
      </c>
      <c r="G6" s="828" t="s">
        <v>193</v>
      </c>
      <c r="H6" s="828"/>
      <c r="I6" s="833" t="s">
        <v>70</v>
      </c>
      <c r="J6" s="833"/>
      <c r="K6" s="833"/>
      <c r="L6" s="64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c r="IQ6" s="620"/>
      <c r="IR6" s="620"/>
      <c r="IS6" s="620"/>
      <c r="IT6" s="620"/>
      <c r="IU6" s="620"/>
      <c r="IV6" s="620"/>
    </row>
    <row r="7" spans="1:256" ht="57.75" customHeight="1">
      <c r="A7" s="833"/>
      <c r="B7" s="833"/>
      <c r="C7" s="833"/>
      <c r="D7" s="294" t="s">
        <v>194</v>
      </c>
      <c r="E7" s="294" t="s">
        <v>195</v>
      </c>
      <c r="F7" s="829"/>
      <c r="G7" s="294" t="s">
        <v>194</v>
      </c>
      <c r="H7" s="5" t="s">
        <v>195</v>
      </c>
      <c r="I7" s="294" t="s">
        <v>196</v>
      </c>
      <c r="J7" s="294" t="s">
        <v>194</v>
      </c>
      <c r="K7" s="294" t="s">
        <v>197</v>
      </c>
      <c r="L7" s="640"/>
      <c r="M7" s="641" t="e">
        <f>L9+M9-G9</f>
        <v>#REF!</v>
      </c>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c r="FK7" s="620"/>
      <c r="FL7" s="620"/>
      <c r="FM7" s="620"/>
      <c r="FN7" s="620"/>
      <c r="FO7" s="620"/>
      <c r="FP7" s="620"/>
      <c r="FQ7" s="620"/>
      <c r="FR7" s="620"/>
      <c r="FS7" s="620"/>
      <c r="FT7" s="620"/>
      <c r="FU7" s="620"/>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620"/>
      <c r="IE7" s="620"/>
      <c r="IF7" s="620"/>
      <c r="IG7" s="620"/>
      <c r="IH7" s="620"/>
      <c r="II7" s="620"/>
      <c r="IJ7" s="620"/>
      <c r="IK7" s="620"/>
      <c r="IL7" s="620"/>
      <c r="IM7" s="620"/>
      <c r="IN7" s="620"/>
      <c r="IO7" s="620"/>
      <c r="IP7" s="620"/>
      <c r="IQ7" s="620"/>
      <c r="IR7" s="620"/>
      <c r="IS7" s="620"/>
      <c r="IT7" s="620"/>
      <c r="IU7" s="620"/>
      <c r="IV7" s="620"/>
    </row>
    <row r="8" spans="1:256">
      <c r="A8" s="10" t="s">
        <v>12</v>
      </c>
      <c r="B8" s="10" t="s">
        <v>13</v>
      </c>
      <c r="C8" s="10" t="s">
        <v>198</v>
      </c>
      <c r="D8" s="10">
        <v>2</v>
      </c>
      <c r="E8" s="10">
        <v>3</v>
      </c>
      <c r="F8" s="6" t="s">
        <v>199</v>
      </c>
      <c r="G8" s="6">
        <v>5</v>
      </c>
      <c r="H8" s="6">
        <v>6</v>
      </c>
      <c r="I8" s="10" t="s">
        <v>200</v>
      </c>
      <c r="J8" s="10" t="s">
        <v>201</v>
      </c>
      <c r="K8" s="10" t="s">
        <v>202</v>
      </c>
      <c r="L8" s="642"/>
      <c r="M8" s="622"/>
      <c r="N8" s="622"/>
      <c r="O8" s="622"/>
      <c r="P8" s="621"/>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c r="FZ8" s="622"/>
      <c r="GA8" s="622"/>
      <c r="GB8" s="622"/>
      <c r="GC8" s="622"/>
      <c r="GD8" s="622"/>
      <c r="GE8" s="622"/>
      <c r="GF8" s="622"/>
      <c r="GG8" s="622"/>
      <c r="GH8" s="622"/>
      <c r="GI8" s="622"/>
      <c r="GJ8" s="622"/>
      <c r="GK8" s="622"/>
      <c r="GL8" s="622"/>
      <c r="GM8" s="622"/>
      <c r="GN8" s="622"/>
      <c r="GO8" s="622"/>
      <c r="GP8" s="622"/>
      <c r="GQ8" s="622"/>
      <c r="GR8" s="622"/>
      <c r="GS8" s="622"/>
      <c r="GT8" s="622"/>
      <c r="GU8" s="622"/>
      <c r="GV8" s="622"/>
      <c r="GW8" s="622"/>
      <c r="GX8" s="622"/>
      <c r="GY8" s="622"/>
      <c r="GZ8" s="622"/>
      <c r="HA8" s="622"/>
      <c r="HB8" s="622"/>
      <c r="HC8" s="622"/>
      <c r="HD8" s="622"/>
      <c r="HE8" s="622"/>
      <c r="HF8" s="622"/>
      <c r="HG8" s="622"/>
      <c r="HH8" s="622"/>
      <c r="HI8" s="622"/>
      <c r="HJ8" s="622"/>
      <c r="HK8" s="622"/>
      <c r="HL8" s="622"/>
      <c r="HM8" s="622"/>
      <c r="HN8" s="622"/>
      <c r="HO8" s="622"/>
      <c r="HP8" s="622"/>
      <c r="HQ8" s="622"/>
      <c r="HR8" s="622"/>
      <c r="HS8" s="622"/>
      <c r="HT8" s="622"/>
      <c r="HU8" s="622"/>
      <c r="HV8" s="622"/>
      <c r="HW8" s="622"/>
      <c r="HX8" s="622"/>
      <c r="HY8" s="622"/>
      <c r="HZ8" s="622"/>
      <c r="IA8" s="622"/>
      <c r="IB8" s="622"/>
      <c r="IC8" s="622"/>
      <c r="ID8" s="622"/>
      <c r="IE8" s="622"/>
      <c r="IF8" s="622"/>
      <c r="IG8" s="622"/>
      <c r="IH8" s="622"/>
      <c r="II8" s="622"/>
      <c r="IJ8" s="622"/>
      <c r="IK8" s="622"/>
      <c r="IL8" s="622"/>
      <c r="IM8" s="622"/>
      <c r="IN8" s="622"/>
      <c r="IO8" s="622"/>
      <c r="IP8" s="622"/>
      <c r="IQ8" s="622"/>
      <c r="IR8" s="622"/>
      <c r="IS8" s="622"/>
      <c r="IT8" s="622"/>
      <c r="IU8" s="622"/>
      <c r="IV8" s="622"/>
    </row>
    <row r="9" spans="1:256" s="23" customFormat="1" ht="21" customHeight="1">
      <c r="A9" s="646"/>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2" t="e">
        <f>'49'!D23-'49'!D25</f>
        <v>#REF!</v>
      </c>
      <c r="M9" s="624" t="e">
        <f>G9-L9</f>
        <v>#REF!</v>
      </c>
      <c r="N9" s="624">
        <f>'49'!D43-'49'!D45</f>
        <v>10502345</v>
      </c>
      <c r="O9" s="611"/>
      <c r="P9" s="611"/>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2">
        <f>'49'!D43-'49'!D45</f>
        <v>10502345</v>
      </c>
      <c r="N10" s="23" t="s">
        <v>1044</v>
      </c>
      <c r="O10" s="624" t="s">
        <v>1045</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2">
        <v>14575972</v>
      </c>
      <c r="M11" s="23">
        <f>14040807-L11</f>
        <v>-535165</v>
      </c>
      <c r="N11" s="612">
        <f>20943342+293462</f>
        <v>21236804</v>
      </c>
      <c r="O11" s="612">
        <f>21017932+293462</f>
        <v>21311394</v>
      </c>
      <c r="P11" s="624"/>
      <c r="U11" s="624"/>
    </row>
    <row r="12" spans="1:256" ht="36.75" customHeight="1">
      <c r="A12" s="647">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39" t="s">
        <v>1055</v>
      </c>
      <c r="M12" s="634">
        <f>E12+M11+E19</f>
        <v>1468660</v>
      </c>
      <c r="N12" s="634">
        <f>N11-F9</f>
        <v>-74590</v>
      </c>
      <c r="O12" s="634"/>
      <c r="P12" s="634"/>
      <c r="U12" s="634"/>
      <c r="V12" s="634"/>
    </row>
    <row r="13" spans="1:256" ht="21" customHeight="1">
      <c r="A13" s="39"/>
      <c r="B13" s="40" t="s">
        <v>153</v>
      </c>
      <c r="C13" s="28"/>
      <c r="D13" s="28"/>
      <c r="E13" s="28"/>
      <c r="F13" s="28"/>
      <c r="G13" s="28"/>
      <c r="H13" s="28"/>
      <c r="I13" s="28"/>
      <c r="J13" s="28"/>
      <c r="K13" s="28"/>
      <c r="U13" s="638"/>
      <c r="V13" s="638"/>
    </row>
    <row r="14" spans="1:256" ht="21" customHeight="1">
      <c r="A14" s="647"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7"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7"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7" t="s">
        <v>19</v>
      </c>
      <c r="B18" s="337" t="s">
        <v>158</v>
      </c>
      <c r="C18" s="28">
        <v>14000</v>
      </c>
      <c r="D18" s="28">
        <v>14000</v>
      </c>
      <c r="E18" s="28"/>
      <c r="F18" s="28">
        <v>5128</v>
      </c>
      <c r="G18" s="28">
        <v>5128</v>
      </c>
      <c r="H18" s="28"/>
      <c r="I18" s="28">
        <f t="shared" ref="I18:J27" si="4">F18/C18%</f>
        <v>36.628571428571426</v>
      </c>
      <c r="J18" s="28"/>
      <c r="K18" s="28"/>
    </row>
    <row r="19" spans="1:22" ht="69.75" customHeight="1">
      <c r="A19" s="647"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39">
        <f>33630+34313</f>
        <v>67943</v>
      </c>
      <c r="V19" s="638"/>
    </row>
    <row r="20" spans="1:22" ht="21" customHeight="1">
      <c r="A20" s="647"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2" t="s">
        <v>1054</v>
      </c>
      <c r="O21" s="611"/>
      <c r="P21" s="624"/>
      <c r="U21" s="624"/>
      <c r="V21" s="632"/>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4"/>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4">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2"/>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2"/>
    </row>
    <row r="26" spans="1:22" s="23" customFormat="1" ht="21" customHeight="1">
      <c r="A26" s="41" t="s">
        <v>30</v>
      </c>
      <c r="B26" s="338" t="s">
        <v>46</v>
      </c>
      <c r="C26" s="42">
        <v>97760</v>
      </c>
      <c r="D26" s="42">
        <f>C26</f>
        <v>97760</v>
      </c>
      <c r="E26" s="42"/>
      <c r="F26" s="42"/>
      <c r="G26" s="42"/>
      <c r="H26" s="42"/>
      <c r="I26" s="42"/>
      <c r="J26" s="42"/>
      <c r="K26" s="42"/>
      <c r="L26" s="612"/>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2"/>
    </row>
    <row r="28" spans="1:22" s="23" customFormat="1" ht="21" customHeight="1">
      <c r="A28" s="41" t="s">
        <v>34</v>
      </c>
      <c r="B28" s="338" t="s">
        <v>44</v>
      </c>
      <c r="C28" s="42"/>
      <c r="D28" s="42"/>
      <c r="E28" s="42"/>
      <c r="F28" s="42">
        <f>G28+H28</f>
        <v>2628</v>
      </c>
      <c r="G28" s="42">
        <v>1446</v>
      </c>
      <c r="H28" s="42">
        <v>1182</v>
      </c>
      <c r="I28" s="42"/>
      <c r="J28" s="42"/>
      <c r="K28" s="42"/>
      <c r="L28" s="612"/>
    </row>
    <row r="29" spans="1:22" s="23" customFormat="1" ht="21" customHeight="1">
      <c r="A29" s="41" t="s">
        <v>167</v>
      </c>
      <c r="B29" s="338" t="s">
        <v>43</v>
      </c>
      <c r="C29" s="42"/>
      <c r="D29" s="42"/>
      <c r="E29" s="42"/>
      <c r="F29" s="42">
        <v>0</v>
      </c>
      <c r="G29" s="42"/>
      <c r="H29" s="42"/>
      <c r="I29" s="42"/>
      <c r="J29" s="42"/>
      <c r="K29" s="42"/>
      <c r="L29" s="612"/>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2"/>
      <c r="P30" s="624">
        <f>P32+P40</f>
        <v>1596250</v>
      </c>
      <c r="Q30" s="825" t="s">
        <v>203</v>
      </c>
      <c r="R30" s="825"/>
      <c r="T30" s="23" t="s">
        <v>204</v>
      </c>
      <c r="U30" s="624"/>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2" t="s">
        <v>759</v>
      </c>
      <c r="O31" s="23" t="s">
        <v>205</v>
      </c>
      <c r="P31" s="23" t="s">
        <v>206</v>
      </c>
      <c r="Q31" s="23" t="s">
        <v>207</v>
      </c>
      <c r="R31" s="23" t="s">
        <v>208</v>
      </c>
    </row>
    <row r="32" spans="1:22" s="618" customFormat="1" ht="21" customHeight="1">
      <c r="A32" s="648"/>
      <c r="B32" s="649" t="s">
        <v>209</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3" t="s">
        <v>760</v>
      </c>
      <c r="M32" s="618" t="s">
        <v>207</v>
      </c>
      <c r="P32" s="630">
        <f>O33+P33</f>
        <v>1589064</v>
      </c>
      <c r="Q32" s="630">
        <f>Q34+Q35+Q36+Q40</f>
        <v>62333</v>
      </c>
      <c r="R32" s="630">
        <f>R34+R35+R36+R40</f>
        <v>56458</v>
      </c>
    </row>
    <row r="33" spans="1:22" s="618" customFormat="1" ht="21" customHeight="1">
      <c r="A33" s="648"/>
      <c r="B33" s="649" t="s">
        <v>210</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4"/>
      <c r="M33" s="633"/>
      <c r="N33" s="633"/>
      <c r="O33" s="613">
        <f>O34+O35+O36</f>
        <v>1147376</v>
      </c>
      <c r="P33" s="613">
        <f>P34+P35+P36</f>
        <v>441688</v>
      </c>
      <c r="Q33" s="613">
        <f>Q34+Q35+Q36</f>
        <v>55611</v>
      </c>
      <c r="R33" s="613"/>
      <c r="S33" s="613"/>
      <c r="T33" s="633"/>
      <c r="U33" s="633"/>
      <c r="V33" s="633"/>
    </row>
    <row r="34" spans="1:22" ht="57.75" customHeight="1">
      <c r="A34" s="647">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39">
        <f>'61 26'!AR12</f>
        <v>918267.12792600016</v>
      </c>
      <c r="M34" s="634">
        <f>L34-F34</f>
        <v>27247.127926000161</v>
      </c>
      <c r="N34" s="617">
        <f>L34+M34</f>
        <v>945514.25585200032</v>
      </c>
      <c r="O34" s="614">
        <v>648889</v>
      </c>
      <c r="P34" s="614">
        <v>242132</v>
      </c>
      <c r="Q34" s="614">
        <v>28022</v>
      </c>
      <c r="R34" s="614">
        <v>33882</v>
      </c>
      <c r="S34" s="614">
        <f t="shared" ref="S34:S39" si="7">Q34+R34</f>
        <v>61904</v>
      </c>
      <c r="T34" s="634">
        <f>P34-Q34</f>
        <v>214110</v>
      </c>
    </row>
    <row r="35" spans="1:22" ht="21" customHeight="1">
      <c r="A35" s="647">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39">
        <f>'61 26'!BF12</f>
        <v>239830.18396900001</v>
      </c>
      <c r="M35" s="634">
        <f t="shared" ref="M35:M36" si="8">L35-F35</f>
        <v>-33566.816030999995</v>
      </c>
      <c r="N35" s="617">
        <f>L35+M35</f>
        <v>206263.36793800001</v>
      </c>
      <c r="O35" s="614">
        <v>150409</v>
      </c>
      <c r="P35" s="614">
        <v>122988</v>
      </c>
      <c r="Q35" s="614">
        <v>16587</v>
      </c>
      <c r="R35" s="614">
        <v>22576</v>
      </c>
      <c r="S35" s="614">
        <f t="shared" si="7"/>
        <v>39163</v>
      </c>
      <c r="T35" s="634">
        <f>P35-Q35</f>
        <v>106401</v>
      </c>
    </row>
    <row r="36" spans="1:22" ht="36.75" customHeight="1">
      <c r="A36" s="647">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39">
        <f>'61 26'!AY12</f>
        <v>317268.76569999999</v>
      </c>
      <c r="M36" s="634">
        <f t="shared" si="8"/>
        <v>-107378.23430000001</v>
      </c>
      <c r="N36" s="617">
        <f>L36+M36</f>
        <v>209890.53139999998</v>
      </c>
      <c r="O36" s="614">
        <v>348078</v>
      </c>
      <c r="P36" s="614">
        <v>76568</v>
      </c>
      <c r="Q36" s="614">
        <v>11002</v>
      </c>
      <c r="R36" s="614">
        <v>0</v>
      </c>
      <c r="S36" s="614">
        <f>Q36+R36</f>
        <v>11002</v>
      </c>
      <c r="T36" s="634">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2"/>
      <c r="M37" s="624">
        <f>M35+M36</f>
        <v>-140945.05033100001</v>
      </c>
      <c r="O37" s="611"/>
      <c r="P37" s="611"/>
      <c r="Q37" s="611"/>
      <c r="R37" s="611"/>
      <c r="S37" s="611">
        <f t="shared" si="7"/>
        <v>0</v>
      </c>
    </row>
    <row r="38" spans="1:22" s="618" customFormat="1" ht="21" customHeight="1">
      <c r="A38" s="648"/>
      <c r="B38" s="649" t="s">
        <v>211</v>
      </c>
      <c r="C38" s="43">
        <f>D38+E38</f>
        <v>0</v>
      </c>
      <c r="D38" s="43"/>
      <c r="E38" s="43"/>
      <c r="F38" s="43"/>
      <c r="G38" s="43"/>
      <c r="H38" s="43">
        <f>F38-G38</f>
        <v>0</v>
      </c>
      <c r="I38" s="42"/>
      <c r="J38" s="42"/>
      <c r="K38" s="42"/>
      <c r="L38" s="643"/>
      <c r="O38" s="615"/>
      <c r="P38" s="615"/>
      <c r="Q38" s="615"/>
      <c r="R38" s="615"/>
      <c r="S38" s="615">
        <f t="shared" si="7"/>
        <v>0</v>
      </c>
    </row>
    <row r="39" spans="1:22" s="618" customFormat="1" ht="21" customHeight="1">
      <c r="A39" s="648"/>
      <c r="B39" s="649" t="s">
        <v>212</v>
      </c>
      <c r="C39" s="43">
        <f>D39+E39</f>
        <v>0</v>
      </c>
      <c r="D39" s="43"/>
      <c r="E39" s="43"/>
      <c r="F39" s="43">
        <v>7186</v>
      </c>
      <c r="G39" s="43">
        <v>6722</v>
      </c>
      <c r="H39" s="43">
        <f>F39-G39</f>
        <v>464</v>
      </c>
      <c r="I39" s="42"/>
      <c r="J39" s="42"/>
      <c r="K39" s="42"/>
      <c r="L39" s="644"/>
      <c r="M39" s="633"/>
      <c r="N39" s="633"/>
      <c r="O39" s="613"/>
      <c r="P39" s="613"/>
      <c r="Q39" s="613"/>
      <c r="R39" s="613"/>
      <c r="S39" s="615">
        <f t="shared" si="7"/>
        <v>0</v>
      </c>
      <c r="T39" s="633"/>
      <c r="U39" s="633"/>
      <c r="V39" s="633"/>
    </row>
    <row r="40" spans="1:22" ht="21" customHeight="1">
      <c r="A40" s="647">
        <v>1</v>
      </c>
      <c r="B40" s="337" t="s">
        <v>172</v>
      </c>
      <c r="C40" s="28"/>
      <c r="D40" s="28"/>
      <c r="E40" s="28"/>
      <c r="F40" s="28">
        <v>7186</v>
      </c>
      <c r="G40" s="28">
        <v>6722</v>
      </c>
      <c r="H40" s="28">
        <f>F40-G40</f>
        <v>464</v>
      </c>
      <c r="I40" s="42"/>
      <c r="J40" s="42"/>
      <c r="K40" s="42"/>
      <c r="L40" s="612"/>
      <c r="M40" s="23"/>
      <c r="N40" s="23"/>
      <c r="O40" s="611"/>
      <c r="P40" s="611">
        <v>7186</v>
      </c>
      <c r="Q40" s="611">
        <v>6722</v>
      </c>
      <c r="R40" s="611"/>
      <c r="S40" s="614"/>
      <c r="T40" s="23"/>
      <c r="U40" s="635"/>
      <c r="V40" s="23"/>
    </row>
    <row r="41" spans="1:22" s="23" customFormat="1" ht="21" customHeight="1">
      <c r="A41" s="41" t="s">
        <v>52</v>
      </c>
      <c r="B41" s="338" t="s">
        <v>173</v>
      </c>
      <c r="C41" s="42"/>
      <c r="D41" s="42"/>
      <c r="E41" s="42"/>
      <c r="F41" s="42">
        <v>6663012</v>
      </c>
      <c r="G41" s="42">
        <v>4460383</v>
      </c>
      <c r="H41" s="42">
        <f>F41-G41</f>
        <v>2202629</v>
      </c>
      <c r="I41" s="42"/>
      <c r="J41" s="42"/>
      <c r="K41" s="42"/>
      <c r="L41" s="612"/>
      <c r="U41" s="635"/>
    </row>
    <row r="42" spans="1:22" s="23" customFormat="1" ht="21" customHeight="1">
      <c r="A42" s="41" t="s">
        <v>54</v>
      </c>
      <c r="B42" s="338" t="s">
        <v>174</v>
      </c>
      <c r="C42" s="42"/>
      <c r="D42" s="42"/>
      <c r="E42" s="42"/>
      <c r="F42" s="42">
        <v>293462</v>
      </c>
      <c r="G42" s="42">
        <v>17411</v>
      </c>
      <c r="H42" s="42">
        <f>F42-G42</f>
        <v>276051</v>
      </c>
      <c r="I42" s="42"/>
      <c r="J42" s="42"/>
      <c r="K42" s="42"/>
      <c r="L42" s="612"/>
      <c r="U42" s="635"/>
    </row>
    <row r="43" spans="1:22" s="23" customFormat="1" ht="21" customHeight="1">
      <c r="A43" s="44" t="s">
        <v>56</v>
      </c>
      <c r="B43" s="45" t="s">
        <v>175</v>
      </c>
      <c r="C43" s="46">
        <f>D43</f>
        <v>10400</v>
      </c>
      <c r="D43" s="46">
        <v>10400</v>
      </c>
      <c r="E43" s="46"/>
      <c r="F43" s="46">
        <v>10407</v>
      </c>
      <c r="G43" s="46">
        <f>F43</f>
        <v>10407</v>
      </c>
      <c r="H43" s="46"/>
      <c r="I43" s="46"/>
      <c r="J43" s="46"/>
      <c r="K43" s="46"/>
      <c r="L43" s="612"/>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840"/>
      <c r="B1" s="840"/>
      <c r="C1" s="840"/>
      <c r="D1" s="11"/>
      <c r="E1" s="11"/>
      <c r="F1" s="11"/>
      <c r="G1" s="11"/>
      <c r="H1" s="11"/>
      <c r="I1" s="11"/>
      <c r="J1" s="11"/>
      <c r="K1" s="11"/>
      <c r="L1" s="11"/>
      <c r="M1" s="11"/>
      <c r="N1" s="11"/>
      <c r="O1" s="11"/>
      <c r="P1" s="11"/>
      <c r="Q1" s="11"/>
      <c r="R1" s="11"/>
      <c r="S1" s="11"/>
      <c r="T1" s="11"/>
      <c r="U1" s="11"/>
      <c r="V1" s="11"/>
      <c r="W1" s="11"/>
      <c r="X1" s="836" t="s">
        <v>213</v>
      </c>
      <c r="Y1" s="836"/>
      <c r="Z1" s="836"/>
      <c r="AA1" s="836"/>
      <c r="AB1" s="836"/>
      <c r="AC1" s="836"/>
      <c r="AD1" s="836"/>
      <c r="AE1" s="836"/>
      <c r="AF1" s="11"/>
    </row>
    <row r="2" spans="1:32" ht="18.75">
      <c r="A2" s="837" t="s">
        <v>1052</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12"/>
    </row>
    <row r="3" spans="1:32" ht="15.75">
      <c r="A3" s="838" t="str">
        <f>'48'!A3:F3</f>
        <v>(Kèm theo Nghị quyết số: 34/NQ-HĐND ngày 25 tháng 6 năm 2025 của HĐND tỉnh Lạng Sơn)</v>
      </c>
      <c r="B3" s="838"/>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4" customFormat="1" ht="12.75">
      <c r="A5" s="572"/>
      <c r="B5" s="571"/>
      <c r="C5" s="571"/>
      <c r="D5" s="571"/>
      <c r="E5" s="571"/>
      <c r="F5" s="571"/>
      <c r="G5" s="571"/>
      <c r="H5" s="571"/>
      <c r="I5" s="571"/>
      <c r="J5" s="571"/>
      <c r="K5" s="571"/>
      <c r="L5" s="571"/>
      <c r="M5" s="571"/>
      <c r="N5" s="571"/>
      <c r="O5" s="571"/>
      <c r="P5" s="571"/>
      <c r="Q5" s="571"/>
      <c r="R5" s="571"/>
      <c r="S5" s="571"/>
      <c r="T5" s="571"/>
      <c r="U5" s="573"/>
      <c r="V5" s="571"/>
      <c r="W5" s="571"/>
      <c r="X5" s="571"/>
      <c r="Y5" s="571"/>
      <c r="Z5" s="839" t="s">
        <v>148</v>
      </c>
      <c r="AA5" s="839"/>
      <c r="AB5" s="839"/>
      <c r="AC5" s="839"/>
      <c r="AD5" s="839"/>
      <c r="AE5" s="839"/>
      <c r="AF5" s="571"/>
    </row>
    <row r="6" spans="1:32" ht="21.75" customHeight="1">
      <c r="A6" s="828" t="s">
        <v>94</v>
      </c>
      <c r="B6" s="828" t="s">
        <v>214</v>
      </c>
      <c r="C6" s="828" t="s">
        <v>68</v>
      </c>
      <c r="D6" s="828"/>
      <c r="E6" s="828"/>
      <c r="F6" s="828"/>
      <c r="G6" s="828"/>
      <c r="H6" s="828"/>
      <c r="I6" s="828"/>
      <c r="J6" s="828"/>
      <c r="K6" s="828"/>
      <c r="L6" s="828"/>
      <c r="M6" s="828" t="s">
        <v>69</v>
      </c>
      <c r="N6" s="828"/>
      <c r="O6" s="828"/>
      <c r="P6" s="828"/>
      <c r="Q6" s="828"/>
      <c r="R6" s="828"/>
      <c r="S6" s="828"/>
      <c r="T6" s="828"/>
      <c r="U6" s="828"/>
      <c r="V6" s="828"/>
      <c r="W6" s="828" t="s">
        <v>70</v>
      </c>
      <c r="X6" s="828"/>
      <c r="Y6" s="828"/>
      <c r="Z6" s="828"/>
      <c r="AA6" s="828"/>
      <c r="AB6" s="828"/>
      <c r="AC6" s="828"/>
      <c r="AD6" s="828"/>
      <c r="AE6" s="828"/>
      <c r="AF6" s="13"/>
    </row>
    <row r="7" spans="1:32" ht="126">
      <c r="A7" s="828"/>
      <c r="B7" s="828"/>
      <c r="C7" s="294" t="s">
        <v>215</v>
      </c>
      <c r="D7" s="294" t="s">
        <v>216</v>
      </c>
      <c r="E7" s="294" t="s">
        <v>217</v>
      </c>
      <c r="F7" s="294" t="s">
        <v>218</v>
      </c>
      <c r="G7" s="294" t="s">
        <v>166</v>
      </c>
      <c r="H7" s="294" t="s">
        <v>219</v>
      </c>
      <c r="I7" s="294" t="s">
        <v>220</v>
      </c>
      <c r="J7" s="294" t="s">
        <v>221</v>
      </c>
      <c r="K7" s="294" t="s">
        <v>222</v>
      </c>
      <c r="L7" s="294" t="s">
        <v>223</v>
      </c>
      <c r="M7" s="294" t="s">
        <v>215</v>
      </c>
      <c r="N7" s="294" t="s">
        <v>216</v>
      </c>
      <c r="O7" s="294" t="s">
        <v>217</v>
      </c>
      <c r="P7" s="294" t="s">
        <v>218</v>
      </c>
      <c r="Q7" s="294" t="s">
        <v>41</v>
      </c>
      <c r="R7" s="294" t="s">
        <v>220</v>
      </c>
      <c r="S7" s="294" t="s">
        <v>221</v>
      </c>
      <c r="T7" s="294" t="s">
        <v>222</v>
      </c>
      <c r="U7" s="294" t="s">
        <v>224</v>
      </c>
      <c r="V7" s="294" t="s">
        <v>223</v>
      </c>
      <c r="W7" s="294" t="s">
        <v>215</v>
      </c>
      <c r="X7" s="294" t="s">
        <v>151</v>
      </c>
      <c r="Y7" s="294" t="s">
        <v>217</v>
      </c>
      <c r="Z7" s="294" t="s">
        <v>218</v>
      </c>
      <c r="AA7" s="294" t="s">
        <v>166</v>
      </c>
      <c r="AB7" s="294" t="s">
        <v>220</v>
      </c>
      <c r="AC7" s="294" t="s">
        <v>221</v>
      </c>
      <c r="AD7" s="294" t="s">
        <v>222</v>
      </c>
      <c r="AE7" s="294" t="s">
        <v>223</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225</v>
      </c>
      <c r="X8" s="14" t="s">
        <v>226</v>
      </c>
      <c r="Y8" s="14" t="s">
        <v>227</v>
      </c>
      <c r="Z8" s="14" t="s">
        <v>228</v>
      </c>
      <c r="AA8" s="14" t="s">
        <v>229</v>
      </c>
      <c r="AB8" s="14" t="s">
        <v>230</v>
      </c>
      <c r="AC8" s="14" t="s">
        <v>231</v>
      </c>
      <c r="AD8" s="14" t="s">
        <v>232</v>
      </c>
      <c r="AE8" s="14" t="s">
        <v>233</v>
      </c>
      <c r="AF8" s="16"/>
    </row>
    <row r="9" spans="1:32" ht="23.25" customHeight="1">
      <c r="A9" s="528"/>
      <c r="B9" s="529" t="s">
        <v>234</v>
      </c>
      <c r="C9" s="530">
        <f t="shared" ref="C9:V9" si="0">C10+C112+C113+C114+C115+C116+C117</f>
        <v>5600953</v>
      </c>
      <c r="D9" s="530">
        <f t="shared" si="0"/>
        <v>2803873</v>
      </c>
      <c r="E9" s="530">
        <f t="shared" si="0"/>
        <v>2497503</v>
      </c>
      <c r="F9" s="530">
        <f t="shared" si="0"/>
        <v>2400</v>
      </c>
      <c r="G9" s="530">
        <f t="shared" si="0"/>
        <v>1400</v>
      </c>
      <c r="H9" s="530">
        <f t="shared" si="0"/>
        <v>83264</v>
      </c>
      <c r="I9" s="530">
        <f t="shared" si="0"/>
        <v>122117</v>
      </c>
      <c r="J9" s="530">
        <f t="shared" si="0"/>
        <v>54784</v>
      </c>
      <c r="K9" s="530">
        <f t="shared" si="0"/>
        <v>67333</v>
      </c>
      <c r="L9" s="530">
        <f t="shared" si="0"/>
        <v>90396</v>
      </c>
      <c r="M9" s="530">
        <f t="shared" si="0"/>
        <v>12343728</v>
      </c>
      <c r="N9" s="530">
        <f t="shared" si="0"/>
        <v>1930392</v>
      </c>
      <c r="O9" s="530">
        <f t="shared" si="0"/>
        <v>2181456</v>
      </c>
      <c r="P9" s="530">
        <f t="shared" si="0"/>
        <v>2580</v>
      </c>
      <c r="Q9" s="530">
        <f t="shared" si="0"/>
        <v>1400</v>
      </c>
      <c r="R9" s="530">
        <f t="shared" si="0"/>
        <v>112000</v>
      </c>
      <c r="S9" s="530">
        <f t="shared" si="0"/>
        <v>56458</v>
      </c>
      <c r="T9" s="530">
        <f t="shared" si="0"/>
        <v>55542</v>
      </c>
      <c r="U9" s="530">
        <f t="shared" si="0"/>
        <v>4460383</v>
      </c>
      <c r="V9" s="530">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1" t="s">
        <v>17</v>
      </c>
      <c r="B10" s="532" t="s">
        <v>235</v>
      </c>
      <c r="C10" s="533">
        <f t="shared" ref="C10:V10" si="2">SUM(C11:C110)</f>
        <v>5423493</v>
      </c>
      <c r="D10" s="533">
        <f t="shared" si="2"/>
        <v>2803873</v>
      </c>
      <c r="E10" s="533">
        <f t="shared" si="2"/>
        <v>2497503</v>
      </c>
      <c r="F10" s="533">
        <f t="shared" si="2"/>
        <v>0</v>
      </c>
      <c r="G10" s="533">
        <f t="shared" si="2"/>
        <v>0</v>
      </c>
      <c r="H10" s="533">
        <f t="shared" si="2"/>
        <v>0</v>
      </c>
      <c r="I10" s="533">
        <f t="shared" si="2"/>
        <v>122117</v>
      </c>
      <c r="J10" s="533">
        <f t="shared" si="2"/>
        <v>54784</v>
      </c>
      <c r="K10" s="533">
        <f t="shared" si="2"/>
        <v>67333</v>
      </c>
      <c r="L10" s="533">
        <f t="shared" si="2"/>
        <v>0</v>
      </c>
      <c r="M10" s="533">
        <f t="shared" si="2"/>
        <v>4448057</v>
      </c>
      <c r="N10" s="533">
        <f t="shared" si="2"/>
        <v>1930392</v>
      </c>
      <c r="O10" s="533">
        <f t="shared" si="2"/>
        <v>2181456</v>
      </c>
      <c r="P10" s="533">
        <f t="shared" si="2"/>
        <v>0</v>
      </c>
      <c r="Q10" s="533">
        <f t="shared" si="2"/>
        <v>0</v>
      </c>
      <c r="R10" s="533">
        <f t="shared" si="2"/>
        <v>112000</v>
      </c>
      <c r="S10" s="533">
        <f t="shared" si="2"/>
        <v>56458</v>
      </c>
      <c r="T10" s="533">
        <f t="shared" si="2"/>
        <v>55542</v>
      </c>
      <c r="U10" s="533">
        <f t="shared" si="2"/>
        <v>224209</v>
      </c>
      <c r="V10" s="533">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4">
        <v>1</v>
      </c>
      <c r="B11" s="310" t="s">
        <v>236</v>
      </c>
      <c r="C11" s="535">
        <f>D11+E11+F11+G11+H11+I11+L11</f>
        <v>11518</v>
      </c>
      <c r="D11" s="535">
        <v>363</v>
      </c>
      <c r="E11" s="536">
        <v>8255</v>
      </c>
      <c r="F11" s="535"/>
      <c r="G11" s="535"/>
      <c r="H11" s="535"/>
      <c r="I11" s="535">
        <v>2900</v>
      </c>
      <c r="J11" s="535"/>
      <c r="K11" s="535">
        <v>2900</v>
      </c>
      <c r="L11" s="535"/>
      <c r="M11" s="535">
        <f>N11+O11+P11+Q11+R11+U11+V11</f>
        <v>11515</v>
      </c>
      <c r="N11" s="537">
        <v>363</v>
      </c>
      <c r="O11" s="538">
        <v>7348</v>
      </c>
      <c r="P11" s="535"/>
      <c r="Q11" s="535"/>
      <c r="R11" s="535">
        <f>S11+T11</f>
        <v>1949</v>
      </c>
      <c r="S11" s="535"/>
      <c r="T11" s="539">
        <v>1949</v>
      </c>
      <c r="U11" s="442">
        <v>1855</v>
      </c>
      <c r="V11" s="535"/>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4">
        <v>2</v>
      </c>
      <c r="B12" s="310" t="s">
        <v>237</v>
      </c>
      <c r="C12" s="535">
        <f t="shared" ref="C12:C74" si="5">D12+E12+F12+G12+H12+I12+L12</f>
        <v>9745</v>
      </c>
      <c r="D12" s="535"/>
      <c r="E12" s="536">
        <v>9439</v>
      </c>
      <c r="F12" s="535"/>
      <c r="G12" s="535"/>
      <c r="H12" s="535"/>
      <c r="I12" s="535">
        <v>306</v>
      </c>
      <c r="J12" s="535"/>
      <c r="K12" s="535">
        <v>306</v>
      </c>
      <c r="L12" s="535"/>
      <c r="M12" s="535">
        <f t="shared" ref="M12:M74" si="6">N12+O12+P12+Q12+R12+U12+V12</f>
        <v>9619</v>
      </c>
      <c r="N12" s="537"/>
      <c r="O12" s="538">
        <v>9173</v>
      </c>
      <c r="P12" s="535"/>
      <c r="Q12" s="535"/>
      <c r="R12" s="535">
        <f t="shared" ref="R12:R75" si="7">S12+T12</f>
        <v>137</v>
      </c>
      <c r="S12" s="535"/>
      <c r="T12" s="539">
        <v>137</v>
      </c>
      <c r="U12" s="442">
        <v>309</v>
      </c>
      <c r="V12" s="535"/>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4">
        <v>3</v>
      </c>
      <c r="B13" s="314" t="s">
        <v>238</v>
      </c>
      <c r="C13" s="535">
        <f t="shared" si="5"/>
        <v>10639</v>
      </c>
      <c r="D13" s="535"/>
      <c r="E13" s="536">
        <v>10314</v>
      </c>
      <c r="F13" s="535"/>
      <c r="G13" s="535"/>
      <c r="H13" s="535"/>
      <c r="I13" s="535">
        <v>325</v>
      </c>
      <c r="J13" s="535"/>
      <c r="K13" s="535">
        <v>325</v>
      </c>
      <c r="L13" s="535"/>
      <c r="M13" s="535">
        <f t="shared" si="6"/>
        <v>10609</v>
      </c>
      <c r="N13" s="537"/>
      <c r="O13" s="538">
        <v>10148</v>
      </c>
      <c r="P13" s="535"/>
      <c r="Q13" s="535"/>
      <c r="R13" s="535">
        <f t="shared" si="7"/>
        <v>310</v>
      </c>
      <c r="S13" s="535"/>
      <c r="T13" s="539">
        <v>310</v>
      </c>
      <c r="U13" s="442">
        <v>151</v>
      </c>
      <c r="V13" s="535"/>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4">
        <v>4</v>
      </c>
      <c r="B14" s="310" t="s">
        <v>239</v>
      </c>
      <c r="C14" s="535">
        <f t="shared" si="5"/>
        <v>6565</v>
      </c>
      <c r="D14" s="535"/>
      <c r="E14" s="536">
        <v>6166</v>
      </c>
      <c r="F14" s="535"/>
      <c r="G14" s="535"/>
      <c r="H14" s="535"/>
      <c r="I14" s="535">
        <v>399</v>
      </c>
      <c r="J14" s="535"/>
      <c r="K14" s="535">
        <v>399</v>
      </c>
      <c r="L14" s="535"/>
      <c r="M14" s="535">
        <f t="shared" si="6"/>
        <v>6564</v>
      </c>
      <c r="N14" s="537"/>
      <c r="O14" s="538">
        <v>6165</v>
      </c>
      <c r="P14" s="535"/>
      <c r="Q14" s="535"/>
      <c r="R14" s="535">
        <f t="shared" si="7"/>
        <v>399</v>
      </c>
      <c r="S14" s="535"/>
      <c r="T14" s="539">
        <v>399</v>
      </c>
      <c r="U14" s="442">
        <v>0</v>
      </c>
      <c r="V14" s="535"/>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4">
        <v>5</v>
      </c>
      <c r="B15" s="310" t="s">
        <v>240</v>
      </c>
      <c r="C15" s="535">
        <f t="shared" si="5"/>
        <v>4141</v>
      </c>
      <c r="D15" s="535"/>
      <c r="E15" s="536">
        <v>4001</v>
      </c>
      <c r="F15" s="535"/>
      <c r="G15" s="535"/>
      <c r="H15" s="535"/>
      <c r="I15" s="535">
        <v>140</v>
      </c>
      <c r="J15" s="535"/>
      <c r="K15" s="535">
        <v>140</v>
      </c>
      <c r="L15" s="535"/>
      <c r="M15" s="535">
        <f t="shared" si="6"/>
        <v>4131</v>
      </c>
      <c r="N15" s="537"/>
      <c r="O15" s="538">
        <v>3677</v>
      </c>
      <c r="P15" s="535"/>
      <c r="Q15" s="535"/>
      <c r="R15" s="535">
        <f t="shared" si="7"/>
        <v>141</v>
      </c>
      <c r="S15" s="535"/>
      <c r="T15" s="539">
        <v>141</v>
      </c>
      <c r="U15" s="442">
        <v>313</v>
      </c>
      <c r="V15" s="535"/>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4">
        <v>6</v>
      </c>
      <c r="B16" s="310" t="s">
        <v>241</v>
      </c>
      <c r="C16" s="535">
        <f t="shared" si="5"/>
        <v>6557</v>
      </c>
      <c r="D16" s="535"/>
      <c r="E16" s="536">
        <v>6557</v>
      </c>
      <c r="F16" s="535"/>
      <c r="G16" s="535"/>
      <c r="H16" s="535"/>
      <c r="I16" s="535">
        <v>0</v>
      </c>
      <c r="J16" s="535"/>
      <c r="K16" s="535"/>
      <c r="L16" s="535"/>
      <c r="M16" s="535">
        <f t="shared" si="6"/>
        <v>6476</v>
      </c>
      <c r="N16" s="537"/>
      <c r="O16" s="538">
        <v>5516</v>
      </c>
      <c r="P16" s="535"/>
      <c r="Q16" s="535"/>
      <c r="R16" s="535">
        <f t="shared" si="7"/>
        <v>0</v>
      </c>
      <c r="S16" s="535"/>
      <c r="T16" s="539"/>
      <c r="U16" s="442">
        <v>960</v>
      </c>
      <c r="V16" s="535"/>
      <c r="W16" s="304">
        <f t="shared" si="3"/>
        <v>98.76467896904073</v>
      </c>
      <c r="X16" s="304"/>
      <c r="Y16" s="304">
        <f t="shared" si="4"/>
        <v>84.123837120634448</v>
      </c>
      <c r="Z16" s="304"/>
      <c r="AA16" s="304"/>
      <c r="AB16" s="304"/>
      <c r="AC16" s="304"/>
      <c r="AD16" s="304"/>
      <c r="AE16" s="304"/>
      <c r="AF16" s="17"/>
    </row>
    <row r="17" spans="1:31" ht="23.25" customHeight="1">
      <c r="A17" s="534">
        <v>7</v>
      </c>
      <c r="B17" s="310" t="s">
        <v>242</v>
      </c>
      <c r="C17" s="535">
        <f t="shared" si="5"/>
        <v>3417</v>
      </c>
      <c r="D17" s="535"/>
      <c r="E17" s="536">
        <v>3417</v>
      </c>
      <c r="F17" s="535"/>
      <c r="G17" s="535"/>
      <c r="H17" s="535"/>
      <c r="I17" s="535">
        <v>0</v>
      </c>
      <c r="J17" s="535"/>
      <c r="K17" s="535"/>
      <c r="L17" s="535"/>
      <c r="M17" s="535">
        <f t="shared" si="6"/>
        <v>3409</v>
      </c>
      <c r="N17" s="537"/>
      <c r="O17" s="538">
        <v>3409</v>
      </c>
      <c r="P17" s="535"/>
      <c r="Q17" s="535"/>
      <c r="R17" s="535">
        <f t="shared" si="7"/>
        <v>0</v>
      </c>
      <c r="S17" s="535"/>
      <c r="T17" s="540"/>
      <c r="U17" s="442">
        <v>0</v>
      </c>
      <c r="V17" s="535"/>
      <c r="W17" s="304">
        <f t="shared" si="3"/>
        <v>99.765876499853661</v>
      </c>
      <c r="X17" s="304"/>
      <c r="Y17" s="304">
        <f t="shared" si="4"/>
        <v>99.765876499853661</v>
      </c>
      <c r="Z17" s="304"/>
      <c r="AA17" s="304"/>
      <c r="AB17" s="304"/>
      <c r="AC17" s="304"/>
      <c r="AD17" s="304"/>
      <c r="AE17" s="304"/>
    </row>
    <row r="18" spans="1:31" ht="23.25" customHeight="1">
      <c r="A18" s="534">
        <v>8</v>
      </c>
      <c r="B18" s="310" t="s">
        <v>243</v>
      </c>
      <c r="C18" s="535">
        <f t="shared" si="5"/>
        <v>1119</v>
      </c>
      <c r="D18" s="535"/>
      <c r="E18" s="536">
        <v>1119</v>
      </c>
      <c r="F18" s="535"/>
      <c r="G18" s="535"/>
      <c r="H18" s="535"/>
      <c r="I18" s="535">
        <v>0</v>
      </c>
      <c r="J18" s="535"/>
      <c r="K18" s="535"/>
      <c r="L18" s="535"/>
      <c r="M18" s="535">
        <f t="shared" si="6"/>
        <v>1119</v>
      </c>
      <c r="N18" s="537"/>
      <c r="O18" s="538">
        <v>1119</v>
      </c>
      <c r="P18" s="535"/>
      <c r="Q18" s="535"/>
      <c r="R18" s="535">
        <f t="shared" si="7"/>
        <v>0</v>
      </c>
      <c r="S18" s="535"/>
      <c r="T18" s="539"/>
      <c r="U18" s="442">
        <v>0</v>
      </c>
      <c r="V18" s="535"/>
      <c r="W18" s="304">
        <f t="shared" si="3"/>
        <v>100</v>
      </c>
      <c r="X18" s="304"/>
      <c r="Y18" s="304">
        <f t="shared" si="4"/>
        <v>100</v>
      </c>
      <c r="Z18" s="304"/>
      <c r="AA18" s="304"/>
      <c r="AB18" s="304"/>
      <c r="AC18" s="304"/>
      <c r="AD18" s="304"/>
      <c r="AE18" s="304"/>
    </row>
    <row r="19" spans="1:31" ht="23.25" customHeight="1">
      <c r="A19" s="534">
        <v>9</v>
      </c>
      <c r="B19" s="310" t="s">
        <v>244</v>
      </c>
      <c r="C19" s="535">
        <f t="shared" si="5"/>
        <v>498</v>
      </c>
      <c r="D19" s="535"/>
      <c r="E19" s="536">
        <v>498</v>
      </c>
      <c r="F19" s="535"/>
      <c r="G19" s="535"/>
      <c r="H19" s="535"/>
      <c r="I19" s="535">
        <v>0</v>
      </c>
      <c r="J19" s="535"/>
      <c r="K19" s="535"/>
      <c r="L19" s="535"/>
      <c r="M19" s="535">
        <f t="shared" si="6"/>
        <v>474</v>
      </c>
      <c r="N19" s="537"/>
      <c r="O19" s="538">
        <v>474</v>
      </c>
      <c r="P19" s="535"/>
      <c r="Q19" s="535"/>
      <c r="R19" s="535">
        <f t="shared" si="7"/>
        <v>0</v>
      </c>
      <c r="S19" s="535"/>
      <c r="T19" s="539"/>
      <c r="U19" s="442">
        <v>0</v>
      </c>
      <c r="V19" s="535"/>
      <c r="W19" s="304">
        <f t="shared" si="3"/>
        <v>95.180722891566262</v>
      </c>
      <c r="X19" s="304"/>
      <c r="Y19" s="304">
        <f t="shared" si="4"/>
        <v>95.180722891566262</v>
      </c>
      <c r="Z19" s="304"/>
      <c r="AA19" s="304"/>
      <c r="AB19" s="304"/>
      <c r="AC19" s="304"/>
      <c r="AD19" s="304"/>
      <c r="AE19" s="304"/>
    </row>
    <row r="20" spans="1:31" ht="23.25" customHeight="1">
      <c r="A20" s="534">
        <v>10</v>
      </c>
      <c r="B20" s="310" t="s">
        <v>245</v>
      </c>
      <c r="C20" s="535">
        <f t="shared" si="5"/>
        <v>3857</v>
      </c>
      <c r="D20" s="535">
        <v>269</v>
      </c>
      <c r="E20" s="536">
        <v>2883</v>
      </c>
      <c r="F20" s="535"/>
      <c r="G20" s="535"/>
      <c r="H20" s="535"/>
      <c r="I20" s="535">
        <v>705</v>
      </c>
      <c r="J20" s="535"/>
      <c r="K20" s="535">
        <v>705</v>
      </c>
      <c r="L20" s="535"/>
      <c r="M20" s="535">
        <f t="shared" si="6"/>
        <v>3751</v>
      </c>
      <c r="N20" s="537">
        <v>198</v>
      </c>
      <c r="O20" s="538">
        <v>2848</v>
      </c>
      <c r="P20" s="535"/>
      <c r="Q20" s="535"/>
      <c r="R20" s="535">
        <f t="shared" si="7"/>
        <v>114</v>
      </c>
      <c r="S20" s="535"/>
      <c r="T20" s="539">
        <v>114</v>
      </c>
      <c r="U20" s="442">
        <v>591</v>
      </c>
      <c r="V20" s="535"/>
      <c r="W20" s="304">
        <f t="shared" si="3"/>
        <v>97.251750064817216</v>
      </c>
      <c r="X20" s="304"/>
      <c r="Y20" s="304">
        <f t="shared" si="4"/>
        <v>98.785986819285469</v>
      </c>
      <c r="Z20" s="304"/>
      <c r="AA20" s="304"/>
      <c r="AB20" s="304"/>
      <c r="AC20" s="304"/>
      <c r="AD20" s="304"/>
      <c r="AE20" s="304"/>
    </row>
    <row r="21" spans="1:31" ht="23.25" customHeight="1">
      <c r="A21" s="534">
        <v>11</v>
      </c>
      <c r="B21" s="310" t="s">
        <v>246</v>
      </c>
      <c r="C21" s="535">
        <f t="shared" si="5"/>
        <v>564</v>
      </c>
      <c r="D21" s="535"/>
      <c r="E21" s="536">
        <v>564</v>
      </c>
      <c r="F21" s="535"/>
      <c r="G21" s="535"/>
      <c r="H21" s="535"/>
      <c r="I21" s="535">
        <v>0</v>
      </c>
      <c r="J21" s="535"/>
      <c r="K21" s="535"/>
      <c r="L21" s="535"/>
      <c r="M21" s="535">
        <f t="shared" si="6"/>
        <v>450</v>
      </c>
      <c r="N21" s="537"/>
      <c r="O21" s="538">
        <v>450</v>
      </c>
      <c r="P21" s="535"/>
      <c r="Q21" s="535"/>
      <c r="R21" s="535">
        <f t="shared" si="7"/>
        <v>0</v>
      </c>
      <c r="S21" s="535"/>
      <c r="T21" s="539"/>
      <c r="U21" s="444">
        <v>0</v>
      </c>
      <c r="V21" s="535"/>
      <c r="W21" s="304">
        <f t="shared" si="3"/>
        <v>79.787234042553195</v>
      </c>
      <c r="X21" s="304"/>
      <c r="Y21" s="304">
        <f t="shared" si="4"/>
        <v>79.787234042553195</v>
      </c>
      <c r="Z21" s="304"/>
      <c r="AA21" s="304"/>
      <c r="AB21" s="304"/>
      <c r="AC21" s="304"/>
      <c r="AD21" s="304"/>
      <c r="AE21" s="304"/>
    </row>
    <row r="22" spans="1:31" ht="23.25" customHeight="1">
      <c r="A22" s="534">
        <v>12</v>
      </c>
      <c r="B22" s="310" t="s">
        <v>247</v>
      </c>
      <c r="C22" s="535">
        <f t="shared" si="5"/>
        <v>1640</v>
      </c>
      <c r="D22" s="535"/>
      <c r="E22" s="536">
        <v>1640</v>
      </c>
      <c r="F22" s="535"/>
      <c r="G22" s="535"/>
      <c r="H22" s="535"/>
      <c r="I22" s="535">
        <v>0</v>
      </c>
      <c r="J22" s="535"/>
      <c r="K22" s="535"/>
      <c r="L22" s="535"/>
      <c r="M22" s="535">
        <f t="shared" si="6"/>
        <v>1582</v>
      </c>
      <c r="N22" s="537"/>
      <c r="O22" s="538">
        <v>1582</v>
      </c>
      <c r="P22" s="535"/>
      <c r="Q22" s="535"/>
      <c r="R22" s="535">
        <f t="shared" si="7"/>
        <v>0</v>
      </c>
      <c r="S22" s="535"/>
      <c r="T22" s="539"/>
      <c r="U22" s="442">
        <v>0</v>
      </c>
      <c r="V22" s="535"/>
      <c r="W22" s="304">
        <f t="shared" si="3"/>
        <v>96.463414634146346</v>
      </c>
      <c r="X22" s="304"/>
      <c r="Y22" s="304">
        <f t="shared" si="4"/>
        <v>96.463414634146346</v>
      </c>
      <c r="Z22" s="304"/>
      <c r="AA22" s="304"/>
      <c r="AB22" s="304"/>
      <c r="AC22" s="304"/>
      <c r="AD22" s="304"/>
      <c r="AE22" s="304"/>
    </row>
    <row r="23" spans="1:31" ht="23.25" customHeight="1">
      <c r="A23" s="534">
        <v>13</v>
      </c>
      <c r="B23" s="310" t="s">
        <v>248</v>
      </c>
      <c r="C23" s="535">
        <f t="shared" si="5"/>
        <v>652</v>
      </c>
      <c r="D23" s="535"/>
      <c r="E23" s="536">
        <v>652</v>
      </c>
      <c r="F23" s="535"/>
      <c r="G23" s="535"/>
      <c r="H23" s="535"/>
      <c r="I23" s="535">
        <v>0</v>
      </c>
      <c r="J23" s="535"/>
      <c r="K23" s="535"/>
      <c r="L23" s="535"/>
      <c r="M23" s="535">
        <f t="shared" si="6"/>
        <v>652</v>
      </c>
      <c r="N23" s="537"/>
      <c r="O23" s="538">
        <v>652</v>
      </c>
      <c r="P23" s="535"/>
      <c r="Q23" s="535"/>
      <c r="R23" s="535">
        <f t="shared" si="7"/>
        <v>0</v>
      </c>
      <c r="S23" s="535"/>
      <c r="T23" s="539"/>
      <c r="U23" s="541">
        <v>0</v>
      </c>
      <c r="V23" s="535"/>
      <c r="W23" s="304">
        <f t="shared" si="3"/>
        <v>100</v>
      </c>
      <c r="X23" s="304"/>
      <c r="Y23" s="304">
        <f t="shared" si="4"/>
        <v>100</v>
      </c>
      <c r="Z23" s="304"/>
      <c r="AA23" s="304"/>
      <c r="AB23" s="304"/>
      <c r="AC23" s="304"/>
      <c r="AD23" s="304"/>
      <c r="AE23" s="304"/>
    </row>
    <row r="24" spans="1:31" ht="23.25" customHeight="1">
      <c r="A24" s="534">
        <v>14</v>
      </c>
      <c r="B24" s="310" t="s">
        <v>249</v>
      </c>
      <c r="C24" s="535">
        <f t="shared" si="5"/>
        <v>577</v>
      </c>
      <c r="D24" s="535"/>
      <c r="E24" s="536">
        <v>577</v>
      </c>
      <c r="F24" s="535"/>
      <c r="G24" s="535"/>
      <c r="H24" s="535"/>
      <c r="I24" s="535">
        <v>0</v>
      </c>
      <c r="J24" s="535"/>
      <c r="K24" s="535"/>
      <c r="L24" s="535"/>
      <c r="M24" s="535">
        <f t="shared" si="6"/>
        <v>575</v>
      </c>
      <c r="N24" s="537"/>
      <c r="O24" s="538">
        <v>575</v>
      </c>
      <c r="P24" s="535"/>
      <c r="Q24" s="535"/>
      <c r="R24" s="535">
        <f t="shared" si="7"/>
        <v>0</v>
      </c>
      <c r="S24" s="535"/>
      <c r="T24" s="539"/>
      <c r="U24" s="541">
        <v>0</v>
      </c>
      <c r="V24" s="535"/>
      <c r="W24" s="304">
        <f t="shared" si="3"/>
        <v>99.653379549393421</v>
      </c>
      <c r="X24" s="304"/>
      <c r="Y24" s="304">
        <f t="shared" si="4"/>
        <v>99.653379549393421</v>
      </c>
      <c r="Z24" s="304"/>
      <c r="AA24" s="304"/>
      <c r="AB24" s="304"/>
      <c r="AC24" s="304"/>
      <c r="AD24" s="304"/>
      <c r="AE24" s="304"/>
    </row>
    <row r="25" spans="1:31" ht="23.25" customHeight="1">
      <c r="A25" s="534">
        <v>15</v>
      </c>
      <c r="B25" s="310" t="s">
        <v>250</v>
      </c>
      <c r="C25" s="535">
        <f t="shared" si="5"/>
        <v>131</v>
      </c>
      <c r="D25" s="535"/>
      <c r="E25" s="536">
        <v>131</v>
      </c>
      <c r="F25" s="535"/>
      <c r="G25" s="535"/>
      <c r="H25" s="535"/>
      <c r="I25" s="535">
        <v>0</v>
      </c>
      <c r="J25" s="535"/>
      <c r="K25" s="535"/>
      <c r="L25" s="535"/>
      <c r="M25" s="535">
        <f t="shared" si="6"/>
        <v>131</v>
      </c>
      <c r="N25" s="537"/>
      <c r="O25" s="538">
        <v>131</v>
      </c>
      <c r="P25" s="535"/>
      <c r="Q25" s="535"/>
      <c r="R25" s="535">
        <f t="shared" si="7"/>
        <v>0</v>
      </c>
      <c r="S25" s="535"/>
      <c r="T25" s="539"/>
      <c r="U25" s="541">
        <v>0</v>
      </c>
      <c r="V25" s="535"/>
      <c r="W25" s="304">
        <f t="shared" si="3"/>
        <v>100</v>
      </c>
      <c r="X25" s="304"/>
      <c r="Y25" s="304">
        <f t="shared" si="4"/>
        <v>100</v>
      </c>
      <c r="Z25" s="304"/>
      <c r="AA25" s="304"/>
      <c r="AB25" s="304"/>
      <c r="AC25" s="304"/>
      <c r="AD25" s="304"/>
      <c r="AE25" s="304"/>
    </row>
    <row r="26" spans="1:31" ht="32.25" customHeight="1">
      <c r="A26" s="534">
        <v>16</v>
      </c>
      <c r="B26" s="310" t="s">
        <v>251</v>
      </c>
      <c r="C26" s="535">
        <f t="shared" si="5"/>
        <v>274</v>
      </c>
      <c r="D26" s="535"/>
      <c r="E26" s="536">
        <v>274</v>
      </c>
      <c r="F26" s="535"/>
      <c r="G26" s="535"/>
      <c r="H26" s="535"/>
      <c r="I26" s="535">
        <v>0</v>
      </c>
      <c r="J26" s="535"/>
      <c r="K26" s="535"/>
      <c r="L26" s="535"/>
      <c r="M26" s="535">
        <f t="shared" si="6"/>
        <v>271</v>
      </c>
      <c r="N26" s="537"/>
      <c r="O26" s="538">
        <v>271</v>
      </c>
      <c r="P26" s="535"/>
      <c r="Q26" s="535"/>
      <c r="R26" s="535">
        <f t="shared" si="7"/>
        <v>0</v>
      </c>
      <c r="S26" s="535"/>
      <c r="T26" s="539"/>
      <c r="U26" s="541">
        <v>0</v>
      </c>
      <c r="V26" s="535"/>
      <c r="W26" s="304">
        <f t="shared" si="3"/>
        <v>98.905109489051085</v>
      </c>
      <c r="X26" s="304"/>
      <c r="Y26" s="304">
        <f t="shared" si="4"/>
        <v>98.905109489051085</v>
      </c>
      <c r="Z26" s="304"/>
      <c r="AA26" s="304"/>
      <c r="AB26" s="304"/>
      <c r="AC26" s="304"/>
      <c r="AD26" s="304"/>
      <c r="AE26" s="304"/>
    </row>
    <row r="27" spans="1:31" ht="34.5" customHeight="1">
      <c r="A27" s="534">
        <v>17</v>
      </c>
      <c r="B27" s="310" t="s">
        <v>252</v>
      </c>
      <c r="C27" s="535">
        <f t="shared" si="5"/>
        <v>258</v>
      </c>
      <c r="D27" s="535"/>
      <c r="E27" s="536">
        <v>258</v>
      </c>
      <c r="F27" s="535"/>
      <c r="G27" s="535"/>
      <c r="H27" s="535"/>
      <c r="I27" s="535">
        <v>0</v>
      </c>
      <c r="J27" s="535"/>
      <c r="K27" s="535"/>
      <c r="L27" s="535"/>
      <c r="M27" s="535">
        <f t="shared" si="6"/>
        <v>192</v>
      </c>
      <c r="N27" s="537"/>
      <c r="O27" s="538">
        <v>192</v>
      </c>
      <c r="P27" s="535"/>
      <c r="Q27" s="535"/>
      <c r="R27" s="535">
        <f t="shared" si="7"/>
        <v>0</v>
      </c>
      <c r="S27" s="535"/>
      <c r="T27" s="539"/>
      <c r="U27" s="541">
        <v>0</v>
      </c>
      <c r="V27" s="535"/>
      <c r="W27" s="304">
        <f t="shared" si="3"/>
        <v>74.418604651162795</v>
      </c>
      <c r="X27" s="304"/>
      <c r="Y27" s="304">
        <f t="shared" si="4"/>
        <v>74.418604651162795</v>
      </c>
      <c r="Z27" s="304"/>
      <c r="AA27" s="304"/>
      <c r="AB27" s="304"/>
      <c r="AC27" s="304"/>
      <c r="AD27" s="304"/>
      <c r="AE27" s="304"/>
    </row>
    <row r="28" spans="1:31" ht="23.25" customHeight="1">
      <c r="A28" s="534">
        <v>18</v>
      </c>
      <c r="B28" s="310" t="s">
        <v>253</v>
      </c>
      <c r="C28" s="535">
        <f t="shared" si="5"/>
        <v>816</v>
      </c>
      <c r="D28" s="535"/>
      <c r="E28" s="536">
        <v>816</v>
      </c>
      <c r="F28" s="535"/>
      <c r="G28" s="535"/>
      <c r="H28" s="535"/>
      <c r="I28" s="535">
        <v>0</v>
      </c>
      <c r="J28" s="535"/>
      <c r="K28" s="535"/>
      <c r="L28" s="535"/>
      <c r="M28" s="535">
        <f t="shared" si="6"/>
        <v>728</v>
      </c>
      <c r="N28" s="537"/>
      <c r="O28" s="538">
        <v>728</v>
      </c>
      <c r="P28" s="535"/>
      <c r="Q28" s="535"/>
      <c r="R28" s="535">
        <f t="shared" si="7"/>
        <v>0</v>
      </c>
      <c r="S28" s="535"/>
      <c r="T28" s="539"/>
      <c r="U28" s="541">
        <v>0</v>
      </c>
      <c r="V28" s="535"/>
      <c r="W28" s="304">
        <f t="shared" si="3"/>
        <v>89.215686274509807</v>
      </c>
      <c r="X28" s="304"/>
      <c r="Y28" s="304">
        <f t="shared" si="4"/>
        <v>89.215686274509807</v>
      </c>
      <c r="Z28" s="304"/>
      <c r="AA28" s="304"/>
      <c r="AB28" s="304"/>
      <c r="AC28" s="304"/>
      <c r="AD28" s="304"/>
      <c r="AE28" s="304"/>
    </row>
    <row r="29" spans="1:31" ht="23.25" customHeight="1">
      <c r="A29" s="534">
        <v>19</v>
      </c>
      <c r="B29" s="310" t="s">
        <v>254</v>
      </c>
      <c r="C29" s="535">
        <f t="shared" si="5"/>
        <v>367</v>
      </c>
      <c r="D29" s="535"/>
      <c r="E29" s="536">
        <v>367</v>
      </c>
      <c r="F29" s="535"/>
      <c r="G29" s="535"/>
      <c r="H29" s="535"/>
      <c r="I29" s="535">
        <v>0</v>
      </c>
      <c r="J29" s="535"/>
      <c r="K29" s="535"/>
      <c r="L29" s="535"/>
      <c r="M29" s="535">
        <f t="shared" si="6"/>
        <v>367</v>
      </c>
      <c r="N29" s="537"/>
      <c r="O29" s="538">
        <v>367</v>
      </c>
      <c r="P29" s="535"/>
      <c r="Q29" s="535"/>
      <c r="R29" s="535">
        <f t="shared" si="7"/>
        <v>0</v>
      </c>
      <c r="S29" s="535"/>
      <c r="T29" s="539"/>
      <c r="U29" s="541">
        <v>0</v>
      </c>
      <c r="V29" s="535"/>
      <c r="W29" s="304">
        <f t="shared" si="3"/>
        <v>100</v>
      </c>
      <c r="X29" s="304"/>
      <c r="Y29" s="304">
        <f t="shared" si="4"/>
        <v>100</v>
      </c>
      <c r="Z29" s="304"/>
      <c r="AA29" s="304"/>
      <c r="AB29" s="304"/>
      <c r="AC29" s="304"/>
      <c r="AD29" s="304"/>
      <c r="AE29" s="304"/>
    </row>
    <row r="30" spans="1:31" ht="23.25" customHeight="1">
      <c r="A30" s="534">
        <v>20</v>
      </c>
      <c r="B30" s="310" t="s">
        <v>255</v>
      </c>
      <c r="C30" s="535">
        <f t="shared" si="5"/>
        <v>28</v>
      </c>
      <c r="D30" s="535"/>
      <c r="E30" s="536">
        <v>28</v>
      </c>
      <c r="F30" s="535"/>
      <c r="G30" s="535"/>
      <c r="H30" s="535"/>
      <c r="I30" s="535">
        <v>0</v>
      </c>
      <c r="J30" s="535"/>
      <c r="K30" s="535"/>
      <c r="L30" s="535"/>
      <c r="M30" s="535">
        <f t="shared" si="6"/>
        <v>28</v>
      </c>
      <c r="N30" s="537"/>
      <c r="O30" s="538">
        <v>28</v>
      </c>
      <c r="P30" s="535"/>
      <c r="Q30" s="535"/>
      <c r="R30" s="535">
        <f t="shared" si="7"/>
        <v>0</v>
      </c>
      <c r="S30" s="535"/>
      <c r="T30" s="539"/>
      <c r="U30" s="541">
        <v>0</v>
      </c>
      <c r="V30" s="535"/>
      <c r="W30" s="304">
        <f t="shared" si="3"/>
        <v>99.999999999999986</v>
      </c>
      <c r="X30" s="304"/>
      <c r="Y30" s="304">
        <f t="shared" si="4"/>
        <v>99.999999999999986</v>
      </c>
      <c r="Z30" s="304"/>
      <c r="AA30" s="304"/>
      <c r="AB30" s="304"/>
      <c r="AC30" s="304"/>
      <c r="AD30" s="304"/>
      <c r="AE30" s="304"/>
    </row>
    <row r="31" spans="1:31" ht="23.25" customHeight="1">
      <c r="A31" s="534">
        <v>21</v>
      </c>
      <c r="B31" s="310" t="s">
        <v>256</v>
      </c>
      <c r="C31" s="535">
        <f t="shared" si="5"/>
        <v>509</v>
      </c>
      <c r="D31" s="535"/>
      <c r="E31" s="536">
        <v>509</v>
      </c>
      <c r="F31" s="535"/>
      <c r="G31" s="535"/>
      <c r="H31" s="535"/>
      <c r="I31" s="535">
        <v>0</v>
      </c>
      <c r="J31" s="535"/>
      <c r="K31" s="535"/>
      <c r="L31" s="535"/>
      <c r="M31" s="535">
        <f t="shared" si="6"/>
        <v>454</v>
      </c>
      <c r="N31" s="537"/>
      <c r="O31" s="538">
        <v>454</v>
      </c>
      <c r="P31" s="535"/>
      <c r="Q31" s="535"/>
      <c r="R31" s="535">
        <f t="shared" si="7"/>
        <v>0</v>
      </c>
      <c r="S31" s="535"/>
      <c r="T31" s="539"/>
      <c r="U31" s="541">
        <v>0</v>
      </c>
      <c r="V31" s="535"/>
      <c r="W31" s="304">
        <f t="shared" si="3"/>
        <v>89.194499017681736</v>
      </c>
      <c r="X31" s="304"/>
      <c r="Y31" s="304">
        <f t="shared" si="4"/>
        <v>89.194499017681736</v>
      </c>
      <c r="Z31" s="304"/>
      <c r="AA31" s="304"/>
      <c r="AB31" s="304"/>
      <c r="AC31" s="304"/>
      <c r="AD31" s="304"/>
      <c r="AE31" s="304"/>
    </row>
    <row r="32" spans="1:31" ht="23.25" customHeight="1">
      <c r="A32" s="534">
        <v>22</v>
      </c>
      <c r="B32" s="310" t="s">
        <v>257</v>
      </c>
      <c r="C32" s="535">
        <f t="shared" si="5"/>
        <v>113</v>
      </c>
      <c r="D32" s="535"/>
      <c r="E32" s="536">
        <v>113</v>
      </c>
      <c r="F32" s="535"/>
      <c r="G32" s="535"/>
      <c r="H32" s="535"/>
      <c r="I32" s="535">
        <v>0</v>
      </c>
      <c r="J32" s="535"/>
      <c r="K32" s="535"/>
      <c r="L32" s="535"/>
      <c r="M32" s="535">
        <f t="shared" si="6"/>
        <v>108</v>
      </c>
      <c r="N32" s="537"/>
      <c r="O32" s="538">
        <v>108</v>
      </c>
      <c r="P32" s="535"/>
      <c r="Q32" s="535"/>
      <c r="R32" s="535">
        <f t="shared" si="7"/>
        <v>0</v>
      </c>
      <c r="S32" s="535"/>
      <c r="T32" s="539"/>
      <c r="U32" s="541">
        <v>0</v>
      </c>
      <c r="V32" s="535"/>
      <c r="W32" s="304">
        <f t="shared" si="3"/>
        <v>95.575221238938056</v>
      </c>
      <c r="X32" s="304"/>
      <c r="Y32" s="304">
        <f t="shared" si="4"/>
        <v>95.575221238938056</v>
      </c>
      <c r="Z32" s="304"/>
      <c r="AA32" s="304"/>
      <c r="AB32" s="304"/>
      <c r="AC32" s="304"/>
      <c r="AD32" s="304"/>
      <c r="AE32" s="304"/>
    </row>
    <row r="33" spans="1:31" ht="54.75" customHeight="1">
      <c r="A33" s="534">
        <v>23</v>
      </c>
      <c r="B33" s="310" t="s">
        <v>258</v>
      </c>
      <c r="C33" s="535">
        <f t="shared" si="5"/>
        <v>436</v>
      </c>
      <c r="D33" s="535"/>
      <c r="E33" s="536">
        <v>436</v>
      </c>
      <c r="F33" s="535"/>
      <c r="G33" s="535"/>
      <c r="H33" s="535"/>
      <c r="I33" s="535">
        <v>0</v>
      </c>
      <c r="J33" s="535"/>
      <c r="K33" s="535"/>
      <c r="L33" s="535"/>
      <c r="M33" s="535">
        <f t="shared" si="6"/>
        <v>436</v>
      </c>
      <c r="N33" s="537"/>
      <c r="O33" s="538">
        <v>436</v>
      </c>
      <c r="P33" s="535"/>
      <c r="Q33" s="535"/>
      <c r="R33" s="535">
        <f t="shared" si="7"/>
        <v>0</v>
      </c>
      <c r="S33" s="535"/>
      <c r="T33" s="539"/>
      <c r="U33" s="541">
        <v>0</v>
      </c>
      <c r="V33" s="535"/>
      <c r="W33" s="304">
        <f t="shared" si="3"/>
        <v>99.999999999999986</v>
      </c>
      <c r="X33" s="304"/>
      <c r="Y33" s="304">
        <f t="shared" si="4"/>
        <v>99.999999999999986</v>
      </c>
      <c r="Z33" s="304"/>
      <c r="AA33" s="304"/>
      <c r="AB33" s="304"/>
      <c r="AC33" s="304"/>
      <c r="AD33" s="304"/>
      <c r="AE33" s="304"/>
    </row>
    <row r="34" spans="1:31" ht="23.25" customHeight="1">
      <c r="A34" s="534">
        <v>24</v>
      </c>
      <c r="B34" s="310" t="s">
        <v>259</v>
      </c>
      <c r="C34" s="535">
        <f t="shared" si="5"/>
        <v>139</v>
      </c>
      <c r="D34" s="535"/>
      <c r="E34" s="536">
        <v>139</v>
      </c>
      <c r="F34" s="535"/>
      <c r="G34" s="535"/>
      <c r="H34" s="535"/>
      <c r="I34" s="535">
        <v>0</v>
      </c>
      <c r="J34" s="535"/>
      <c r="K34" s="535"/>
      <c r="L34" s="535"/>
      <c r="M34" s="535">
        <f t="shared" si="6"/>
        <v>136</v>
      </c>
      <c r="N34" s="537"/>
      <c r="O34" s="538">
        <v>136</v>
      </c>
      <c r="P34" s="535"/>
      <c r="Q34" s="535"/>
      <c r="R34" s="535">
        <f t="shared" si="7"/>
        <v>0</v>
      </c>
      <c r="S34" s="535"/>
      <c r="T34" s="539"/>
      <c r="U34" s="541">
        <v>0</v>
      </c>
      <c r="V34" s="535"/>
      <c r="W34" s="304">
        <f t="shared" si="3"/>
        <v>97.841726618705039</v>
      </c>
      <c r="X34" s="304"/>
      <c r="Y34" s="304">
        <f t="shared" si="4"/>
        <v>97.841726618705039</v>
      </c>
      <c r="Z34" s="304"/>
      <c r="AA34" s="304"/>
      <c r="AB34" s="304"/>
      <c r="AC34" s="304"/>
      <c r="AD34" s="304"/>
      <c r="AE34" s="304"/>
    </row>
    <row r="35" spans="1:31" ht="36.75" customHeight="1">
      <c r="A35" s="534">
        <v>25</v>
      </c>
      <c r="B35" s="310" t="s">
        <v>260</v>
      </c>
      <c r="C35" s="535">
        <f t="shared" si="5"/>
        <v>541</v>
      </c>
      <c r="D35" s="535"/>
      <c r="E35" s="536">
        <v>541</v>
      </c>
      <c r="F35" s="535"/>
      <c r="G35" s="535"/>
      <c r="H35" s="535"/>
      <c r="I35" s="535">
        <v>0</v>
      </c>
      <c r="J35" s="535"/>
      <c r="K35" s="535"/>
      <c r="L35" s="535"/>
      <c r="M35" s="535">
        <f t="shared" si="6"/>
        <v>537</v>
      </c>
      <c r="N35" s="537"/>
      <c r="O35" s="538">
        <v>537</v>
      </c>
      <c r="P35" s="535"/>
      <c r="Q35" s="535"/>
      <c r="R35" s="535">
        <f t="shared" si="7"/>
        <v>0</v>
      </c>
      <c r="S35" s="535"/>
      <c r="T35" s="539"/>
      <c r="U35" s="541">
        <v>0</v>
      </c>
      <c r="V35" s="535"/>
      <c r="W35" s="304">
        <f t="shared" si="3"/>
        <v>99.260628465804061</v>
      </c>
      <c r="X35" s="304"/>
      <c r="Y35" s="304">
        <f t="shared" si="4"/>
        <v>99.260628465804061</v>
      </c>
      <c r="Z35" s="304"/>
      <c r="AA35" s="304"/>
      <c r="AB35" s="304"/>
      <c r="AC35" s="304"/>
      <c r="AD35" s="304"/>
      <c r="AE35" s="304"/>
    </row>
    <row r="36" spans="1:31" ht="33.75" customHeight="1">
      <c r="A36" s="534">
        <v>26</v>
      </c>
      <c r="B36" s="310" t="s">
        <v>261</v>
      </c>
      <c r="C36" s="535">
        <f t="shared" si="5"/>
        <v>51</v>
      </c>
      <c r="D36" s="535"/>
      <c r="E36" s="536">
        <v>51</v>
      </c>
      <c r="F36" s="535"/>
      <c r="G36" s="535"/>
      <c r="H36" s="535"/>
      <c r="I36" s="535">
        <v>0</v>
      </c>
      <c r="J36" s="535"/>
      <c r="K36" s="535"/>
      <c r="L36" s="535"/>
      <c r="M36" s="535">
        <f t="shared" si="6"/>
        <v>50</v>
      </c>
      <c r="N36" s="537"/>
      <c r="O36" s="538">
        <v>50</v>
      </c>
      <c r="P36" s="535"/>
      <c r="Q36" s="535"/>
      <c r="R36" s="535">
        <f t="shared" si="7"/>
        <v>0</v>
      </c>
      <c r="S36" s="535"/>
      <c r="T36" s="539"/>
      <c r="U36" s="541">
        <v>0</v>
      </c>
      <c r="V36" s="535"/>
      <c r="W36" s="304">
        <f t="shared" si="3"/>
        <v>98.039215686274503</v>
      </c>
      <c r="X36" s="304"/>
      <c r="Y36" s="304">
        <f t="shared" si="4"/>
        <v>98.039215686274503</v>
      </c>
      <c r="Z36" s="304"/>
      <c r="AA36" s="304"/>
      <c r="AB36" s="304"/>
      <c r="AC36" s="304"/>
      <c r="AD36" s="304"/>
      <c r="AE36" s="304"/>
    </row>
    <row r="37" spans="1:31" ht="23.25" customHeight="1">
      <c r="A37" s="534">
        <v>27</v>
      </c>
      <c r="B37" s="310" t="s">
        <v>262</v>
      </c>
      <c r="C37" s="535">
        <f t="shared" si="5"/>
        <v>116</v>
      </c>
      <c r="D37" s="535"/>
      <c r="E37" s="536">
        <v>116</v>
      </c>
      <c r="F37" s="535"/>
      <c r="G37" s="535"/>
      <c r="H37" s="535"/>
      <c r="I37" s="535">
        <v>0</v>
      </c>
      <c r="J37" s="535"/>
      <c r="K37" s="535"/>
      <c r="L37" s="535"/>
      <c r="M37" s="535">
        <f t="shared" si="6"/>
        <v>116</v>
      </c>
      <c r="N37" s="537"/>
      <c r="O37" s="538">
        <v>116</v>
      </c>
      <c r="P37" s="535"/>
      <c r="Q37" s="535"/>
      <c r="R37" s="535">
        <f t="shared" si="7"/>
        <v>0</v>
      </c>
      <c r="S37" s="535"/>
      <c r="T37" s="539"/>
      <c r="U37" s="541">
        <v>0</v>
      </c>
      <c r="V37" s="535"/>
      <c r="W37" s="304">
        <f t="shared" si="3"/>
        <v>100</v>
      </c>
      <c r="X37" s="304"/>
      <c r="Y37" s="304">
        <f t="shared" si="4"/>
        <v>100</v>
      </c>
      <c r="Z37" s="304"/>
      <c r="AA37" s="304"/>
      <c r="AB37" s="304"/>
      <c r="AC37" s="304"/>
      <c r="AD37" s="304"/>
      <c r="AE37" s="304"/>
    </row>
    <row r="38" spans="1:31" ht="23.25" customHeight="1">
      <c r="A38" s="534">
        <v>28</v>
      </c>
      <c r="B38" s="310" t="s">
        <v>263</v>
      </c>
      <c r="C38" s="535">
        <f t="shared" si="5"/>
        <v>167</v>
      </c>
      <c r="D38" s="535"/>
      <c r="E38" s="536">
        <v>167</v>
      </c>
      <c r="F38" s="535"/>
      <c r="G38" s="535"/>
      <c r="H38" s="535"/>
      <c r="I38" s="535">
        <v>0</v>
      </c>
      <c r="J38" s="535"/>
      <c r="K38" s="535"/>
      <c r="L38" s="535"/>
      <c r="M38" s="535">
        <f t="shared" si="6"/>
        <v>167</v>
      </c>
      <c r="N38" s="537"/>
      <c r="O38" s="538">
        <v>167</v>
      </c>
      <c r="P38" s="535"/>
      <c r="Q38" s="535"/>
      <c r="R38" s="535">
        <f t="shared" si="7"/>
        <v>0</v>
      </c>
      <c r="S38" s="535"/>
      <c r="T38" s="539"/>
      <c r="U38" s="541">
        <v>0</v>
      </c>
      <c r="V38" s="535"/>
      <c r="W38" s="304">
        <f t="shared" si="3"/>
        <v>100</v>
      </c>
      <c r="X38" s="304"/>
      <c r="Y38" s="304">
        <f t="shared" si="4"/>
        <v>100</v>
      </c>
      <c r="Z38" s="304"/>
      <c r="AA38" s="304"/>
      <c r="AB38" s="304"/>
      <c r="AC38" s="304"/>
      <c r="AD38" s="304"/>
      <c r="AE38" s="304"/>
    </row>
    <row r="39" spans="1:31" ht="23.25" customHeight="1">
      <c r="A39" s="534">
        <v>29</v>
      </c>
      <c r="B39" s="310" t="s">
        <v>264</v>
      </c>
      <c r="C39" s="535">
        <f t="shared" si="5"/>
        <v>163</v>
      </c>
      <c r="D39" s="535"/>
      <c r="E39" s="536">
        <v>163</v>
      </c>
      <c r="F39" s="535"/>
      <c r="G39" s="535"/>
      <c r="H39" s="535"/>
      <c r="I39" s="535">
        <v>0</v>
      </c>
      <c r="J39" s="535"/>
      <c r="K39" s="535"/>
      <c r="L39" s="535"/>
      <c r="M39" s="535">
        <f t="shared" si="6"/>
        <v>162</v>
      </c>
      <c r="N39" s="537"/>
      <c r="O39" s="538">
        <v>162</v>
      </c>
      <c r="P39" s="535"/>
      <c r="Q39" s="535"/>
      <c r="R39" s="535">
        <f t="shared" si="7"/>
        <v>0</v>
      </c>
      <c r="S39" s="535"/>
      <c r="T39" s="539"/>
      <c r="U39" s="541">
        <v>0</v>
      </c>
      <c r="V39" s="535"/>
      <c r="W39" s="304">
        <f t="shared" si="3"/>
        <v>99.386503067484668</v>
      </c>
      <c r="X39" s="304"/>
      <c r="Y39" s="304">
        <f t="shared" si="4"/>
        <v>99.386503067484668</v>
      </c>
      <c r="Z39" s="304"/>
      <c r="AA39" s="304"/>
      <c r="AB39" s="304"/>
      <c r="AC39" s="304"/>
      <c r="AD39" s="304"/>
      <c r="AE39" s="304"/>
    </row>
    <row r="40" spans="1:31" ht="23.25" customHeight="1">
      <c r="A40" s="534">
        <v>30</v>
      </c>
      <c r="B40" s="310" t="s">
        <v>265</v>
      </c>
      <c r="C40" s="535">
        <f t="shared" si="5"/>
        <v>121</v>
      </c>
      <c r="D40" s="535"/>
      <c r="E40" s="536">
        <v>121</v>
      </c>
      <c r="F40" s="535"/>
      <c r="G40" s="535"/>
      <c r="H40" s="535"/>
      <c r="I40" s="535">
        <v>0</v>
      </c>
      <c r="J40" s="535"/>
      <c r="K40" s="535"/>
      <c r="L40" s="535"/>
      <c r="M40" s="535">
        <f t="shared" si="6"/>
        <v>121</v>
      </c>
      <c r="N40" s="537"/>
      <c r="O40" s="538">
        <v>121</v>
      </c>
      <c r="P40" s="535"/>
      <c r="Q40" s="535"/>
      <c r="R40" s="535">
        <f t="shared" si="7"/>
        <v>0</v>
      </c>
      <c r="S40" s="535"/>
      <c r="T40" s="539"/>
      <c r="U40" s="541">
        <v>0</v>
      </c>
      <c r="V40" s="535"/>
      <c r="W40" s="304">
        <f t="shared" si="3"/>
        <v>100</v>
      </c>
      <c r="X40" s="304"/>
      <c r="Y40" s="304">
        <f t="shared" si="4"/>
        <v>100</v>
      </c>
      <c r="Z40" s="304"/>
      <c r="AA40" s="304"/>
      <c r="AB40" s="304"/>
      <c r="AC40" s="304"/>
      <c r="AD40" s="304"/>
      <c r="AE40" s="304"/>
    </row>
    <row r="41" spans="1:31" ht="23.25" customHeight="1">
      <c r="A41" s="534">
        <v>31</v>
      </c>
      <c r="B41" s="310" t="s">
        <v>266</v>
      </c>
      <c r="C41" s="535">
        <f t="shared" si="5"/>
        <v>61</v>
      </c>
      <c r="D41" s="535"/>
      <c r="E41" s="536">
        <v>61</v>
      </c>
      <c r="F41" s="535"/>
      <c r="G41" s="535"/>
      <c r="H41" s="535"/>
      <c r="I41" s="535">
        <v>0</v>
      </c>
      <c r="J41" s="535"/>
      <c r="K41" s="535"/>
      <c r="L41" s="535"/>
      <c r="M41" s="535">
        <f t="shared" si="6"/>
        <v>0</v>
      </c>
      <c r="N41" s="537"/>
      <c r="O41" s="538"/>
      <c r="P41" s="535"/>
      <c r="Q41" s="535"/>
      <c r="R41" s="535">
        <f t="shared" si="7"/>
        <v>0</v>
      </c>
      <c r="S41" s="535"/>
      <c r="T41" s="539"/>
      <c r="U41" s="541">
        <v>0</v>
      </c>
      <c r="V41" s="535"/>
      <c r="W41" s="304">
        <f t="shared" si="3"/>
        <v>0</v>
      </c>
      <c r="X41" s="304"/>
      <c r="Y41" s="304">
        <f t="shared" si="4"/>
        <v>0</v>
      </c>
      <c r="Z41" s="304"/>
      <c r="AA41" s="304"/>
      <c r="AB41" s="304"/>
      <c r="AC41" s="304"/>
      <c r="AD41" s="304"/>
      <c r="AE41" s="304"/>
    </row>
    <row r="42" spans="1:31" ht="23.25" customHeight="1">
      <c r="A42" s="534">
        <v>32</v>
      </c>
      <c r="B42" s="310" t="s">
        <v>267</v>
      </c>
      <c r="C42" s="535">
        <f t="shared" si="5"/>
        <v>559</v>
      </c>
      <c r="D42" s="535"/>
      <c r="E42" s="536">
        <v>559</v>
      </c>
      <c r="F42" s="535"/>
      <c r="G42" s="535"/>
      <c r="H42" s="535"/>
      <c r="I42" s="535">
        <v>0</v>
      </c>
      <c r="J42" s="535"/>
      <c r="K42" s="535"/>
      <c r="L42" s="535"/>
      <c r="M42" s="535">
        <f t="shared" si="6"/>
        <v>431</v>
      </c>
      <c r="N42" s="537"/>
      <c r="O42" s="538">
        <v>431</v>
      </c>
      <c r="P42" s="535"/>
      <c r="Q42" s="535"/>
      <c r="R42" s="535">
        <f t="shared" si="7"/>
        <v>0</v>
      </c>
      <c r="S42" s="535"/>
      <c r="T42" s="539"/>
      <c r="U42" s="541"/>
      <c r="V42" s="535"/>
      <c r="W42" s="304">
        <f t="shared" si="3"/>
        <v>77.101967799642225</v>
      </c>
      <c r="X42" s="304"/>
      <c r="Y42" s="304">
        <f t="shared" si="4"/>
        <v>77.101967799642225</v>
      </c>
      <c r="Z42" s="304"/>
      <c r="AA42" s="304"/>
      <c r="AB42" s="304"/>
      <c r="AC42" s="304"/>
      <c r="AD42" s="304"/>
      <c r="AE42" s="304"/>
    </row>
    <row r="43" spans="1:31" ht="23.25" customHeight="1">
      <c r="A43" s="534">
        <v>33</v>
      </c>
      <c r="B43" s="310" t="s">
        <v>769</v>
      </c>
      <c r="C43" s="535">
        <f t="shared" si="5"/>
        <v>162</v>
      </c>
      <c r="D43" s="535">
        <v>162</v>
      </c>
      <c r="E43" s="536"/>
      <c r="F43" s="535"/>
      <c r="G43" s="535"/>
      <c r="H43" s="535"/>
      <c r="I43" s="535">
        <v>0</v>
      </c>
      <c r="J43" s="535"/>
      <c r="K43" s="535"/>
      <c r="L43" s="535"/>
      <c r="M43" s="535">
        <f t="shared" si="6"/>
        <v>162</v>
      </c>
      <c r="N43" s="537">
        <v>162</v>
      </c>
      <c r="O43" s="538"/>
      <c r="P43" s="535"/>
      <c r="Q43" s="535"/>
      <c r="R43" s="535">
        <f t="shared" si="7"/>
        <v>0</v>
      </c>
      <c r="S43" s="535"/>
      <c r="T43" s="539"/>
      <c r="U43" s="541">
        <v>0</v>
      </c>
      <c r="V43" s="535"/>
      <c r="W43" s="304">
        <f t="shared" si="3"/>
        <v>100</v>
      </c>
      <c r="X43" s="304"/>
      <c r="Y43" s="304"/>
      <c r="Z43" s="304"/>
      <c r="AA43" s="304"/>
      <c r="AB43" s="304"/>
      <c r="AC43" s="304"/>
      <c r="AD43" s="304"/>
      <c r="AE43" s="304"/>
    </row>
    <row r="44" spans="1:31" ht="23.25" customHeight="1">
      <c r="A44" s="534">
        <v>34</v>
      </c>
      <c r="B44" s="310" t="s">
        <v>268</v>
      </c>
      <c r="C44" s="535">
        <f t="shared" si="5"/>
        <v>263</v>
      </c>
      <c r="D44" s="535"/>
      <c r="E44" s="536">
        <v>263</v>
      </c>
      <c r="F44" s="535"/>
      <c r="G44" s="535"/>
      <c r="H44" s="535"/>
      <c r="I44" s="535"/>
      <c r="J44" s="535"/>
      <c r="K44" s="535"/>
      <c r="L44" s="535"/>
      <c r="M44" s="535">
        <f t="shared" si="6"/>
        <v>263</v>
      </c>
      <c r="N44" s="537"/>
      <c r="O44" s="538">
        <v>263</v>
      </c>
      <c r="P44" s="535"/>
      <c r="Q44" s="535"/>
      <c r="R44" s="535">
        <f t="shared" si="7"/>
        <v>0</v>
      </c>
      <c r="S44" s="535"/>
      <c r="T44" s="539"/>
      <c r="U44" s="541">
        <v>0</v>
      </c>
      <c r="V44" s="535"/>
      <c r="W44" s="304"/>
      <c r="X44" s="304"/>
      <c r="Y44" s="304"/>
      <c r="Z44" s="304"/>
      <c r="AA44" s="304"/>
      <c r="AB44" s="304"/>
      <c r="AC44" s="304"/>
      <c r="AD44" s="304"/>
      <c r="AE44" s="304"/>
    </row>
    <row r="45" spans="1:31" ht="23.25" customHeight="1">
      <c r="A45" s="534">
        <v>35</v>
      </c>
      <c r="B45" s="310" t="s">
        <v>269</v>
      </c>
      <c r="C45" s="535">
        <f t="shared" si="5"/>
        <v>927777</v>
      </c>
      <c r="D45" s="535">
        <v>376</v>
      </c>
      <c r="E45" s="536">
        <v>912432</v>
      </c>
      <c r="F45" s="535"/>
      <c r="G45" s="535"/>
      <c r="H45" s="535"/>
      <c r="I45" s="535">
        <v>14969</v>
      </c>
      <c r="J45" s="535">
        <v>7192</v>
      </c>
      <c r="K45" s="535">
        <v>7777</v>
      </c>
      <c r="L45" s="535"/>
      <c r="M45" s="535">
        <f t="shared" si="6"/>
        <v>864890</v>
      </c>
      <c r="N45" s="537">
        <v>35</v>
      </c>
      <c r="O45" s="538">
        <v>761031</v>
      </c>
      <c r="P45" s="535"/>
      <c r="Q45" s="535"/>
      <c r="R45" s="535">
        <f t="shared" si="7"/>
        <v>11139</v>
      </c>
      <c r="S45" s="535">
        <v>4649</v>
      </c>
      <c r="T45" s="539">
        <v>6490</v>
      </c>
      <c r="U45" s="541">
        <v>92685</v>
      </c>
      <c r="V45" s="535"/>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4">
        <v>36</v>
      </c>
      <c r="B46" s="310" t="s">
        <v>271</v>
      </c>
      <c r="C46" s="535">
        <f t="shared" si="5"/>
        <v>165750</v>
      </c>
      <c r="D46" s="535">
        <v>872</v>
      </c>
      <c r="E46" s="536">
        <v>147087</v>
      </c>
      <c r="F46" s="535"/>
      <c r="G46" s="535"/>
      <c r="H46" s="535"/>
      <c r="I46" s="535">
        <v>17791</v>
      </c>
      <c r="J46" s="535">
        <v>17452</v>
      </c>
      <c r="K46" s="535">
        <v>339</v>
      </c>
      <c r="L46" s="535"/>
      <c r="M46" s="535">
        <f t="shared" si="6"/>
        <v>153470</v>
      </c>
      <c r="N46" s="537">
        <v>1832</v>
      </c>
      <c r="O46" s="538">
        <v>128806</v>
      </c>
      <c r="P46" s="535"/>
      <c r="Q46" s="535"/>
      <c r="R46" s="535">
        <f t="shared" si="7"/>
        <v>15043</v>
      </c>
      <c r="S46" s="535">
        <v>14234</v>
      </c>
      <c r="T46" s="539">
        <v>809</v>
      </c>
      <c r="U46" s="541">
        <v>7789</v>
      </c>
      <c r="V46" s="535"/>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4">
        <v>37</v>
      </c>
      <c r="B47" s="310" t="s">
        <v>272</v>
      </c>
      <c r="C47" s="535">
        <f t="shared" si="5"/>
        <v>38484</v>
      </c>
      <c r="D47" s="535"/>
      <c r="E47" s="536">
        <v>38484</v>
      </c>
      <c r="F47" s="535"/>
      <c r="G47" s="535"/>
      <c r="H47" s="535"/>
      <c r="I47" s="535">
        <v>0</v>
      </c>
      <c r="J47" s="535"/>
      <c r="K47" s="535"/>
      <c r="L47" s="535"/>
      <c r="M47" s="535">
        <f t="shared" si="6"/>
        <v>36392</v>
      </c>
      <c r="N47" s="537">
        <v>1100</v>
      </c>
      <c r="O47" s="538">
        <v>33195</v>
      </c>
      <c r="P47" s="535"/>
      <c r="Q47" s="535"/>
      <c r="R47" s="535">
        <f t="shared" si="7"/>
        <v>0</v>
      </c>
      <c r="S47" s="535"/>
      <c r="T47" s="539"/>
      <c r="U47" s="541">
        <v>2097</v>
      </c>
      <c r="V47" s="535"/>
      <c r="W47" s="304">
        <f t="shared" ref="W47:W62" si="9">M47/C47%</f>
        <v>94.563974638810947</v>
      </c>
      <c r="X47" s="304"/>
      <c r="Y47" s="304">
        <f t="shared" si="4"/>
        <v>86.256626130339882</v>
      </c>
      <c r="Z47" s="304"/>
      <c r="AA47" s="304"/>
      <c r="AB47" s="304"/>
      <c r="AC47" s="304"/>
      <c r="AD47" s="304"/>
      <c r="AE47" s="304"/>
    </row>
    <row r="48" spans="1:31" ht="41.25" customHeight="1">
      <c r="A48" s="534">
        <v>38</v>
      </c>
      <c r="B48" s="311" t="s">
        <v>273</v>
      </c>
      <c r="C48" s="535">
        <f t="shared" si="5"/>
        <v>24888</v>
      </c>
      <c r="D48" s="535"/>
      <c r="E48" s="536">
        <v>24888</v>
      </c>
      <c r="F48" s="535"/>
      <c r="G48" s="535"/>
      <c r="H48" s="535"/>
      <c r="I48" s="535">
        <v>0</v>
      </c>
      <c r="J48" s="535"/>
      <c r="K48" s="535"/>
      <c r="L48" s="535"/>
      <c r="M48" s="535">
        <f t="shared" si="6"/>
        <v>23448</v>
      </c>
      <c r="N48" s="537"/>
      <c r="O48" s="538">
        <v>21267</v>
      </c>
      <c r="P48" s="535"/>
      <c r="Q48" s="535"/>
      <c r="R48" s="535">
        <f t="shared" si="7"/>
        <v>0</v>
      </c>
      <c r="S48" s="535"/>
      <c r="T48" s="539"/>
      <c r="U48" s="541">
        <v>2181</v>
      </c>
      <c r="V48" s="535"/>
      <c r="W48" s="304">
        <f t="shared" si="9"/>
        <v>94.214079074252652</v>
      </c>
      <c r="X48" s="304"/>
      <c r="Y48" s="304">
        <f t="shared" si="4"/>
        <v>85.450819672131146</v>
      </c>
      <c r="Z48" s="304"/>
      <c r="AA48" s="304"/>
      <c r="AB48" s="304"/>
      <c r="AC48" s="304"/>
      <c r="AD48" s="304"/>
      <c r="AE48" s="304"/>
    </row>
    <row r="49" spans="1:31" ht="23.25" customHeight="1">
      <c r="A49" s="534">
        <v>39</v>
      </c>
      <c r="B49" s="311" t="s">
        <v>274</v>
      </c>
      <c r="C49" s="535">
        <f t="shared" si="5"/>
        <v>178388</v>
      </c>
      <c r="D49" s="535">
        <v>123472</v>
      </c>
      <c r="E49" s="536">
        <v>42514</v>
      </c>
      <c r="F49" s="535"/>
      <c r="G49" s="535"/>
      <c r="H49" s="535"/>
      <c r="I49" s="535">
        <v>12402</v>
      </c>
      <c r="J49" s="535">
        <v>11602</v>
      </c>
      <c r="K49" s="535">
        <v>800</v>
      </c>
      <c r="L49" s="535"/>
      <c r="M49" s="535">
        <f t="shared" si="6"/>
        <v>191903</v>
      </c>
      <c r="N49" s="537">
        <v>141457</v>
      </c>
      <c r="O49" s="538">
        <v>39539</v>
      </c>
      <c r="P49" s="535"/>
      <c r="Q49" s="535"/>
      <c r="R49" s="535">
        <f t="shared" si="7"/>
        <v>8112</v>
      </c>
      <c r="S49" s="535">
        <v>7312</v>
      </c>
      <c r="T49" s="539">
        <v>800</v>
      </c>
      <c r="U49" s="541">
        <v>2795</v>
      </c>
      <c r="V49" s="535"/>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4">
        <v>40</v>
      </c>
      <c r="B50" s="311" t="s">
        <v>275</v>
      </c>
      <c r="C50" s="535">
        <f t="shared" si="5"/>
        <v>11961</v>
      </c>
      <c r="D50" s="535"/>
      <c r="E50" s="536">
        <v>11851</v>
      </c>
      <c r="F50" s="535"/>
      <c r="G50" s="535"/>
      <c r="H50" s="535"/>
      <c r="I50" s="535">
        <v>110</v>
      </c>
      <c r="J50" s="535"/>
      <c r="K50" s="535">
        <v>110</v>
      </c>
      <c r="L50" s="535"/>
      <c r="M50" s="535">
        <f t="shared" si="6"/>
        <v>11881</v>
      </c>
      <c r="N50" s="537"/>
      <c r="O50" s="538">
        <v>11771</v>
      </c>
      <c r="P50" s="535"/>
      <c r="Q50" s="535"/>
      <c r="R50" s="535">
        <f t="shared" si="7"/>
        <v>93</v>
      </c>
      <c r="S50" s="535"/>
      <c r="T50" s="539">
        <v>93</v>
      </c>
      <c r="U50" s="541">
        <v>17</v>
      </c>
      <c r="V50" s="535"/>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4">
        <v>41</v>
      </c>
      <c r="B51" s="310" t="s">
        <v>277</v>
      </c>
      <c r="C51" s="535">
        <f t="shared" si="5"/>
        <v>10224</v>
      </c>
      <c r="D51" s="535"/>
      <c r="E51" s="536">
        <v>10224</v>
      </c>
      <c r="F51" s="535"/>
      <c r="G51" s="535"/>
      <c r="H51" s="535"/>
      <c r="I51" s="535">
        <v>0</v>
      </c>
      <c r="J51" s="535"/>
      <c r="K51" s="535"/>
      <c r="L51" s="535"/>
      <c r="M51" s="535">
        <f t="shared" si="6"/>
        <v>10224</v>
      </c>
      <c r="N51" s="537"/>
      <c r="O51" s="538">
        <v>10224</v>
      </c>
      <c r="P51" s="535"/>
      <c r="Q51" s="535"/>
      <c r="R51" s="535">
        <f t="shared" si="7"/>
        <v>0</v>
      </c>
      <c r="S51" s="535"/>
      <c r="T51" s="539"/>
      <c r="U51" s="541"/>
      <c r="V51" s="535"/>
      <c r="W51" s="304">
        <f t="shared" si="9"/>
        <v>100</v>
      </c>
      <c r="X51" s="304"/>
      <c r="Y51" s="304">
        <f t="shared" si="4"/>
        <v>100</v>
      </c>
      <c r="Z51" s="304"/>
      <c r="AA51" s="304"/>
      <c r="AB51" s="304"/>
      <c r="AC51" s="304"/>
      <c r="AD51" s="304"/>
      <c r="AE51" s="304"/>
    </row>
    <row r="52" spans="1:31" ht="33" customHeight="1">
      <c r="A52" s="534">
        <v>42</v>
      </c>
      <c r="B52" s="310" t="s">
        <v>278</v>
      </c>
      <c r="C52" s="535">
        <f t="shared" si="5"/>
        <v>215755</v>
      </c>
      <c r="D52" s="535">
        <v>115000</v>
      </c>
      <c r="E52" s="536">
        <v>86922</v>
      </c>
      <c r="F52" s="535"/>
      <c r="G52" s="535"/>
      <c r="H52" s="535"/>
      <c r="I52" s="535">
        <v>13833</v>
      </c>
      <c r="J52" s="535"/>
      <c r="K52" s="535">
        <v>13833</v>
      </c>
      <c r="L52" s="535"/>
      <c r="M52" s="535">
        <f t="shared" si="6"/>
        <v>210248</v>
      </c>
      <c r="N52" s="537">
        <v>115000</v>
      </c>
      <c r="O52" s="538">
        <v>77680</v>
      </c>
      <c r="P52" s="535"/>
      <c r="Q52" s="535"/>
      <c r="R52" s="535">
        <f t="shared" si="7"/>
        <v>11678</v>
      </c>
      <c r="S52" s="535"/>
      <c r="T52" s="539">
        <v>11678</v>
      </c>
      <c r="U52" s="541">
        <v>5890</v>
      </c>
      <c r="V52" s="535"/>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4">
        <v>43</v>
      </c>
      <c r="B53" s="310" t="s">
        <v>280</v>
      </c>
      <c r="C53" s="535">
        <f t="shared" si="5"/>
        <v>13668</v>
      </c>
      <c r="D53" s="535"/>
      <c r="E53" s="536">
        <v>13636</v>
      </c>
      <c r="F53" s="535"/>
      <c r="G53" s="535"/>
      <c r="H53" s="535"/>
      <c r="I53" s="535">
        <v>32</v>
      </c>
      <c r="J53" s="535"/>
      <c r="K53" s="535">
        <v>32</v>
      </c>
      <c r="L53" s="535"/>
      <c r="M53" s="535">
        <f t="shared" si="6"/>
        <v>12938</v>
      </c>
      <c r="N53" s="537"/>
      <c r="O53" s="538">
        <v>11891</v>
      </c>
      <c r="P53" s="535"/>
      <c r="Q53" s="535"/>
      <c r="R53" s="535">
        <f t="shared" si="7"/>
        <v>332</v>
      </c>
      <c r="S53" s="535"/>
      <c r="T53" s="542">
        <v>332</v>
      </c>
      <c r="U53" s="540">
        <v>715</v>
      </c>
      <c r="V53" s="535"/>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4">
        <v>44</v>
      </c>
      <c r="B54" s="310" t="s">
        <v>281</v>
      </c>
      <c r="C54" s="535">
        <f t="shared" si="5"/>
        <v>41979</v>
      </c>
      <c r="D54" s="535">
        <v>15764</v>
      </c>
      <c r="E54" s="536">
        <v>26164</v>
      </c>
      <c r="F54" s="535"/>
      <c r="G54" s="535"/>
      <c r="H54" s="535"/>
      <c r="I54" s="535">
        <v>51</v>
      </c>
      <c r="J54" s="535"/>
      <c r="K54" s="535">
        <v>51</v>
      </c>
      <c r="L54" s="535"/>
      <c r="M54" s="535">
        <f t="shared" si="6"/>
        <v>34270</v>
      </c>
      <c r="N54" s="537">
        <v>9623</v>
      </c>
      <c r="O54" s="538">
        <v>21766</v>
      </c>
      <c r="P54" s="535"/>
      <c r="Q54" s="535"/>
      <c r="R54" s="535">
        <f t="shared" si="7"/>
        <v>14</v>
      </c>
      <c r="S54" s="535"/>
      <c r="T54" s="539">
        <v>14</v>
      </c>
      <c r="U54" s="541">
        <v>2867</v>
      </c>
      <c r="V54" s="535"/>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4">
        <v>45</v>
      </c>
      <c r="B55" s="310" t="s">
        <v>282</v>
      </c>
      <c r="C55" s="535">
        <f t="shared" si="5"/>
        <v>16332</v>
      </c>
      <c r="D55" s="535">
        <v>200</v>
      </c>
      <c r="E55" s="536">
        <v>16132</v>
      </c>
      <c r="F55" s="535"/>
      <c r="G55" s="535"/>
      <c r="H55" s="535"/>
      <c r="I55" s="535">
        <v>0</v>
      </c>
      <c r="J55" s="535"/>
      <c r="K55" s="535"/>
      <c r="L55" s="535"/>
      <c r="M55" s="535">
        <f t="shared" si="6"/>
        <v>16671</v>
      </c>
      <c r="N55" s="537">
        <v>643</v>
      </c>
      <c r="O55" s="538">
        <v>15956</v>
      </c>
      <c r="P55" s="535"/>
      <c r="Q55" s="535"/>
      <c r="R55" s="535">
        <f t="shared" si="7"/>
        <v>0</v>
      </c>
      <c r="S55" s="535"/>
      <c r="T55" s="539"/>
      <c r="U55" s="543">
        <v>72</v>
      </c>
      <c r="V55" s="535"/>
      <c r="W55" s="304">
        <f t="shared" si="9"/>
        <v>102.07567964731815</v>
      </c>
      <c r="X55" s="304"/>
      <c r="Y55" s="304">
        <f t="shared" si="4"/>
        <v>98.909000743863132</v>
      </c>
      <c r="Z55" s="304"/>
      <c r="AA55" s="304"/>
      <c r="AB55" s="304"/>
      <c r="AC55" s="304"/>
      <c r="AD55" s="304"/>
      <c r="AE55" s="304"/>
    </row>
    <row r="56" spans="1:31" ht="23.25" customHeight="1">
      <c r="A56" s="534">
        <v>46</v>
      </c>
      <c r="B56" s="310" t="s">
        <v>283</v>
      </c>
      <c r="C56" s="535">
        <f t="shared" si="5"/>
        <v>162451</v>
      </c>
      <c r="D56" s="535"/>
      <c r="E56" s="536">
        <v>162419</v>
      </c>
      <c r="F56" s="535"/>
      <c r="G56" s="535"/>
      <c r="H56" s="535"/>
      <c r="I56" s="535">
        <v>32</v>
      </c>
      <c r="J56" s="535"/>
      <c r="K56" s="535">
        <v>32</v>
      </c>
      <c r="L56" s="535"/>
      <c r="M56" s="535">
        <f t="shared" si="6"/>
        <v>161591</v>
      </c>
      <c r="N56" s="537"/>
      <c r="O56" s="538">
        <v>144809</v>
      </c>
      <c r="P56" s="535"/>
      <c r="Q56" s="535"/>
      <c r="R56" s="535">
        <f t="shared" si="7"/>
        <v>32</v>
      </c>
      <c r="S56" s="535"/>
      <c r="T56" s="542">
        <v>32</v>
      </c>
      <c r="U56" s="540">
        <v>16750</v>
      </c>
      <c r="V56" s="535"/>
      <c r="W56" s="304">
        <f t="shared" si="9"/>
        <v>99.47060959920222</v>
      </c>
      <c r="X56" s="304"/>
      <c r="Y56" s="304">
        <f t="shared" si="4"/>
        <v>89.157672439800763</v>
      </c>
      <c r="Z56" s="304"/>
      <c r="AA56" s="304"/>
      <c r="AB56" s="304">
        <f>R56/I56%</f>
        <v>100</v>
      </c>
      <c r="AC56" s="304"/>
      <c r="AD56" s="304">
        <f>T56/K56%</f>
        <v>100</v>
      </c>
      <c r="AE56" s="304"/>
    </row>
    <row r="57" spans="1:31" ht="23.25" customHeight="1">
      <c r="A57" s="534">
        <v>47</v>
      </c>
      <c r="B57" s="310" t="s">
        <v>285</v>
      </c>
      <c r="C57" s="535">
        <f t="shared" si="5"/>
        <v>48488</v>
      </c>
      <c r="D57" s="535">
        <v>206</v>
      </c>
      <c r="E57" s="536">
        <v>40885</v>
      </c>
      <c r="F57" s="535"/>
      <c r="G57" s="535"/>
      <c r="H57" s="535"/>
      <c r="I57" s="535">
        <v>7397</v>
      </c>
      <c r="J57" s="535">
        <v>6877</v>
      </c>
      <c r="K57" s="535">
        <v>520</v>
      </c>
      <c r="L57" s="535"/>
      <c r="M57" s="535">
        <f t="shared" si="6"/>
        <v>49267</v>
      </c>
      <c r="N57" s="537"/>
      <c r="O57" s="538">
        <v>39846</v>
      </c>
      <c r="P57" s="535"/>
      <c r="Q57" s="535"/>
      <c r="R57" s="535">
        <f t="shared" si="7"/>
        <v>9002</v>
      </c>
      <c r="S57" s="535">
        <v>8588</v>
      </c>
      <c r="T57" s="539">
        <v>414</v>
      </c>
      <c r="U57" s="541">
        <v>419</v>
      </c>
      <c r="V57" s="535"/>
      <c r="W57" s="304">
        <f t="shared" si="9"/>
        <v>101.60658307210032</v>
      </c>
      <c r="X57" s="304"/>
      <c r="Y57" s="304">
        <f t="shared" si="4"/>
        <v>97.458725694019805</v>
      </c>
      <c r="Z57" s="304"/>
      <c r="AA57" s="304"/>
      <c r="AB57" s="304"/>
      <c r="AC57" s="304"/>
      <c r="AD57" s="304">
        <f>T57/K57%</f>
        <v>79.615384615384613</v>
      </c>
      <c r="AE57" s="304"/>
    </row>
    <row r="58" spans="1:31" ht="23.25" customHeight="1">
      <c r="A58" s="534">
        <v>48</v>
      </c>
      <c r="B58" s="310" t="s">
        <v>286</v>
      </c>
      <c r="C58" s="535">
        <f t="shared" si="5"/>
        <v>13884</v>
      </c>
      <c r="D58" s="535"/>
      <c r="E58" s="536">
        <v>13884</v>
      </c>
      <c r="F58" s="535"/>
      <c r="G58" s="535"/>
      <c r="H58" s="535"/>
      <c r="I58" s="535">
        <v>0</v>
      </c>
      <c r="J58" s="535"/>
      <c r="K58" s="535"/>
      <c r="L58" s="535"/>
      <c r="M58" s="535">
        <f t="shared" si="6"/>
        <v>13794</v>
      </c>
      <c r="N58" s="537"/>
      <c r="O58" s="538">
        <v>13712</v>
      </c>
      <c r="P58" s="535"/>
      <c r="Q58" s="535"/>
      <c r="R58" s="535">
        <f t="shared" si="7"/>
        <v>0</v>
      </c>
      <c r="S58" s="535"/>
      <c r="T58" s="539"/>
      <c r="U58" s="541">
        <v>82</v>
      </c>
      <c r="V58" s="535"/>
      <c r="W58" s="304">
        <f t="shared" si="9"/>
        <v>99.351771823681929</v>
      </c>
      <c r="X58" s="304"/>
      <c r="Y58" s="304">
        <f t="shared" si="4"/>
        <v>98.761163929703258</v>
      </c>
      <c r="Z58" s="304"/>
      <c r="AA58" s="304"/>
      <c r="AB58" s="304"/>
      <c r="AC58" s="304"/>
      <c r="AD58" s="304"/>
      <c r="AE58" s="304"/>
    </row>
    <row r="59" spans="1:31" ht="23.25" customHeight="1">
      <c r="A59" s="534">
        <v>49</v>
      </c>
      <c r="B59" s="310" t="s">
        <v>287</v>
      </c>
      <c r="C59" s="535">
        <f t="shared" si="5"/>
        <v>19417</v>
      </c>
      <c r="D59" s="535"/>
      <c r="E59" s="536">
        <v>18107</v>
      </c>
      <c r="F59" s="535"/>
      <c r="G59" s="535"/>
      <c r="H59" s="535"/>
      <c r="I59" s="535">
        <v>1310</v>
      </c>
      <c r="J59" s="535"/>
      <c r="K59" s="535">
        <v>1310</v>
      </c>
      <c r="L59" s="535"/>
      <c r="M59" s="535">
        <f t="shared" si="6"/>
        <v>19136</v>
      </c>
      <c r="N59" s="537"/>
      <c r="O59" s="538">
        <v>17764</v>
      </c>
      <c r="P59" s="535"/>
      <c r="Q59" s="535"/>
      <c r="R59" s="535">
        <f t="shared" si="7"/>
        <v>1278</v>
      </c>
      <c r="S59" s="535"/>
      <c r="T59" s="539">
        <v>1278</v>
      </c>
      <c r="U59" s="541">
        <v>94</v>
      </c>
      <c r="V59" s="535"/>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4">
        <v>50</v>
      </c>
      <c r="B60" s="310" t="s">
        <v>288</v>
      </c>
      <c r="C60" s="535">
        <f t="shared" si="5"/>
        <v>330282</v>
      </c>
      <c r="D60" s="535">
        <v>125008</v>
      </c>
      <c r="E60" s="536">
        <v>198043</v>
      </c>
      <c r="F60" s="535"/>
      <c r="G60" s="535"/>
      <c r="H60" s="535"/>
      <c r="I60" s="535">
        <v>7231</v>
      </c>
      <c r="J60" s="535"/>
      <c r="K60" s="535">
        <v>7231</v>
      </c>
      <c r="L60" s="535"/>
      <c r="M60" s="535">
        <f t="shared" si="6"/>
        <v>243830</v>
      </c>
      <c r="N60" s="537">
        <v>40725</v>
      </c>
      <c r="O60" s="538">
        <v>181785</v>
      </c>
      <c r="P60" s="535"/>
      <c r="Q60" s="535"/>
      <c r="R60" s="535">
        <f t="shared" si="7"/>
        <v>5837</v>
      </c>
      <c r="S60" s="535"/>
      <c r="T60" s="539">
        <v>5837</v>
      </c>
      <c r="U60" s="541">
        <v>15483</v>
      </c>
      <c r="V60" s="535"/>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4">
        <v>51</v>
      </c>
      <c r="B61" s="310" t="s">
        <v>290</v>
      </c>
      <c r="C61" s="535">
        <f t="shared" si="5"/>
        <v>4676</v>
      </c>
      <c r="D61" s="535"/>
      <c r="E61" s="536">
        <v>2876</v>
      </c>
      <c r="F61" s="535"/>
      <c r="G61" s="535"/>
      <c r="H61" s="535"/>
      <c r="I61" s="535">
        <v>1800</v>
      </c>
      <c r="J61" s="535"/>
      <c r="K61" s="535">
        <v>1800</v>
      </c>
      <c r="L61" s="535"/>
      <c r="M61" s="535">
        <f t="shared" si="6"/>
        <v>4668</v>
      </c>
      <c r="N61" s="537"/>
      <c r="O61" s="538">
        <v>2867</v>
      </c>
      <c r="P61" s="535"/>
      <c r="Q61" s="535"/>
      <c r="R61" s="535">
        <f t="shared" si="7"/>
        <v>1771</v>
      </c>
      <c r="S61" s="535"/>
      <c r="T61" s="539">
        <v>1771</v>
      </c>
      <c r="U61" s="541">
        <v>30</v>
      </c>
      <c r="V61" s="535"/>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4">
        <v>52</v>
      </c>
      <c r="B62" s="310" t="s">
        <v>291</v>
      </c>
      <c r="C62" s="535">
        <f t="shared" si="5"/>
        <v>45224</v>
      </c>
      <c r="D62" s="535"/>
      <c r="E62" s="536">
        <v>45114</v>
      </c>
      <c r="F62" s="535"/>
      <c r="G62" s="535"/>
      <c r="H62" s="535"/>
      <c r="I62" s="535">
        <v>110</v>
      </c>
      <c r="J62" s="535"/>
      <c r="K62" s="535">
        <v>110</v>
      </c>
      <c r="L62" s="535"/>
      <c r="M62" s="535">
        <f t="shared" si="6"/>
        <v>42396</v>
      </c>
      <c r="N62" s="537"/>
      <c r="O62" s="538">
        <v>40188</v>
      </c>
      <c r="P62" s="535"/>
      <c r="Q62" s="535"/>
      <c r="R62" s="535">
        <f t="shared" si="7"/>
        <v>109</v>
      </c>
      <c r="S62" s="535"/>
      <c r="T62" s="544">
        <v>109</v>
      </c>
      <c r="U62" s="541">
        <v>2099</v>
      </c>
      <c r="V62" s="535"/>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4">
        <v>53</v>
      </c>
      <c r="B63" s="310" t="s">
        <v>293</v>
      </c>
      <c r="C63" s="535">
        <f t="shared" si="5"/>
        <v>117644</v>
      </c>
      <c r="D63" s="535">
        <v>2323</v>
      </c>
      <c r="E63" s="536">
        <v>94733</v>
      </c>
      <c r="F63" s="535"/>
      <c r="G63" s="535"/>
      <c r="H63" s="535"/>
      <c r="I63" s="535">
        <v>20588</v>
      </c>
      <c r="J63" s="535">
        <v>5254</v>
      </c>
      <c r="K63" s="535">
        <v>15334</v>
      </c>
      <c r="L63" s="535"/>
      <c r="M63" s="535">
        <f t="shared" si="6"/>
        <v>118702</v>
      </c>
      <c r="N63" s="537">
        <v>2325</v>
      </c>
      <c r="O63" s="538">
        <v>91460</v>
      </c>
      <c r="P63" s="535"/>
      <c r="Q63" s="535"/>
      <c r="R63" s="535">
        <f t="shared" si="7"/>
        <v>17695</v>
      </c>
      <c r="S63" s="535">
        <v>7687</v>
      </c>
      <c r="T63" s="442">
        <v>10008</v>
      </c>
      <c r="U63" s="541">
        <v>7222</v>
      </c>
      <c r="V63" s="535"/>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4">
        <v>54</v>
      </c>
      <c r="B64" s="310" t="s">
        <v>295</v>
      </c>
      <c r="C64" s="535">
        <f t="shared" si="5"/>
        <v>48232</v>
      </c>
      <c r="D64" s="535"/>
      <c r="E64" s="536">
        <v>43331</v>
      </c>
      <c r="F64" s="535"/>
      <c r="G64" s="535"/>
      <c r="H64" s="535"/>
      <c r="I64" s="535">
        <v>4901</v>
      </c>
      <c r="J64" s="535"/>
      <c r="K64" s="535">
        <v>4901</v>
      </c>
      <c r="L64" s="535"/>
      <c r="M64" s="535">
        <f t="shared" si="6"/>
        <v>45556</v>
      </c>
      <c r="N64" s="537"/>
      <c r="O64" s="538">
        <v>31293</v>
      </c>
      <c r="P64" s="535"/>
      <c r="Q64" s="535"/>
      <c r="R64" s="535">
        <f t="shared" si="7"/>
        <v>5190</v>
      </c>
      <c r="S64" s="535"/>
      <c r="T64" s="442">
        <v>5190</v>
      </c>
      <c r="U64" s="541">
        <v>9073</v>
      </c>
      <c r="V64" s="535"/>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4">
        <v>55</v>
      </c>
      <c r="B65" s="310" t="s">
        <v>297</v>
      </c>
      <c r="C65" s="535">
        <f t="shared" si="5"/>
        <v>59613</v>
      </c>
      <c r="D65" s="535">
        <v>1780</v>
      </c>
      <c r="E65" s="536">
        <v>50946</v>
      </c>
      <c r="F65" s="535"/>
      <c r="G65" s="535"/>
      <c r="H65" s="535"/>
      <c r="I65" s="535">
        <v>6887</v>
      </c>
      <c r="J65" s="535"/>
      <c r="K65" s="535">
        <v>6887</v>
      </c>
      <c r="L65" s="535"/>
      <c r="M65" s="535">
        <f t="shared" si="6"/>
        <v>58787</v>
      </c>
      <c r="N65" s="537">
        <v>1586</v>
      </c>
      <c r="O65" s="538">
        <v>11077</v>
      </c>
      <c r="P65" s="535"/>
      <c r="Q65" s="535"/>
      <c r="R65" s="535">
        <f t="shared" si="7"/>
        <v>4444</v>
      </c>
      <c r="S65" s="535"/>
      <c r="T65" s="539">
        <v>4444</v>
      </c>
      <c r="U65" s="545">
        <v>41680</v>
      </c>
      <c r="V65" s="535"/>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4">
        <v>56</v>
      </c>
      <c r="B66" s="311" t="s">
        <v>299</v>
      </c>
      <c r="C66" s="535">
        <f t="shared" si="5"/>
        <v>22564</v>
      </c>
      <c r="D66" s="535">
        <v>13579</v>
      </c>
      <c r="E66" s="536">
        <v>8985</v>
      </c>
      <c r="F66" s="535"/>
      <c r="G66" s="535"/>
      <c r="H66" s="535"/>
      <c r="I66" s="535">
        <v>0</v>
      </c>
      <c r="J66" s="535"/>
      <c r="K66" s="535"/>
      <c r="L66" s="535"/>
      <c r="M66" s="535">
        <f t="shared" si="6"/>
        <v>30916</v>
      </c>
      <c r="N66" s="537">
        <v>22968</v>
      </c>
      <c r="O66" s="538">
        <v>7394</v>
      </c>
      <c r="P66" s="535"/>
      <c r="Q66" s="535"/>
      <c r="R66" s="535">
        <f t="shared" si="7"/>
        <v>0</v>
      </c>
      <c r="S66" s="535"/>
      <c r="T66" s="542"/>
      <c r="U66" s="540">
        <v>554</v>
      </c>
      <c r="V66" s="535"/>
      <c r="W66" s="304">
        <f t="shared" si="14"/>
        <v>137.01471370324413</v>
      </c>
      <c r="X66" s="304">
        <f t="shared" si="14"/>
        <v>169.14353045143235</v>
      </c>
      <c r="Y66" s="304"/>
      <c r="Z66" s="304"/>
      <c r="AA66" s="304"/>
      <c r="AB66" s="304"/>
      <c r="AC66" s="304"/>
      <c r="AD66" s="304"/>
      <c r="AE66" s="304"/>
    </row>
    <row r="67" spans="1:31" ht="36" customHeight="1">
      <c r="A67" s="534">
        <v>57</v>
      </c>
      <c r="B67" s="311" t="s">
        <v>762</v>
      </c>
      <c r="C67" s="535">
        <f t="shared" si="5"/>
        <v>23865</v>
      </c>
      <c r="D67" s="535"/>
      <c r="E67" s="536">
        <v>23865</v>
      </c>
      <c r="F67" s="535"/>
      <c r="G67" s="535"/>
      <c r="H67" s="535"/>
      <c r="I67" s="535"/>
      <c r="J67" s="535"/>
      <c r="K67" s="535"/>
      <c r="L67" s="535"/>
      <c r="M67" s="535">
        <f t="shared" si="6"/>
        <v>22987</v>
      </c>
      <c r="N67" s="537"/>
      <c r="O67" s="538">
        <v>21662</v>
      </c>
      <c r="P67" s="535"/>
      <c r="Q67" s="535"/>
      <c r="R67" s="535">
        <f t="shared" si="7"/>
        <v>0</v>
      </c>
      <c r="S67" s="535"/>
      <c r="T67" s="542"/>
      <c r="U67" s="540">
        <v>1325</v>
      </c>
      <c r="V67" s="535"/>
      <c r="W67" s="304"/>
      <c r="X67" s="304"/>
      <c r="Y67" s="304"/>
      <c r="Z67" s="304"/>
      <c r="AA67" s="304"/>
      <c r="AB67" s="304"/>
      <c r="AC67" s="304"/>
      <c r="AD67" s="304"/>
      <c r="AE67" s="304"/>
    </row>
    <row r="68" spans="1:31" ht="23.25" customHeight="1">
      <c r="A68" s="534">
        <v>58</v>
      </c>
      <c r="B68" s="310" t="s">
        <v>301</v>
      </c>
      <c r="C68" s="535">
        <f t="shared" si="5"/>
        <v>700</v>
      </c>
      <c r="D68" s="535"/>
      <c r="E68" s="536">
        <v>700</v>
      </c>
      <c r="F68" s="535"/>
      <c r="G68" s="535"/>
      <c r="H68" s="535"/>
      <c r="I68" s="535">
        <v>0</v>
      </c>
      <c r="J68" s="535"/>
      <c r="K68" s="535"/>
      <c r="L68" s="535"/>
      <c r="M68" s="535">
        <f t="shared" si="6"/>
        <v>700</v>
      </c>
      <c r="N68" s="537"/>
      <c r="O68" s="538">
        <v>700</v>
      </c>
      <c r="P68" s="535"/>
      <c r="Q68" s="535"/>
      <c r="R68" s="535">
        <f t="shared" si="7"/>
        <v>0</v>
      </c>
      <c r="S68" s="535"/>
      <c r="T68" s="539"/>
      <c r="U68" s="541">
        <v>0</v>
      </c>
      <c r="V68" s="535"/>
      <c r="W68" s="304">
        <f t="shared" si="14"/>
        <v>100</v>
      </c>
      <c r="X68" s="304"/>
      <c r="Y68" s="304"/>
      <c r="Z68" s="304"/>
      <c r="AA68" s="304"/>
      <c r="AB68" s="304"/>
      <c r="AC68" s="304"/>
      <c r="AD68" s="304"/>
      <c r="AE68" s="304"/>
    </row>
    <row r="69" spans="1:31" ht="23.25" customHeight="1">
      <c r="A69" s="534">
        <v>59</v>
      </c>
      <c r="B69" s="310" t="s">
        <v>302</v>
      </c>
      <c r="C69" s="535">
        <f t="shared" si="5"/>
        <v>447</v>
      </c>
      <c r="D69" s="535"/>
      <c r="E69" s="536">
        <v>447</v>
      </c>
      <c r="F69" s="535"/>
      <c r="G69" s="535"/>
      <c r="H69" s="535"/>
      <c r="I69" s="535">
        <v>0</v>
      </c>
      <c r="J69" s="535"/>
      <c r="K69" s="535"/>
      <c r="L69" s="535"/>
      <c r="M69" s="535">
        <f t="shared" si="6"/>
        <v>401</v>
      </c>
      <c r="N69" s="537"/>
      <c r="O69" s="538">
        <v>401</v>
      </c>
      <c r="P69" s="535"/>
      <c r="Q69" s="535"/>
      <c r="R69" s="535">
        <f t="shared" si="7"/>
        <v>0</v>
      </c>
      <c r="S69" s="535"/>
      <c r="T69" s="546"/>
      <c r="U69" s="541">
        <v>0</v>
      </c>
      <c r="V69" s="535"/>
      <c r="W69" s="304">
        <f t="shared" si="14"/>
        <v>89.709172259507838</v>
      </c>
      <c r="X69" s="304"/>
      <c r="Y69" s="304">
        <f t="shared" ref="Y69:Y75" si="15">O69/E69%</f>
        <v>89.709172259507838</v>
      </c>
      <c r="Z69" s="304"/>
      <c r="AA69" s="304"/>
      <c r="AB69" s="304"/>
      <c r="AC69" s="304"/>
      <c r="AD69" s="304"/>
      <c r="AE69" s="304"/>
    </row>
    <row r="70" spans="1:31" ht="23.25" customHeight="1">
      <c r="A70" s="534">
        <v>60</v>
      </c>
      <c r="B70" s="310" t="s">
        <v>303</v>
      </c>
      <c r="C70" s="535">
        <f t="shared" si="5"/>
        <v>998</v>
      </c>
      <c r="D70" s="535"/>
      <c r="E70" s="536">
        <v>998</v>
      </c>
      <c r="F70" s="535"/>
      <c r="G70" s="535"/>
      <c r="H70" s="535"/>
      <c r="I70" s="535">
        <v>0</v>
      </c>
      <c r="J70" s="535"/>
      <c r="K70" s="535"/>
      <c r="L70" s="535"/>
      <c r="M70" s="535">
        <f t="shared" si="6"/>
        <v>800</v>
      </c>
      <c r="N70" s="537"/>
      <c r="O70" s="538">
        <v>800</v>
      </c>
      <c r="P70" s="535"/>
      <c r="Q70" s="535"/>
      <c r="R70" s="535">
        <f t="shared" si="7"/>
        <v>0</v>
      </c>
      <c r="S70" s="535"/>
      <c r="T70" s="539"/>
      <c r="U70" s="541">
        <v>0</v>
      </c>
      <c r="V70" s="535"/>
      <c r="W70" s="304">
        <f t="shared" si="14"/>
        <v>80.160320641282567</v>
      </c>
      <c r="X70" s="304"/>
      <c r="Y70" s="304">
        <f t="shared" si="15"/>
        <v>80.160320641282567</v>
      </c>
      <c r="Z70" s="304"/>
      <c r="AA70" s="304"/>
      <c r="AB70" s="304"/>
      <c r="AC70" s="304"/>
      <c r="AD70" s="304"/>
      <c r="AE70" s="304"/>
    </row>
    <row r="71" spans="1:31" ht="23.25" customHeight="1">
      <c r="A71" s="534">
        <v>61</v>
      </c>
      <c r="B71" s="310" t="s">
        <v>305</v>
      </c>
      <c r="C71" s="535">
        <f t="shared" si="5"/>
        <v>725</v>
      </c>
      <c r="D71" s="535"/>
      <c r="E71" s="536">
        <v>413</v>
      </c>
      <c r="F71" s="535"/>
      <c r="G71" s="535"/>
      <c r="H71" s="535"/>
      <c r="I71" s="535">
        <v>312</v>
      </c>
      <c r="J71" s="535"/>
      <c r="K71" s="535">
        <v>312</v>
      </c>
      <c r="L71" s="535"/>
      <c r="M71" s="535">
        <f>N71+O71+P71+Q71+R71+U71+V71</f>
        <v>675</v>
      </c>
      <c r="N71" s="537"/>
      <c r="O71" s="538">
        <v>363</v>
      </c>
      <c r="P71" s="535"/>
      <c r="Q71" s="535"/>
      <c r="R71" s="535">
        <f t="shared" si="7"/>
        <v>242</v>
      </c>
      <c r="S71" s="535"/>
      <c r="T71" s="539">
        <f>242</f>
        <v>242</v>
      </c>
      <c r="U71" s="541">
        <v>70</v>
      </c>
      <c r="V71" s="535"/>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4">
        <v>62</v>
      </c>
      <c r="B72" s="310" t="s">
        <v>307</v>
      </c>
      <c r="C72" s="535">
        <f t="shared" si="5"/>
        <v>1050</v>
      </c>
      <c r="D72" s="535"/>
      <c r="E72" s="536">
        <v>1050</v>
      </c>
      <c r="F72" s="535"/>
      <c r="G72" s="535"/>
      <c r="H72" s="535"/>
      <c r="I72" s="535">
        <v>0</v>
      </c>
      <c r="J72" s="535"/>
      <c r="K72" s="535"/>
      <c r="L72" s="535"/>
      <c r="M72" s="535">
        <f t="shared" si="6"/>
        <v>1050</v>
      </c>
      <c r="N72" s="537"/>
      <c r="O72" s="538">
        <v>1050</v>
      </c>
      <c r="P72" s="535"/>
      <c r="Q72" s="535"/>
      <c r="R72" s="535">
        <f t="shared" si="7"/>
        <v>0</v>
      </c>
      <c r="S72" s="535"/>
      <c r="T72" s="542"/>
      <c r="U72" s="540">
        <v>0</v>
      </c>
      <c r="V72" s="535"/>
      <c r="W72" s="304">
        <f t="shared" si="14"/>
        <v>100</v>
      </c>
      <c r="X72" s="304"/>
      <c r="Y72" s="304">
        <f t="shared" si="15"/>
        <v>100</v>
      </c>
      <c r="Z72" s="304"/>
      <c r="AA72" s="304"/>
      <c r="AB72" s="304"/>
      <c r="AC72" s="304"/>
      <c r="AD72" s="304"/>
      <c r="AE72" s="304"/>
    </row>
    <row r="73" spans="1:31" ht="23.25" customHeight="1">
      <c r="A73" s="534">
        <v>63</v>
      </c>
      <c r="B73" s="310" t="s">
        <v>308</v>
      </c>
      <c r="C73" s="535">
        <f t="shared" si="5"/>
        <v>400</v>
      </c>
      <c r="D73" s="535"/>
      <c r="E73" s="536">
        <v>400</v>
      </c>
      <c r="F73" s="535"/>
      <c r="G73" s="535"/>
      <c r="H73" s="535"/>
      <c r="I73" s="535">
        <v>0</v>
      </c>
      <c r="J73" s="535"/>
      <c r="K73" s="535"/>
      <c r="L73" s="535"/>
      <c r="M73" s="535">
        <f t="shared" si="6"/>
        <v>358</v>
      </c>
      <c r="N73" s="537"/>
      <c r="O73" s="538">
        <v>358</v>
      </c>
      <c r="P73" s="535"/>
      <c r="Q73" s="535"/>
      <c r="R73" s="535">
        <f t="shared" si="7"/>
        <v>0</v>
      </c>
      <c r="S73" s="535"/>
      <c r="T73" s="539"/>
      <c r="U73" s="541">
        <v>0</v>
      </c>
      <c r="V73" s="535"/>
      <c r="W73" s="304">
        <f t="shared" si="14"/>
        <v>89.5</v>
      </c>
      <c r="X73" s="304"/>
      <c r="Y73" s="304">
        <f t="shared" si="15"/>
        <v>89.5</v>
      </c>
      <c r="Z73" s="304"/>
      <c r="AA73" s="304"/>
      <c r="AB73" s="304"/>
      <c r="AC73" s="304"/>
      <c r="AD73" s="304"/>
      <c r="AE73" s="304"/>
    </row>
    <row r="74" spans="1:31" ht="23.25" customHeight="1">
      <c r="A74" s="534">
        <v>64</v>
      </c>
      <c r="B74" s="310" t="s">
        <v>309</v>
      </c>
      <c r="C74" s="535">
        <f t="shared" si="5"/>
        <v>800</v>
      </c>
      <c r="D74" s="535"/>
      <c r="E74" s="536">
        <v>800</v>
      </c>
      <c r="F74" s="535"/>
      <c r="G74" s="535"/>
      <c r="H74" s="535"/>
      <c r="I74" s="535">
        <v>0</v>
      </c>
      <c r="J74" s="535"/>
      <c r="K74" s="535"/>
      <c r="L74" s="535"/>
      <c r="M74" s="535">
        <f t="shared" si="6"/>
        <v>719</v>
      </c>
      <c r="N74" s="537"/>
      <c r="O74" s="538">
        <v>719</v>
      </c>
      <c r="P74" s="535"/>
      <c r="Q74" s="535"/>
      <c r="R74" s="535">
        <f t="shared" si="7"/>
        <v>0</v>
      </c>
      <c r="S74" s="535"/>
      <c r="T74" s="539"/>
      <c r="U74" s="541">
        <v>0</v>
      </c>
      <c r="V74" s="535"/>
      <c r="W74" s="304">
        <f t="shared" si="14"/>
        <v>89.875</v>
      </c>
      <c r="X74" s="304"/>
      <c r="Y74" s="304">
        <f t="shared" si="15"/>
        <v>89.875</v>
      </c>
      <c r="Z74" s="304"/>
      <c r="AA74" s="304"/>
      <c r="AB74" s="304"/>
      <c r="AC74" s="304"/>
      <c r="AD74" s="304"/>
      <c r="AE74" s="304"/>
    </row>
    <row r="75" spans="1:31" ht="23.25" customHeight="1">
      <c r="A75" s="534">
        <v>65</v>
      </c>
      <c r="B75" s="310" t="s">
        <v>311</v>
      </c>
      <c r="C75" s="535">
        <f t="shared" ref="C75:C117" si="16">D75+E75+F75+G75+H75+I75+L75</f>
        <v>1000</v>
      </c>
      <c r="D75" s="535"/>
      <c r="E75" s="536">
        <v>1000</v>
      </c>
      <c r="F75" s="535"/>
      <c r="G75" s="535"/>
      <c r="H75" s="535"/>
      <c r="I75" s="535">
        <v>0</v>
      </c>
      <c r="J75" s="535"/>
      <c r="K75" s="535"/>
      <c r="L75" s="535"/>
      <c r="M75" s="535">
        <f t="shared" ref="M75:M117" si="17">N75+O75+P75+Q75+R75+U75+V75</f>
        <v>1000</v>
      </c>
      <c r="N75" s="537"/>
      <c r="O75" s="538">
        <v>1000</v>
      </c>
      <c r="P75" s="535"/>
      <c r="Q75" s="535"/>
      <c r="R75" s="535">
        <f t="shared" si="7"/>
        <v>0</v>
      </c>
      <c r="S75" s="535"/>
      <c r="T75" s="539"/>
      <c r="U75" s="541">
        <v>0</v>
      </c>
      <c r="V75" s="535"/>
      <c r="W75" s="304">
        <f t="shared" si="14"/>
        <v>100</v>
      </c>
      <c r="X75" s="304"/>
      <c r="Y75" s="304">
        <f t="shared" si="15"/>
        <v>100</v>
      </c>
      <c r="Z75" s="304"/>
      <c r="AA75" s="304"/>
      <c r="AB75" s="304"/>
      <c r="AC75" s="304"/>
      <c r="AD75" s="304"/>
      <c r="AE75" s="304"/>
    </row>
    <row r="76" spans="1:31" ht="23.25" customHeight="1">
      <c r="A76" s="534">
        <v>66</v>
      </c>
      <c r="B76" s="310" t="s">
        <v>312</v>
      </c>
      <c r="C76" s="535">
        <f t="shared" si="16"/>
        <v>195</v>
      </c>
      <c r="D76" s="535"/>
      <c r="E76" s="536">
        <v>195</v>
      </c>
      <c r="F76" s="535"/>
      <c r="G76" s="535"/>
      <c r="H76" s="535"/>
      <c r="I76" s="535">
        <v>0</v>
      </c>
      <c r="J76" s="535"/>
      <c r="K76" s="535"/>
      <c r="L76" s="535"/>
      <c r="M76" s="535">
        <f t="shared" si="17"/>
        <v>195</v>
      </c>
      <c r="N76" s="537"/>
      <c r="O76" s="538">
        <v>195</v>
      </c>
      <c r="P76" s="535"/>
      <c r="Q76" s="535"/>
      <c r="R76" s="535">
        <f t="shared" ref="R76:R108" si="18">S76+T76</f>
        <v>0</v>
      </c>
      <c r="S76" s="535"/>
      <c r="T76" s="539"/>
      <c r="U76" s="541">
        <v>0</v>
      </c>
      <c r="V76" s="535"/>
      <c r="W76" s="304"/>
      <c r="X76" s="304"/>
      <c r="Y76" s="304"/>
      <c r="Z76" s="304"/>
      <c r="AA76" s="304"/>
      <c r="AB76" s="304"/>
      <c r="AC76" s="304"/>
      <c r="AD76" s="304"/>
      <c r="AE76" s="304"/>
    </row>
    <row r="77" spans="1:31" ht="23.25" customHeight="1">
      <c r="A77" s="534">
        <v>67</v>
      </c>
      <c r="B77" s="310" t="s">
        <v>313</v>
      </c>
      <c r="C77" s="535">
        <f t="shared" si="16"/>
        <v>1900</v>
      </c>
      <c r="D77" s="535"/>
      <c r="E77" s="536">
        <v>1900</v>
      </c>
      <c r="F77" s="535"/>
      <c r="G77" s="535"/>
      <c r="H77" s="535"/>
      <c r="I77" s="535">
        <v>0</v>
      </c>
      <c r="J77" s="535"/>
      <c r="K77" s="535"/>
      <c r="L77" s="535"/>
      <c r="M77" s="535">
        <f t="shared" si="17"/>
        <v>797</v>
      </c>
      <c r="N77" s="537"/>
      <c r="O77" s="538">
        <v>797</v>
      </c>
      <c r="P77" s="535"/>
      <c r="Q77" s="535"/>
      <c r="R77" s="535">
        <f t="shared" si="18"/>
        <v>0</v>
      </c>
      <c r="S77" s="535"/>
      <c r="T77" s="539"/>
      <c r="U77" s="541">
        <v>0</v>
      </c>
      <c r="V77" s="535"/>
      <c r="W77" s="304">
        <f>M77/C77%</f>
        <v>41.94736842105263</v>
      </c>
      <c r="X77" s="304"/>
      <c r="Y77" s="304">
        <f>O77/E77%</f>
        <v>41.94736842105263</v>
      </c>
      <c r="Z77" s="304"/>
      <c r="AA77" s="304"/>
      <c r="AB77" s="304"/>
      <c r="AC77" s="304"/>
      <c r="AD77" s="304"/>
      <c r="AE77" s="304"/>
    </row>
    <row r="78" spans="1:31" ht="23.25" customHeight="1">
      <c r="A78" s="534">
        <v>68</v>
      </c>
      <c r="B78" s="310" t="s">
        <v>314</v>
      </c>
      <c r="C78" s="535">
        <f t="shared" si="16"/>
        <v>26061</v>
      </c>
      <c r="D78" s="535">
        <v>192</v>
      </c>
      <c r="E78" s="536">
        <v>19133</v>
      </c>
      <c r="F78" s="535"/>
      <c r="G78" s="535"/>
      <c r="H78" s="535"/>
      <c r="I78" s="535">
        <v>6736</v>
      </c>
      <c r="J78" s="535">
        <v>6407</v>
      </c>
      <c r="K78" s="535">
        <v>329</v>
      </c>
      <c r="L78" s="535"/>
      <c r="M78" s="535">
        <f t="shared" si="17"/>
        <v>33414</v>
      </c>
      <c r="N78" s="537"/>
      <c r="O78" s="538">
        <v>16620</v>
      </c>
      <c r="P78" s="535"/>
      <c r="Q78" s="535"/>
      <c r="R78" s="535">
        <f t="shared" si="18"/>
        <v>16089</v>
      </c>
      <c r="S78" s="535">
        <v>13988</v>
      </c>
      <c r="T78" s="539">
        <v>2101</v>
      </c>
      <c r="U78" s="541">
        <v>705</v>
      </c>
      <c r="V78" s="535"/>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4">
        <v>69</v>
      </c>
      <c r="B79" s="310" t="s">
        <v>315</v>
      </c>
      <c r="C79" s="535">
        <f t="shared" si="16"/>
        <v>41264</v>
      </c>
      <c r="D79" s="535"/>
      <c r="E79" s="536">
        <v>41264</v>
      </c>
      <c r="F79" s="535"/>
      <c r="G79" s="535"/>
      <c r="H79" s="535"/>
      <c r="I79" s="535">
        <v>0</v>
      </c>
      <c r="J79" s="535"/>
      <c r="K79" s="535"/>
      <c r="L79" s="535"/>
      <c r="M79" s="535">
        <f t="shared" si="17"/>
        <v>41075</v>
      </c>
      <c r="N79" s="537"/>
      <c r="O79" s="538">
        <v>41049</v>
      </c>
      <c r="P79" s="535"/>
      <c r="Q79" s="535"/>
      <c r="R79" s="535">
        <f t="shared" si="18"/>
        <v>0</v>
      </c>
      <c r="S79" s="535"/>
      <c r="T79" s="542"/>
      <c r="U79" s="540">
        <v>26</v>
      </c>
      <c r="V79" s="535"/>
      <c r="W79" s="304">
        <f>M79/C79%</f>
        <v>99.541973633191162</v>
      </c>
      <c r="X79" s="304"/>
      <c r="Y79" s="304"/>
      <c r="Z79" s="304"/>
      <c r="AA79" s="304"/>
      <c r="AB79" s="304"/>
      <c r="AC79" s="304"/>
      <c r="AD79" s="304"/>
      <c r="AE79" s="304"/>
    </row>
    <row r="80" spans="1:31" ht="23.25" customHeight="1">
      <c r="A80" s="534">
        <v>70</v>
      </c>
      <c r="B80" s="310" t="s">
        <v>316</v>
      </c>
      <c r="C80" s="535">
        <f t="shared" si="16"/>
        <v>11481</v>
      </c>
      <c r="D80" s="535">
        <v>1098</v>
      </c>
      <c r="E80" s="536">
        <v>10383</v>
      </c>
      <c r="F80" s="535"/>
      <c r="G80" s="535"/>
      <c r="H80" s="535"/>
      <c r="I80" s="535">
        <v>0</v>
      </c>
      <c r="J80" s="535"/>
      <c r="K80" s="535"/>
      <c r="L80" s="535"/>
      <c r="M80" s="535">
        <f t="shared" si="17"/>
        <v>10586</v>
      </c>
      <c r="N80" s="537">
        <v>355</v>
      </c>
      <c r="O80" s="538">
        <v>10120</v>
      </c>
      <c r="P80" s="535"/>
      <c r="Q80" s="535"/>
      <c r="R80" s="535">
        <f t="shared" si="18"/>
        <v>0</v>
      </c>
      <c r="S80" s="535"/>
      <c r="T80" s="539"/>
      <c r="U80" s="541">
        <v>111</v>
      </c>
      <c r="V80" s="535"/>
      <c r="W80" s="304">
        <f>M80/C80%</f>
        <v>92.204511802107831</v>
      </c>
      <c r="X80" s="304"/>
      <c r="Y80" s="304"/>
      <c r="Z80" s="304"/>
      <c r="AA80" s="304"/>
      <c r="AB80" s="304"/>
      <c r="AC80" s="304"/>
      <c r="AD80" s="304"/>
      <c r="AE80" s="304"/>
    </row>
    <row r="81" spans="1:31" ht="23.25" customHeight="1">
      <c r="A81" s="534">
        <v>71</v>
      </c>
      <c r="B81" s="310" t="s">
        <v>317</v>
      </c>
      <c r="C81" s="535">
        <f t="shared" si="16"/>
        <v>2128427</v>
      </c>
      <c r="D81" s="535">
        <v>2126129</v>
      </c>
      <c r="E81" s="536">
        <v>2298</v>
      </c>
      <c r="F81" s="535"/>
      <c r="G81" s="535"/>
      <c r="H81" s="535"/>
      <c r="I81" s="535">
        <v>0</v>
      </c>
      <c r="J81" s="535"/>
      <c r="K81" s="535"/>
      <c r="L81" s="535"/>
      <c r="M81" s="535">
        <f t="shared" si="17"/>
        <v>1350106</v>
      </c>
      <c r="N81" s="537">
        <v>1348168</v>
      </c>
      <c r="O81" s="538">
        <v>1938</v>
      </c>
      <c r="P81" s="535"/>
      <c r="Q81" s="535"/>
      <c r="R81" s="535">
        <f t="shared" si="18"/>
        <v>0</v>
      </c>
      <c r="S81" s="535"/>
      <c r="T81" s="539"/>
      <c r="U81" s="541">
        <v>0</v>
      </c>
      <c r="V81" s="535"/>
      <c r="W81" s="304">
        <f>M81/C81%</f>
        <v>63.432102674886195</v>
      </c>
      <c r="X81" s="304"/>
      <c r="Y81" s="304">
        <f>O81/E81%</f>
        <v>84.334203655352482</v>
      </c>
      <c r="Z81" s="304"/>
      <c r="AA81" s="304"/>
      <c r="AB81" s="304"/>
      <c r="AC81" s="304"/>
      <c r="AD81" s="304"/>
      <c r="AE81" s="304"/>
    </row>
    <row r="82" spans="1:31" ht="40.5" hidden="1" customHeight="1">
      <c r="A82" s="534">
        <v>72</v>
      </c>
      <c r="B82" s="310" t="s">
        <v>319</v>
      </c>
      <c r="C82" s="535">
        <f t="shared" si="16"/>
        <v>0</v>
      </c>
      <c r="D82" s="535"/>
      <c r="E82" s="536">
        <v>0</v>
      </c>
      <c r="F82" s="535"/>
      <c r="G82" s="535"/>
      <c r="H82" s="535"/>
      <c r="I82" s="535">
        <v>0</v>
      </c>
      <c r="J82" s="535"/>
      <c r="K82" s="535"/>
      <c r="L82" s="535"/>
      <c r="M82" s="535">
        <f t="shared" si="17"/>
        <v>0</v>
      </c>
      <c r="N82" s="537"/>
      <c r="O82" s="538"/>
      <c r="P82" s="535"/>
      <c r="Q82" s="535"/>
      <c r="R82" s="535">
        <f t="shared" si="18"/>
        <v>0</v>
      </c>
      <c r="S82" s="535"/>
      <c r="T82" s="539"/>
      <c r="U82" s="541"/>
      <c r="V82" s="535"/>
      <c r="W82" s="304"/>
      <c r="X82" s="304"/>
      <c r="Y82" s="304"/>
      <c r="Z82" s="304"/>
      <c r="AA82" s="304"/>
      <c r="AB82" s="304"/>
      <c r="AC82" s="304"/>
      <c r="AD82" s="304"/>
      <c r="AE82" s="304"/>
    </row>
    <row r="83" spans="1:31" ht="48" hidden="1" customHeight="1">
      <c r="A83" s="534">
        <v>73</v>
      </c>
      <c r="B83" s="310" t="s">
        <v>320</v>
      </c>
      <c r="C83" s="535">
        <f t="shared" si="16"/>
        <v>0</v>
      </c>
      <c r="D83" s="535"/>
      <c r="E83" s="536">
        <v>0</v>
      </c>
      <c r="F83" s="535"/>
      <c r="G83" s="535"/>
      <c r="H83" s="535"/>
      <c r="I83" s="535">
        <v>0</v>
      </c>
      <c r="J83" s="535"/>
      <c r="K83" s="535"/>
      <c r="L83" s="535"/>
      <c r="M83" s="535">
        <f t="shared" si="17"/>
        <v>0</v>
      </c>
      <c r="N83" s="537"/>
      <c r="O83" s="538"/>
      <c r="P83" s="535"/>
      <c r="Q83" s="535"/>
      <c r="R83" s="535">
        <f t="shared" si="18"/>
        <v>0</v>
      </c>
      <c r="S83" s="535"/>
      <c r="T83" s="539"/>
      <c r="U83" s="541"/>
      <c r="V83" s="535"/>
      <c r="W83" s="304"/>
      <c r="X83" s="304"/>
      <c r="Y83" s="304"/>
      <c r="Z83" s="304"/>
      <c r="AA83" s="304"/>
      <c r="AB83" s="304"/>
      <c r="AC83" s="304"/>
      <c r="AD83" s="304"/>
      <c r="AE83" s="304"/>
    </row>
    <row r="84" spans="1:31" ht="40.5" hidden="1" customHeight="1">
      <c r="A84" s="534">
        <v>74</v>
      </c>
      <c r="B84" s="310" t="s">
        <v>321</v>
      </c>
      <c r="C84" s="535">
        <f t="shared" si="16"/>
        <v>0</v>
      </c>
      <c r="D84" s="535"/>
      <c r="E84" s="536">
        <v>0</v>
      </c>
      <c r="F84" s="535"/>
      <c r="G84" s="535"/>
      <c r="H84" s="535"/>
      <c r="I84" s="535">
        <v>0</v>
      </c>
      <c r="J84" s="535"/>
      <c r="K84" s="535"/>
      <c r="L84" s="535"/>
      <c r="M84" s="535">
        <f t="shared" si="17"/>
        <v>0</v>
      </c>
      <c r="N84" s="537"/>
      <c r="O84" s="538"/>
      <c r="P84" s="535"/>
      <c r="Q84" s="535"/>
      <c r="R84" s="535">
        <f t="shared" si="18"/>
        <v>0</v>
      </c>
      <c r="S84" s="535"/>
      <c r="T84" s="539"/>
      <c r="U84" s="541"/>
      <c r="V84" s="535"/>
      <c r="W84" s="304"/>
      <c r="X84" s="304"/>
      <c r="Y84" s="304"/>
      <c r="Z84" s="304"/>
      <c r="AA84" s="304"/>
      <c r="AB84" s="304"/>
      <c r="AC84" s="304"/>
      <c r="AD84" s="304"/>
      <c r="AE84" s="304"/>
    </row>
    <row r="85" spans="1:31" ht="23.25" customHeight="1">
      <c r="A85" s="534">
        <v>72</v>
      </c>
      <c r="B85" s="310" t="s">
        <v>322</v>
      </c>
      <c r="C85" s="535">
        <f t="shared" si="16"/>
        <v>63213</v>
      </c>
      <c r="D85" s="535"/>
      <c r="E85" s="536">
        <v>63213</v>
      </c>
      <c r="F85" s="535"/>
      <c r="G85" s="535"/>
      <c r="H85" s="535"/>
      <c r="I85" s="535">
        <v>0</v>
      </c>
      <c r="J85" s="535"/>
      <c r="K85" s="535"/>
      <c r="L85" s="535"/>
      <c r="M85" s="535">
        <f t="shared" si="17"/>
        <v>63766</v>
      </c>
      <c r="N85" s="537">
        <v>654</v>
      </c>
      <c r="O85" s="538">
        <v>63112</v>
      </c>
      <c r="P85" s="535"/>
      <c r="Q85" s="535"/>
      <c r="R85" s="535">
        <f t="shared" si="18"/>
        <v>0</v>
      </c>
      <c r="S85" s="535"/>
      <c r="T85" s="539"/>
      <c r="U85" s="541"/>
      <c r="V85" s="535"/>
      <c r="W85" s="304">
        <f>M85/C85%</f>
        <v>100.87482005283724</v>
      </c>
      <c r="X85" s="304"/>
      <c r="Y85" s="304">
        <f>O85/E85%</f>
        <v>99.84022273899356</v>
      </c>
      <c r="Z85" s="304"/>
      <c r="AA85" s="304"/>
      <c r="AB85" s="304"/>
      <c r="AC85" s="304"/>
      <c r="AD85" s="304"/>
      <c r="AE85" s="304"/>
    </row>
    <row r="86" spans="1:31" ht="23.25" customHeight="1">
      <c r="A86" s="534">
        <v>73</v>
      </c>
      <c r="B86" s="310" t="s">
        <v>323</v>
      </c>
      <c r="C86" s="535">
        <f t="shared" si="16"/>
        <v>31554</v>
      </c>
      <c r="D86" s="535">
        <v>2099</v>
      </c>
      <c r="E86" s="536">
        <v>29455</v>
      </c>
      <c r="F86" s="535"/>
      <c r="G86" s="535"/>
      <c r="H86" s="535"/>
      <c r="I86" s="535">
        <v>0</v>
      </c>
      <c r="J86" s="535"/>
      <c r="K86" s="535"/>
      <c r="L86" s="535"/>
      <c r="M86" s="535">
        <f t="shared" si="17"/>
        <v>31412</v>
      </c>
      <c r="N86" s="537">
        <v>1957</v>
      </c>
      <c r="O86" s="538">
        <v>29455</v>
      </c>
      <c r="P86" s="535"/>
      <c r="Q86" s="535"/>
      <c r="R86" s="535">
        <f t="shared" si="18"/>
        <v>0</v>
      </c>
      <c r="S86" s="535"/>
      <c r="T86" s="539"/>
      <c r="U86" s="541"/>
      <c r="V86" s="535"/>
      <c r="W86" s="304">
        <f>M86/C86%</f>
        <v>99.549977815807821</v>
      </c>
      <c r="X86" s="304">
        <f>N86/D86%</f>
        <v>93.234873749404485</v>
      </c>
      <c r="Y86" s="304">
        <f>O86/E86%</f>
        <v>100</v>
      </c>
      <c r="Z86" s="304"/>
      <c r="AA86" s="304"/>
      <c r="AB86" s="304"/>
      <c r="AC86" s="304"/>
      <c r="AD86" s="304"/>
      <c r="AE86" s="304"/>
    </row>
    <row r="87" spans="1:31" ht="23.25" customHeight="1">
      <c r="A87" s="534">
        <v>74</v>
      </c>
      <c r="B87" s="310" t="s">
        <v>324</v>
      </c>
      <c r="C87" s="535">
        <f t="shared" si="16"/>
        <v>172308</v>
      </c>
      <c r="D87" s="535">
        <f>117544+5000</f>
        <v>122544</v>
      </c>
      <c r="E87" s="536">
        <v>49014</v>
      </c>
      <c r="F87" s="535"/>
      <c r="G87" s="535"/>
      <c r="H87" s="535"/>
      <c r="I87" s="535">
        <v>750</v>
      </c>
      <c r="J87" s="535"/>
      <c r="K87" s="535">
        <v>750</v>
      </c>
      <c r="L87" s="535"/>
      <c r="M87" s="535">
        <f t="shared" si="17"/>
        <v>109276</v>
      </c>
      <c r="N87" s="537">
        <f>54557+5000</f>
        <v>59557</v>
      </c>
      <c r="O87" s="538">
        <v>48969</v>
      </c>
      <c r="P87" s="535"/>
      <c r="Q87" s="535"/>
      <c r="R87" s="535">
        <f t="shared" si="18"/>
        <v>750</v>
      </c>
      <c r="S87" s="535"/>
      <c r="T87" s="539">
        <v>750</v>
      </c>
      <c r="U87" s="541"/>
      <c r="V87" s="535"/>
      <c r="W87" s="304">
        <f>M87/C87%</f>
        <v>63.418993894653759</v>
      </c>
      <c r="X87" s="304"/>
      <c r="Y87" s="304">
        <f>O87/E87%</f>
        <v>99.90818949687845</v>
      </c>
      <c r="Z87" s="304"/>
      <c r="AA87" s="304"/>
      <c r="AB87" s="304">
        <f>R87/I87%</f>
        <v>100</v>
      </c>
      <c r="AC87" s="304"/>
      <c r="AD87" s="304">
        <f>T87/K87%</f>
        <v>100</v>
      </c>
      <c r="AE87" s="304"/>
    </row>
    <row r="88" spans="1:31" ht="23.25" customHeight="1">
      <c r="A88" s="534">
        <v>75</v>
      </c>
      <c r="B88" s="310" t="s">
        <v>325</v>
      </c>
      <c r="C88" s="535">
        <f t="shared" si="16"/>
        <v>143919</v>
      </c>
      <c r="D88" s="535"/>
      <c r="E88" s="536">
        <v>143819</v>
      </c>
      <c r="F88" s="535"/>
      <c r="G88" s="535"/>
      <c r="H88" s="535"/>
      <c r="I88" s="535">
        <v>100</v>
      </c>
      <c r="J88" s="535"/>
      <c r="K88" s="535">
        <v>100</v>
      </c>
      <c r="L88" s="535"/>
      <c r="M88" s="535">
        <f t="shared" si="17"/>
        <v>140129</v>
      </c>
      <c r="N88" s="537"/>
      <c r="O88" s="538">
        <v>132830</v>
      </c>
      <c r="P88" s="535"/>
      <c r="Q88" s="535"/>
      <c r="R88" s="535">
        <f t="shared" si="18"/>
        <v>100</v>
      </c>
      <c r="S88" s="535"/>
      <c r="T88" s="539">
        <v>100</v>
      </c>
      <c r="U88" s="541">
        <v>7199</v>
      </c>
      <c r="V88" s="535"/>
      <c r="W88" s="304">
        <f>M88/C88%</f>
        <v>97.366574253573191</v>
      </c>
      <c r="X88" s="304"/>
      <c r="Y88" s="304">
        <f>O88/E88%</f>
        <v>92.359145870851549</v>
      </c>
      <c r="Z88" s="304"/>
      <c r="AA88" s="304"/>
      <c r="AB88" s="304"/>
      <c r="AC88" s="304"/>
      <c r="AD88" s="304"/>
      <c r="AE88" s="304"/>
    </row>
    <row r="89" spans="1:31" ht="23.25" customHeight="1">
      <c r="A89" s="534">
        <v>76</v>
      </c>
      <c r="B89" s="310" t="s">
        <v>326</v>
      </c>
      <c r="C89" s="535">
        <f t="shared" si="16"/>
        <v>13100</v>
      </c>
      <c r="D89" s="535">
        <v>13100</v>
      </c>
      <c r="E89" s="536"/>
      <c r="F89" s="535"/>
      <c r="G89" s="535"/>
      <c r="H89" s="535"/>
      <c r="I89" s="535">
        <v>0</v>
      </c>
      <c r="J89" s="535"/>
      <c r="K89" s="535"/>
      <c r="L89" s="535"/>
      <c r="M89" s="535">
        <f t="shared" si="17"/>
        <v>11062</v>
      </c>
      <c r="N89" s="537">
        <v>11062</v>
      </c>
      <c r="O89" s="538"/>
      <c r="P89" s="535"/>
      <c r="Q89" s="535"/>
      <c r="R89" s="535">
        <f t="shared" si="18"/>
        <v>0</v>
      </c>
      <c r="S89" s="535"/>
      <c r="T89" s="547"/>
      <c r="U89" s="540"/>
      <c r="V89" s="535"/>
      <c r="W89" s="304">
        <f>M89/C89%</f>
        <v>84.44274809160305</v>
      </c>
      <c r="X89" s="304">
        <f>N89/D89%</f>
        <v>84.44274809160305</v>
      </c>
      <c r="Y89" s="304"/>
      <c r="Z89" s="304"/>
      <c r="AA89" s="304"/>
      <c r="AB89" s="304"/>
      <c r="AC89" s="304"/>
      <c r="AD89" s="304"/>
      <c r="AE89" s="304"/>
    </row>
    <row r="90" spans="1:31" ht="23.25" customHeight="1">
      <c r="A90" s="534">
        <v>77</v>
      </c>
      <c r="B90" s="310" t="s">
        <v>327</v>
      </c>
      <c r="C90" s="535">
        <f t="shared" si="16"/>
        <v>0</v>
      </c>
      <c r="D90" s="535"/>
      <c r="E90" s="536"/>
      <c r="F90" s="535"/>
      <c r="G90" s="535"/>
      <c r="H90" s="535"/>
      <c r="I90" s="535">
        <v>0</v>
      </c>
      <c r="J90" s="535"/>
      <c r="K90" s="535"/>
      <c r="L90" s="535"/>
      <c r="M90" s="535">
        <f t="shared" si="17"/>
        <v>0</v>
      </c>
      <c r="N90" s="537"/>
      <c r="O90" s="538"/>
      <c r="P90" s="535"/>
      <c r="Q90" s="535"/>
      <c r="R90" s="535">
        <f t="shared" si="18"/>
        <v>0</v>
      </c>
      <c r="S90" s="535"/>
      <c r="T90" s="539"/>
      <c r="U90" s="541"/>
      <c r="V90" s="535"/>
      <c r="W90" s="304"/>
      <c r="X90" s="304"/>
      <c r="Y90" s="304"/>
      <c r="Z90" s="304"/>
      <c r="AA90" s="304"/>
      <c r="AB90" s="304"/>
      <c r="AC90" s="304"/>
      <c r="AD90" s="304"/>
      <c r="AE90" s="304"/>
    </row>
    <row r="91" spans="1:31" ht="23.25" customHeight="1">
      <c r="A91" s="534">
        <v>78</v>
      </c>
      <c r="B91" s="313" t="s">
        <v>328</v>
      </c>
      <c r="C91" s="535">
        <f t="shared" si="16"/>
        <v>70500</v>
      </c>
      <c r="D91" s="535">
        <v>70500</v>
      </c>
      <c r="E91" s="536">
        <v>0</v>
      </c>
      <c r="F91" s="535"/>
      <c r="G91" s="535"/>
      <c r="H91" s="535"/>
      <c r="I91" s="535">
        <v>0</v>
      </c>
      <c r="J91" s="535"/>
      <c r="K91" s="535"/>
      <c r="L91" s="535"/>
      <c r="M91" s="535">
        <f t="shared" si="17"/>
        <v>80172</v>
      </c>
      <c r="N91" s="537">
        <v>80172</v>
      </c>
      <c r="O91" s="535"/>
      <c r="P91" s="535"/>
      <c r="Q91" s="535"/>
      <c r="R91" s="535">
        <f t="shared" si="18"/>
        <v>0</v>
      </c>
      <c r="S91" s="535"/>
      <c r="T91" s="535"/>
      <c r="U91" s="535"/>
      <c r="V91" s="535"/>
      <c r="W91" s="304">
        <f t="shared" ref="W91:X94" si="19">M91/C91%</f>
        <v>113.71914893617021</v>
      </c>
      <c r="X91" s="304">
        <f t="shared" si="19"/>
        <v>113.71914893617021</v>
      </c>
      <c r="Y91" s="304"/>
      <c r="Z91" s="304"/>
      <c r="AA91" s="304"/>
      <c r="AB91" s="304"/>
      <c r="AC91" s="304"/>
      <c r="AD91" s="304"/>
      <c r="AE91" s="304"/>
    </row>
    <row r="92" spans="1:31" ht="23.25" customHeight="1">
      <c r="A92" s="534">
        <v>79</v>
      </c>
      <c r="B92" s="313" t="s">
        <v>329</v>
      </c>
      <c r="C92" s="535">
        <f t="shared" si="16"/>
        <v>2717</v>
      </c>
      <c r="D92" s="535">
        <v>2717</v>
      </c>
      <c r="E92" s="536">
        <v>0</v>
      </c>
      <c r="F92" s="535"/>
      <c r="G92" s="535"/>
      <c r="H92" s="535"/>
      <c r="I92" s="535">
        <v>0</v>
      </c>
      <c r="J92" s="535"/>
      <c r="K92" s="535"/>
      <c r="L92" s="535"/>
      <c r="M92" s="535">
        <f t="shared" si="17"/>
        <v>5024</v>
      </c>
      <c r="N92" s="537">
        <v>5024</v>
      </c>
      <c r="O92" s="535"/>
      <c r="P92" s="535"/>
      <c r="Q92" s="535"/>
      <c r="R92" s="535">
        <f t="shared" si="18"/>
        <v>0</v>
      </c>
      <c r="S92" s="535"/>
      <c r="T92" s="535"/>
      <c r="U92" s="535"/>
      <c r="V92" s="535"/>
      <c r="W92" s="304">
        <f t="shared" si="19"/>
        <v>184.90982701509017</v>
      </c>
      <c r="X92" s="304">
        <f t="shared" si="19"/>
        <v>184.90982701509017</v>
      </c>
      <c r="Y92" s="304"/>
      <c r="Z92" s="304"/>
      <c r="AA92" s="304"/>
      <c r="AB92" s="304"/>
      <c r="AC92" s="304"/>
      <c r="AD92" s="304"/>
      <c r="AE92" s="304"/>
    </row>
    <row r="93" spans="1:31" ht="23.25" customHeight="1">
      <c r="A93" s="534">
        <v>80</v>
      </c>
      <c r="B93" s="313" t="s">
        <v>330</v>
      </c>
      <c r="C93" s="535">
        <f t="shared" si="16"/>
        <v>42504</v>
      </c>
      <c r="D93" s="535">
        <v>42504</v>
      </c>
      <c r="E93" s="536">
        <v>0</v>
      </c>
      <c r="F93" s="535"/>
      <c r="G93" s="535"/>
      <c r="H93" s="535"/>
      <c r="I93" s="535">
        <v>0</v>
      </c>
      <c r="J93" s="535"/>
      <c r="K93" s="535"/>
      <c r="L93" s="535"/>
      <c r="M93" s="535">
        <f t="shared" si="17"/>
        <v>46613</v>
      </c>
      <c r="N93" s="537">
        <v>46613</v>
      </c>
      <c r="O93" s="535"/>
      <c r="P93" s="535"/>
      <c r="Q93" s="535"/>
      <c r="R93" s="535">
        <f t="shared" si="18"/>
        <v>0</v>
      </c>
      <c r="S93" s="535"/>
      <c r="T93" s="535"/>
      <c r="U93" s="535"/>
      <c r="V93" s="535"/>
      <c r="W93" s="304">
        <f t="shared" si="19"/>
        <v>109.66732542819499</v>
      </c>
      <c r="X93" s="304">
        <f t="shared" si="19"/>
        <v>109.66732542819499</v>
      </c>
      <c r="Y93" s="304"/>
      <c r="Z93" s="304"/>
      <c r="AA93" s="304"/>
      <c r="AB93" s="304"/>
      <c r="AC93" s="304"/>
      <c r="AD93" s="304"/>
      <c r="AE93" s="304"/>
    </row>
    <row r="94" spans="1:31" ht="23.25" customHeight="1">
      <c r="A94" s="534">
        <v>81</v>
      </c>
      <c r="B94" s="313" t="s">
        <v>331</v>
      </c>
      <c r="C94" s="535">
        <f t="shared" si="16"/>
        <v>9968</v>
      </c>
      <c r="D94" s="535">
        <v>9968</v>
      </c>
      <c r="E94" s="536">
        <v>0</v>
      </c>
      <c r="F94" s="535"/>
      <c r="G94" s="535"/>
      <c r="H94" s="535"/>
      <c r="I94" s="535">
        <v>0</v>
      </c>
      <c r="J94" s="535"/>
      <c r="K94" s="535"/>
      <c r="L94" s="535"/>
      <c r="M94" s="535">
        <f t="shared" si="17"/>
        <v>15596</v>
      </c>
      <c r="N94" s="537">
        <v>15596</v>
      </c>
      <c r="O94" s="535"/>
      <c r="P94" s="535"/>
      <c r="Q94" s="535"/>
      <c r="R94" s="535">
        <f t="shared" si="18"/>
        <v>0</v>
      </c>
      <c r="S94" s="535"/>
      <c r="T94" s="535"/>
      <c r="U94" s="535"/>
      <c r="V94" s="535"/>
      <c r="W94" s="304">
        <f t="shared" si="19"/>
        <v>156.46067415730337</v>
      </c>
      <c r="X94" s="304">
        <f t="shared" si="19"/>
        <v>156.46067415730337</v>
      </c>
      <c r="Y94" s="304"/>
      <c r="Z94" s="304"/>
      <c r="AA94" s="304"/>
      <c r="AB94" s="304"/>
      <c r="AC94" s="304"/>
      <c r="AD94" s="304"/>
      <c r="AE94" s="304"/>
    </row>
    <row r="95" spans="1:31" ht="23.25" customHeight="1">
      <c r="A95" s="534">
        <v>82</v>
      </c>
      <c r="B95" s="313" t="s">
        <v>332</v>
      </c>
      <c r="C95" s="535">
        <f t="shared" si="16"/>
        <v>0</v>
      </c>
      <c r="D95" s="535"/>
      <c r="E95" s="536">
        <v>0</v>
      </c>
      <c r="F95" s="535"/>
      <c r="G95" s="535"/>
      <c r="H95" s="535"/>
      <c r="I95" s="535"/>
      <c r="J95" s="535"/>
      <c r="K95" s="535"/>
      <c r="L95" s="535"/>
      <c r="M95" s="535">
        <f t="shared" si="17"/>
        <v>1731</v>
      </c>
      <c r="N95" s="537">
        <v>1731</v>
      </c>
      <c r="O95" s="535"/>
      <c r="P95" s="535"/>
      <c r="Q95" s="535"/>
      <c r="R95" s="535">
        <f t="shared" si="18"/>
        <v>0</v>
      </c>
      <c r="S95" s="535"/>
      <c r="T95" s="535"/>
      <c r="U95" s="535"/>
      <c r="V95" s="535"/>
      <c r="W95" s="304"/>
      <c r="X95" s="304"/>
      <c r="Y95" s="304"/>
      <c r="Z95" s="304"/>
      <c r="AA95" s="304"/>
      <c r="AB95" s="304"/>
      <c r="AC95" s="304"/>
      <c r="AD95" s="304"/>
      <c r="AE95" s="304"/>
    </row>
    <row r="96" spans="1:31" ht="23.25" customHeight="1">
      <c r="A96" s="534">
        <v>83</v>
      </c>
      <c r="B96" s="313" t="s">
        <v>333</v>
      </c>
      <c r="C96" s="535">
        <f t="shared" si="16"/>
        <v>400</v>
      </c>
      <c r="D96" s="535">
        <v>400</v>
      </c>
      <c r="E96" s="536">
        <v>0</v>
      </c>
      <c r="F96" s="535"/>
      <c r="G96" s="535"/>
      <c r="H96" s="535"/>
      <c r="I96" s="535"/>
      <c r="J96" s="535"/>
      <c r="K96" s="535"/>
      <c r="L96" s="535"/>
      <c r="M96" s="535">
        <f t="shared" si="17"/>
        <v>325</v>
      </c>
      <c r="N96" s="537">
        <v>325</v>
      </c>
      <c r="O96" s="535"/>
      <c r="P96" s="535"/>
      <c r="Q96" s="535"/>
      <c r="R96" s="535">
        <f t="shared" si="18"/>
        <v>0</v>
      </c>
      <c r="S96" s="535"/>
      <c r="T96" s="535"/>
      <c r="U96" s="535"/>
      <c r="V96" s="535"/>
      <c r="W96" s="304">
        <f>M96/C96%</f>
        <v>81.25</v>
      </c>
      <c r="X96" s="304">
        <f>N96/D96%</f>
        <v>81.25</v>
      </c>
      <c r="Y96" s="304"/>
      <c r="Z96" s="304"/>
      <c r="AA96" s="304"/>
      <c r="AB96" s="304"/>
      <c r="AC96" s="304"/>
      <c r="AD96" s="304"/>
      <c r="AE96" s="304"/>
    </row>
    <row r="97" spans="1:31" ht="23.25" customHeight="1">
      <c r="A97" s="534">
        <v>84</v>
      </c>
      <c r="B97" s="313" t="s">
        <v>334</v>
      </c>
      <c r="C97" s="535">
        <f t="shared" si="16"/>
        <v>0</v>
      </c>
      <c r="D97" s="535"/>
      <c r="E97" s="536">
        <v>0</v>
      </c>
      <c r="F97" s="535"/>
      <c r="G97" s="535"/>
      <c r="H97" s="535"/>
      <c r="I97" s="535">
        <v>0</v>
      </c>
      <c r="J97" s="535"/>
      <c r="K97" s="535"/>
      <c r="L97" s="535"/>
      <c r="M97" s="535">
        <f t="shared" si="17"/>
        <v>527</v>
      </c>
      <c r="N97" s="537">
        <v>527</v>
      </c>
      <c r="O97" s="535"/>
      <c r="P97" s="535"/>
      <c r="Q97" s="535"/>
      <c r="R97" s="535">
        <f t="shared" si="18"/>
        <v>0</v>
      </c>
      <c r="S97" s="535"/>
      <c r="T97" s="535"/>
      <c r="U97" s="535"/>
      <c r="V97" s="535"/>
      <c r="W97" s="304"/>
      <c r="X97" s="304"/>
      <c r="Y97" s="304"/>
      <c r="Z97" s="304"/>
      <c r="AA97" s="304"/>
      <c r="AB97" s="304"/>
      <c r="AC97" s="304"/>
      <c r="AD97" s="304"/>
      <c r="AE97" s="304"/>
    </row>
    <row r="98" spans="1:31" ht="23.25" customHeight="1">
      <c r="A98" s="534">
        <v>85</v>
      </c>
      <c r="B98" s="313" t="s">
        <v>335</v>
      </c>
      <c r="C98" s="535">
        <f t="shared" si="16"/>
        <v>2000</v>
      </c>
      <c r="D98" s="535">
        <v>2000</v>
      </c>
      <c r="E98" s="536">
        <v>0</v>
      </c>
      <c r="F98" s="535"/>
      <c r="G98" s="535"/>
      <c r="H98" s="535"/>
      <c r="I98" s="535">
        <v>0</v>
      </c>
      <c r="J98" s="535"/>
      <c r="K98" s="535"/>
      <c r="L98" s="535"/>
      <c r="M98" s="535">
        <f t="shared" si="17"/>
        <v>6000</v>
      </c>
      <c r="N98" s="537">
        <v>6000</v>
      </c>
      <c r="O98" s="535"/>
      <c r="P98" s="535"/>
      <c r="Q98" s="535"/>
      <c r="R98" s="535">
        <f t="shared" si="18"/>
        <v>0</v>
      </c>
      <c r="S98" s="535"/>
      <c r="T98" s="535"/>
      <c r="U98" s="535"/>
      <c r="V98" s="535"/>
      <c r="W98" s="304">
        <f>M98/C98%</f>
        <v>300</v>
      </c>
      <c r="X98" s="304">
        <f>N98/D98%</f>
        <v>300</v>
      </c>
      <c r="Y98" s="304"/>
      <c r="Z98" s="304"/>
      <c r="AA98" s="304"/>
      <c r="AB98" s="304"/>
      <c r="AC98" s="304"/>
      <c r="AD98" s="304"/>
      <c r="AE98" s="304"/>
    </row>
    <row r="99" spans="1:31" ht="23.25" customHeight="1">
      <c r="A99" s="534">
        <v>86</v>
      </c>
      <c r="B99" s="313" t="s">
        <v>336</v>
      </c>
      <c r="C99" s="535">
        <f t="shared" si="16"/>
        <v>1281</v>
      </c>
      <c r="D99" s="535">
        <v>1281</v>
      </c>
      <c r="E99" s="536">
        <v>0</v>
      </c>
      <c r="F99" s="535"/>
      <c r="G99" s="535"/>
      <c r="H99" s="535"/>
      <c r="I99" s="535"/>
      <c r="J99" s="535"/>
      <c r="K99" s="535"/>
      <c r="L99" s="535"/>
      <c r="M99" s="535">
        <f t="shared" si="17"/>
        <v>6511</v>
      </c>
      <c r="N99" s="537">
        <v>6511</v>
      </c>
      <c r="O99" s="535"/>
      <c r="P99" s="535"/>
      <c r="Q99" s="535"/>
      <c r="R99" s="535">
        <f t="shared" si="18"/>
        <v>0</v>
      </c>
      <c r="S99" s="535"/>
      <c r="T99" s="535"/>
      <c r="U99" s="535"/>
      <c r="V99" s="535"/>
      <c r="W99" s="304"/>
      <c r="X99" s="304">
        <f>N99/D99%</f>
        <v>508.27478532396566</v>
      </c>
      <c r="Y99" s="304"/>
      <c r="Z99" s="304"/>
      <c r="AA99" s="304"/>
      <c r="AB99" s="304"/>
      <c r="AC99" s="304"/>
      <c r="AD99" s="304"/>
      <c r="AE99" s="304"/>
    </row>
    <row r="100" spans="1:31" ht="23.25" customHeight="1">
      <c r="A100" s="534">
        <v>87</v>
      </c>
      <c r="B100" s="313" t="s">
        <v>337</v>
      </c>
      <c r="C100" s="535">
        <f t="shared" si="16"/>
        <v>5897</v>
      </c>
      <c r="D100" s="535">
        <v>5897</v>
      </c>
      <c r="E100" s="536">
        <v>0</v>
      </c>
      <c r="F100" s="535"/>
      <c r="G100" s="535"/>
      <c r="H100" s="535"/>
      <c r="I100" s="535">
        <v>0</v>
      </c>
      <c r="J100" s="535"/>
      <c r="K100" s="535"/>
      <c r="L100" s="535"/>
      <c r="M100" s="535">
        <f t="shared" si="17"/>
        <v>3474</v>
      </c>
      <c r="N100" s="537">
        <v>3474</v>
      </c>
      <c r="O100" s="535"/>
      <c r="P100" s="535"/>
      <c r="Q100" s="535"/>
      <c r="R100" s="535">
        <f t="shared" si="18"/>
        <v>0</v>
      </c>
      <c r="S100" s="535"/>
      <c r="T100" s="535"/>
      <c r="U100" s="535"/>
      <c r="V100" s="535"/>
      <c r="W100" s="304">
        <f>M100/C100%</f>
        <v>58.911310836018316</v>
      </c>
      <c r="X100" s="304">
        <f>N100/D100%</f>
        <v>58.911310836018316</v>
      </c>
      <c r="Y100" s="304"/>
      <c r="Z100" s="304"/>
      <c r="AA100" s="304"/>
      <c r="AB100" s="304"/>
      <c r="AC100" s="304"/>
      <c r="AD100" s="304"/>
      <c r="AE100" s="304"/>
    </row>
    <row r="101" spans="1:31" ht="23.25" customHeight="1">
      <c r="A101" s="534">
        <v>88</v>
      </c>
      <c r="B101" s="313" t="s">
        <v>338</v>
      </c>
      <c r="C101" s="535">
        <f t="shared" si="16"/>
        <v>0</v>
      </c>
      <c r="D101" s="535"/>
      <c r="E101" s="536">
        <v>0</v>
      </c>
      <c r="F101" s="535"/>
      <c r="G101" s="535"/>
      <c r="H101" s="535"/>
      <c r="I101" s="535">
        <v>0</v>
      </c>
      <c r="J101" s="535"/>
      <c r="K101" s="535"/>
      <c r="L101" s="535"/>
      <c r="M101" s="535">
        <f t="shared" si="17"/>
        <v>0</v>
      </c>
      <c r="N101" s="537"/>
      <c r="O101" s="535"/>
      <c r="P101" s="535"/>
      <c r="Q101" s="535"/>
      <c r="R101" s="535">
        <f t="shared" si="18"/>
        <v>0</v>
      </c>
      <c r="S101" s="535"/>
      <c r="T101" s="535"/>
      <c r="U101" s="535"/>
      <c r="V101" s="535"/>
      <c r="W101" s="304"/>
      <c r="X101" s="304"/>
      <c r="Y101" s="304"/>
      <c r="Z101" s="304"/>
      <c r="AA101" s="304"/>
      <c r="AB101" s="304"/>
      <c r="AC101" s="304"/>
      <c r="AD101" s="304"/>
      <c r="AE101" s="304"/>
    </row>
    <row r="102" spans="1:31" ht="35.25" customHeight="1">
      <c r="A102" s="534">
        <v>89</v>
      </c>
      <c r="B102" s="548" t="s">
        <v>339</v>
      </c>
      <c r="C102" s="535">
        <f t="shared" si="16"/>
        <v>0</v>
      </c>
      <c r="D102" s="549"/>
      <c r="E102" s="536">
        <v>0</v>
      </c>
      <c r="F102" s="535"/>
      <c r="G102" s="535"/>
      <c r="H102" s="535"/>
      <c r="I102" s="535">
        <v>0</v>
      </c>
      <c r="J102" s="535"/>
      <c r="K102" s="535"/>
      <c r="L102" s="535"/>
      <c r="M102" s="535">
        <f t="shared" si="17"/>
        <v>0</v>
      </c>
      <c r="N102" s="550"/>
      <c r="O102" s="535"/>
      <c r="P102" s="535"/>
      <c r="Q102" s="535"/>
      <c r="R102" s="535">
        <f t="shared" si="18"/>
        <v>0</v>
      </c>
      <c r="S102" s="535"/>
      <c r="T102" s="535"/>
      <c r="U102" s="535"/>
      <c r="V102" s="535"/>
      <c r="W102" s="304"/>
      <c r="X102" s="304"/>
      <c r="Y102" s="304"/>
      <c r="Z102" s="304"/>
      <c r="AA102" s="304"/>
      <c r="AB102" s="304"/>
      <c r="AC102" s="304"/>
      <c r="AD102" s="304"/>
      <c r="AE102" s="304"/>
    </row>
    <row r="103" spans="1:31" ht="35.25" customHeight="1">
      <c r="A103" s="534">
        <v>90</v>
      </c>
      <c r="B103" s="306" t="s">
        <v>340</v>
      </c>
      <c r="C103" s="535">
        <f t="shared" si="16"/>
        <v>0</v>
      </c>
      <c r="D103" s="551"/>
      <c r="E103" s="536">
        <v>0</v>
      </c>
      <c r="F103" s="535"/>
      <c r="G103" s="535"/>
      <c r="H103" s="535"/>
      <c r="I103" s="535">
        <v>0</v>
      </c>
      <c r="J103" s="535"/>
      <c r="K103" s="535"/>
      <c r="L103" s="535"/>
      <c r="M103" s="535">
        <f t="shared" si="17"/>
        <v>0</v>
      </c>
      <c r="N103" s="550"/>
      <c r="O103" s="535"/>
      <c r="P103" s="535"/>
      <c r="Q103" s="535"/>
      <c r="R103" s="535">
        <f t="shared" si="18"/>
        <v>0</v>
      </c>
      <c r="S103" s="535"/>
      <c r="T103" s="535"/>
      <c r="U103" s="535"/>
      <c r="V103" s="535"/>
      <c r="W103" s="304"/>
      <c r="X103" s="304"/>
      <c r="Y103" s="304"/>
      <c r="Z103" s="304"/>
      <c r="AA103" s="304"/>
      <c r="AB103" s="304"/>
      <c r="AC103" s="304"/>
      <c r="AD103" s="304"/>
      <c r="AE103" s="304"/>
    </row>
    <row r="104" spans="1:31" ht="23.25" customHeight="1">
      <c r="A104" s="534">
        <v>91</v>
      </c>
      <c r="B104" s="313" t="s">
        <v>341</v>
      </c>
      <c r="C104" s="535">
        <f t="shared" si="16"/>
        <v>0</v>
      </c>
      <c r="D104" s="535"/>
      <c r="E104" s="536">
        <v>0</v>
      </c>
      <c r="F104" s="535"/>
      <c r="G104" s="535"/>
      <c r="H104" s="535"/>
      <c r="I104" s="535">
        <v>0</v>
      </c>
      <c r="J104" s="535"/>
      <c r="K104" s="535"/>
      <c r="L104" s="535"/>
      <c r="M104" s="535">
        <f t="shared" si="17"/>
        <v>579</v>
      </c>
      <c r="N104" s="537">
        <v>579</v>
      </c>
      <c r="O104" s="535"/>
      <c r="P104" s="535"/>
      <c r="Q104" s="535"/>
      <c r="R104" s="535">
        <f t="shared" si="18"/>
        <v>0</v>
      </c>
      <c r="S104" s="535"/>
      <c r="T104" s="535"/>
      <c r="U104" s="535"/>
      <c r="V104" s="535"/>
      <c r="W104" s="304"/>
      <c r="X104" s="304"/>
      <c r="Y104" s="304"/>
      <c r="Z104" s="304"/>
      <c r="AA104" s="304"/>
      <c r="AB104" s="304"/>
      <c r="AC104" s="304"/>
      <c r="AD104" s="304"/>
      <c r="AE104" s="304"/>
    </row>
    <row r="105" spans="1:31" ht="36" customHeight="1">
      <c r="A105" s="534">
        <v>92</v>
      </c>
      <c r="B105" s="313" t="s">
        <v>342</v>
      </c>
      <c r="C105" s="535">
        <f t="shared" si="16"/>
        <v>1111</v>
      </c>
      <c r="D105" s="535"/>
      <c r="E105" s="536">
        <v>1111</v>
      </c>
      <c r="F105" s="535"/>
      <c r="G105" s="535"/>
      <c r="H105" s="535"/>
      <c r="I105" s="535">
        <v>0</v>
      </c>
      <c r="J105" s="535"/>
      <c r="K105" s="535"/>
      <c r="L105" s="535"/>
      <c r="M105" s="535">
        <f t="shared" si="17"/>
        <v>1111</v>
      </c>
      <c r="N105" s="537"/>
      <c r="O105" s="535">
        <v>1111</v>
      </c>
      <c r="P105" s="535"/>
      <c r="Q105" s="535"/>
      <c r="R105" s="535">
        <f t="shared" si="18"/>
        <v>0</v>
      </c>
      <c r="S105" s="535"/>
      <c r="T105" s="535"/>
      <c r="U105" s="535"/>
      <c r="V105" s="535"/>
      <c r="W105" s="304">
        <f>M105/C105%</f>
        <v>100</v>
      </c>
      <c r="X105" s="304"/>
      <c r="Y105" s="304"/>
      <c r="Z105" s="304"/>
      <c r="AA105" s="304"/>
      <c r="AB105" s="304"/>
      <c r="AC105" s="304"/>
      <c r="AD105" s="304"/>
      <c r="AE105" s="304"/>
    </row>
    <row r="106" spans="1:31" ht="36" customHeight="1">
      <c r="A106" s="534">
        <v>93</v>
      </c>
      <c r="B106" s="313" t="s">
        <v>343</v>
      </c>
      <c r="C106" s="535">
        <f t="shared" si="16"/>
        <v>35193</v>
      </c>
      <c r="D106" s="535"/>
      <c r="E106" s="536">
        <v>35193</v>
      </c>
      <c r="F106" s="535"/>
      <c r="G106" s="535"/>
      <c r="H106" s="535"/>
      <c r="I106" s="535"/>
      <c r="J106" s="535"/>
      <c r="K106" s="535"/>
      <c r="L106" s="535"/>
      <c r="M106" s="535">
        <f t="shared" si="17"/>
        <v>35052</v>
      </c>
      <c r="N106" s="537"/>
      <c r="O106" s="535">
        <v>35052</v>
      </c>
      <c r="P106" s="535"/>
      <c r="Q106" s="535"/>
      <c r="R106" s="535">
        <f t="shared" si="18"/>
        <v>0</v>
      </c>
      <c r="S106" s="535"/>
      <c r="T106" s="535"/>
      <c r="U106" s="535"/>
      <c r="V106" s="535"/>
      <c r="W106" s="304"/>
      <c r="X106" s="304"/>
      <c r="Y106" s="304"/>
      <c r="Z106" s="304"/>
      <c r="AA106" s="304"/>
      <c r="AB106" s="304"/>
      <c r="AC106" s="304"/>
      <c r="AD106" s="304"/>
      <c r="AE106" s="304"/>
    </row>
    <row r="107" spans="1:31" ht="23.25" customHeight="1">
      <c r="A107" s="534">
        <v>94</v>
      </c>
      <c r="B107" s="552" t="s">
        <v>344</v>
      </c>
      <c r="C107" s="535">
        <f t="shared" si="16"/>
        <v>1570</v>
      </c>
      <c r="D107" s="369">
        <v>1570</v>
      </c>
      <c r="E107" s="536">
        <v>0</v>
      </c>
      <c r="F107" s="535"/>
      <c r="G107" s="535"/>
      <c r="H107" s="535"/>
      <c r="I107" s="535">
        <v>0</v>
      </c>
      <c r="J107" s="535"/>
      <c r="K107" s="535"/>
      <c r="L107" s="535"/>
      <c r="M107" s="535">
        <f t="shared" si="17"/>
        <v>1570</v>
      </c>
      <c r="N107" s="537">
        <v>1570</v>
      </c>
      <c r="O107" s="535"/>
      <c r="P107" s="535"/>
      <c r="Q107" s="535"/>
      <c r="R107" s="535">
        <f t="shared" si="18"/>
        <v>0</v>
      </c>
      <c r="S107" s="535"/>
      <c r="T107" s="535"/>
      <c r="U107" s="535"/>
      <c r="V107" s="535"/>
      <c r="W107" s="304">
        <f>M107/C107%</f>
        <v>100</v>
      </c>
      <c r="X107" s="304">
        <f>N107/D107%</f>
        <v>100</v>
      </c>
      <c r="Y107" s="304"/>
      <c r="Z107" s="304"/>
      <c r="AA107" s="304"/>
      <c r="AB107" s="304"/>
      <c r="AC107" s="304"/>
      <c r="AD107" s="304"/>
      <c r="AE107" s="304"/>
    </row>
    <row r="108" spans="1:31" ht="23.25" customHeight="1">
      <c r="A108" s="534">
        <v>95</v>
      </c>
      <c r="B108" s="552" t="s">
        <v>345</v>
      </c>
      <c r="C108" s="535">
        <f t="shared" si="16"/>
        <v>0</v>
      </c>
      <c r="D108" s="369"/>
      <c r="E108" s="536"/>
      <c r="F108" s="535"/>
      <c r="G108" s="535"/>
      <c r="H108" s="535"/>
      <c r="I108" s="535">
        <v>0</v>
      </c>
      <c r="J108" s="535"/>
      <c r="K108" s="535"/>
      <c r="L108" s="535"/>
      <c r="M108" s="535">
        <f t="shared" si="17"/>
        <v>0</v>
      </c>
      <c r="N108" s="537"/>
      <c r="O108" s="535"/>
      <c r="P108" s="535"/>
      <c r="Q108" s="535"/>
      <c r="R108" s="535">
        <f t="shared" si="18"/>
        <v>0</v>
      </c>
      <c r="S108" s="535"/>
      <c r="T108" s="535"/>
      <c r="U108" s="535"/>
      <c r="V108" s="535"/>
      <c r="W108" s="304"/>
      <c r="X108" s="304"/>
      <c r="Y108" s="304"/>
      <c r="Z108" s="304"/>
      <c r="AA108" s="304"/>
      <c r="AB108" s="304"/>
      <c r="AC108" s="304"/>
      <c r="AD108" s="304"/>
      <c r="AE108" s="304"/>
    </row>
    <row r="109" spans="1:31" ht="23.25" customHeight="1">
      <c r="A109" s="534">
        <v>96</v>
      </c>
      <c r="B109" s="552" t="s">
        <v>346</v>
      </c>
      <c r="C109" s="535">
        <f t="shared" si="16"/>
        <v>0</v>
      </c>
      <c r="D109" s="369"/>
      <c r="E109" s="536"/>
      <c r="F109" s="535"/>
      <c r="G109" s="535"/>
      <c r="H109" s="535"/>
      <c r="I109" s="535">
        <v>0</v>
      </c>
      <c r="J109" s="535"/>
      <c r="K109" s="535"/>
      <c r="L109" s="535"/>
      <c r="M109" s="535">
        <f t="shared" si="17"/>
        <v>0</v>
      </c>
      <c r="N109" s="537"/>
      <c r="O109" s="535"/>
      <c r="P109" s="535"/>
      <c r="Q109" s="535"/>
      <c r="R109" s="535">
        <v>0</v>
      </c>
      <c r="S109" s="535"/>
      <c r="T109" s="535"/>
      <c r="U109" s="535"/>
      <c r="V109" s="535"/>
      <c r="W109" s="304"/>
      <c r="X109" s="304"/>
      <c r="Y109" s="304"/>
      <c r="Z109" s="304"/>
      <c r="AA109" s="304"/>
      <c r="AB109" s="304"/>
      <c r="AC109" s="304"/>
      <c r="AD109" s="304"/>
      <c r="AE109" s="304"/>
    </row>
    <row r="110" spans="1:31" ht="23.25" customHeight="1">
      <c r="A110" s="534">
        <v>97</v>
      </c>
      <c r="B110" s="552" t="s">
        <v>861</v>
      </c>
      <c r="C110" s="535">
        <f t="shared" si="16"/>
        <v>2500</v>
      </c>
      <c r="D110" s="369">
        <v>2500</v>
      </c>
      <c r="E110" s="536"/>
      <c r="F110" s="535"/>
      <c r="G110" s="535"/>
      <c r="H110" s="535"/>
      <c r="I110" s="535">
        <v>0</v>
      </c>
      <c r="J110" s="535"/>
      <c r="K110" s="535"/>
      <c r="L110" s="535"/>
      <c r="M110" s="535">
        <f t="shared" si="17"/>
        <v>2500</v>
      </c>
      <c r="N110" s="537">
        <v>2500</v>
      </c>
      <c r="O110" s="535"/>
      <c r="P110" s="535"/>
      <c r="Q110" s="535"/>
      <c r="R110" s="535"/>
      <c r="S110" s="535"/>
      <c r="T110" s="535"/>
      <c r="U110" s="535"/>
      <c r="V110" s="535"/>
      <c r="W110" s="304"/>
      <c r="X110" s="304"/>
      <c r="Y110" s="304"/>
      <c r="Z110" s="304"/>
      <c r="AA110" s="304"/>
      <c r="AB110" s="304"/>
      <c r="AC110" s="304"/>
      <c r="AD110" s="304"/>
      <c r="AE110" s="304"/>
    </row>
    <row r="111" spans="1:31" ht="34.5" hidden="1" customHeight="1">
      <c r="A111" s="534"/>
      <c r="B111" s="306"/>
      <c r="C111" s="535">
        <f t="shared" si="16"/>
        <v>0</v>
      </c>
      <c r="D111" s="369"/>
      <c r="E111" s="536">
        <v>0</v>
      </c>
      <c r="F111" s="535"/>
      <c r="G111" s="535"/>
      <c r="H111" s="535"/>
      <c r="I111" s="535"/>
      <c r="J111" s="535"/>
      <c r="K111" s="535"/>
      <c r="L111" s="535"/>
      <c r="M111" s="535">
        <f t="shared" si="17"/>
        <v>0</v>
      </c>
      <c r="N111" s="369"/>
      <c r="O111" s="535"/>
      <c r="P111" s="535"/>
      <c r="Q111" s="535"/>
      <c r="R111" s="535"/>
      <c r="S111" s="535"/>
      <c r="T111" s="535"/>
      <c r="U111" s="535"/>
      <c r="V111" s="535"/>
      <c r="W111" s="304"/>
      <c r="X111" s="304"/>
      <c r="Y111" s="304"/>
      <c r="Z111" s="304"/>
      <c r="AA111" s="304"/>
      <c r="AB111" s="304"/>
      <c r="AC111" s="304"/>
      <c r="AD111" s="304"/>
      <c r="AE111" s="304"/>
    </row>
    <row r="112" spans="1:31" ht="43.5" customHeight="1">
      <c r="A112" s="553" t="s">
        <v>22</v>
      </c>
      <c r="B112" s="554" t="s">
        <v>347</v>
      </c>
      <c r="C112" s="533">
        <f t="shared" si="16"/>
        <v>2400</v>
      </c>
      <c r="D112" s="533"/>
      <c r="E112" s="533"/>
      <c r="F112" s="533">
        <v>2400</v>
      </c>
      <c r="G112" s="533"/>
      <c r="H112" s="533"/>
      <c r="I112" s="533"/>
      <c r="J112" s="533"/>
      <c r="K112" s="533"/>
      <c r="L112" s="533"/>
      <c r="M112" s="533">
        <f t="shared" si="17"/>
        <v>2580</v>
      </c>
      <c r="N112" s="533"/>
      <c r="O112" s="533"/>
      <c r="P112" s="533">
        <v>2580</v>
      </c>
      <c r="Q112" s="533"/>
      <c r="R112" s="533"/>
      <c r="S112" s="533"/>
      <c r="T112" s="533"/>
      <c r="U112" s="533"/>
      <c r="V112" s="533"/>
      <c r="W112" s="301">
        <f>M112/C112%</f>
        <v>107.5</v>
      </c>
      <c r="X112" s="301"/>
      <c r="Y112" s="301"/>
      <c r="Z112" s="301">
        <f>P112/F112%</f>
        <v>107.5</v>
      </c>
      <c r="AA112" s="301"/>
      <c r="AB112" s="301"/>
      <c r="AC112" s="301"/>
      <c r="AD112" s="301"/>
      <c r="AE112" s="301"/>
    </row>
    <row r="113" spans="1:31" ht="39.75" customHeight="1">
      <c r="A113" s="553" t="s">
        <v>26</v>
      </c>
      <c r="B113" s="554" t="s">
        <v>348</v>
      </c>
      <c r="C113" s="533">
        <f t="shared" si="16"/>
        <v>1400</v>
      </c>
      <c r="D113" s="533"/>
      <c r="E113" s="533"/>
      <c r="F113" s="533"/>
      <c r="G113" s="533">
        <v>1400</v>
      </c>
      <c r="H113" s="533"/>
      <c r="I113" s="533"/>
      <c r="J113" s="533"/>
      <c r="K113" s="533"/>
      <c r="L113" s="533"/>
      <c r="M113" s="533">
        <f t="shared" si="17"/>
        <v>1400</v>
      </c>
      <c r="N113" s="533"/>
      <c r="O113" s="533"/>
      <c r="P113" s="533"/>
      <c r="Q113" s="533">
        <v>1400</v>
      </c>
      <c r="R113" s="533"/>
      <c r="S113" s="533"/>
      <c r="T113" s="533"/>
      <c r="U113" s="533"/>
      <c r="V113" s="533"/>
      <c r="W113" s="301">
        <f>M113/C113%</f>
        <v>100</v>
      </c>
      <c r="X113" s="301"/>
      <c r="Y113" s="301"/>
      <c r="Z113" s="301"/>
      <c r="AA113" s="301">
        <f>Q113/G113%</f>
        <v>100</v>
      </c>
      <c r="AB113" s="301"/>
      <c r="AC113" s="301"/>
      <c r="AD113" s="301"/>
      <c r="AE113" s="301"/>
    </row>
    <row r="114" spans="1:31" ht="27.75" customHeight="1">
      <c r="A114" s="553" t="s">
        <v>28</v>
      </c>
      <c r="B114" s="554" t="s">
        <v>349</v>
      </c>
      <c r="C114" s="533">
        <f t="shared" si="16"/>
        <v>83264</v>
      </c>
      <c r="D114" s="533"/>
      <c r="E114" s="533"/>
      <c r="F114" s="533"/>
      <c r="G114" s="533"/>
      <c r="H114" s="533">
        <v>83264</v>
      </c>
      <c r="I114" s="533"/>
      <c r="J114" s="533"/>
      <c r="K114" s="533"/>
      <c r="L114" s="533"/>
      <c r="M114" s="533">
        <f t="shared" si="17"/>
        <v>0</v>
      </c>
      <c r="N114" s="533"/>
      <c r="O114" s="533"/>
      <c r="P114" s="533"/>
      <c r="Q114" s="533"/>
      <c r="R114" s="533"/>
      <c r="S114" s="533"/>
      <c r="T114" s="533"/>
      <c r="U114" s="533"/>
      <c r="V114" s="533"/>
      <c r="W114" s="301"/>
      <c r="X114" s="301"/>
      <c r="Y114" s="301"/>
      <c r="Z114" s="301"/>
      <c r="AA114" s="301"/>
      <c r="AB114" s="301"/>
      <c r="AC114" s="301"/>
      <c r="AD114" s="301"/>
      <c r="AE114" s="301"/>
    </row>
    <row r="115" spans="1:31" ht="42.75" customHeight="1">
      <c r="A115" s="553" t="s">
        <v>30</v>
      </c>
      <c r="B115" s="554" t="s">
        <v>350</v>
      </c>
      <c r="C115" s="533">
        <f t="shared" si="16"/>
        <v>0</v>
      </c>
      <c r="D115" s="533"/>
      <c r="E115" s="533"/>
      <c r="F115" s="533"/>
      <c r="G115" s="533"/>
      <c r="H115" s="533"/>
      <c r="I115" s="533"/>
      <c r="J115" s="533"/>
      <c r="K115" s="533"/>
      <c r="L115" s="533"/>
      <c r="M115" s="533">
        <f t="shared" si="17"/>
        <v>0</v>
      </c>
      <c r="N115" s="533"/>
      <c r="O115" s="533"/>
      <c r="P115" s="533"/>
      <c r="Q115" s="533"/>
      <c r="R115" s="533"/>
      <c r="S115" s="533"/>
      <c r="T115" s="533"/>
      <c r="U115" s="533"/>
      <c r="V115" s="533"/>
      <c r="W115" s="301"/>
      <c r="X115" s="301"/>
      <c r="Y115" s="301"/>
      <c r="Z115" s="301"/>
      <c r="AA115" s="301"/>
      <c r="AB115" s="301"/>
      <c r="AC115" s="301"/>
      <c r="AD115" s="301"/>
      <c r="AE115" s="301"/>
    </row>
    <row r="116" spans="1:31" ht="41.25" customHeight="1">
      <c r="A116" s="553" t="s">
        <v>32</v>
      </c>
      <c r="B116" s="554" t="s">
        <v>351</v>
      </c>
      <c r="C116" s="533">
        <f t="shared" si="16"/>
        <v>90396</v>
      </c>
      <c r="D116" s="533"/>
      <c r="E116" s="533"/>
      <c r="F116" s="533"/>
      <c r="G116" s="533"/>
      <c r="H116" s="533"/>
      <c r="I116" s="533"/>
      <c r="J116" s="533"/>
      <c r="K116" s="533"/>
      <c r="L116" s="533">
        <v>90396</v>
      </c>
      <c r="M116" s="533">
        <f t="shared" si="17"/>
        <v>3655517</v>
      </c>
      <c r="N116" s="533"/>
      <c r="O116" s="533"/>
      <c r="P116" s="533"/>
      <c r="Q116" s="533"/>
      <c r="R116" s="533"/>
      <c r="S116" s="533"/>
      <c r="T116" s="533"/>
      <c r="U116" s="533"/>
      <c r="V116" s="533">
        <v>3655517</v>
      </c>
      <c r="W116" s="301">
        <f>M116/C116%</f>
        <v>4043.8924288685339</v>
      </c>
      <c r="X116" s="301"/>
      <c r="Y116" s="301"/>
      <c r="Z116" s="301"/>
      <c r="AA116" s="301"/>
      <c r="AB116" s="301"/>
      <c r="AC116" s="301"/>
      <c r="AD116" s="301"/>
      <c r="AE116" s="301">
        <f>V116/L116%</f>
        <v>4043.8924288685339</v>
      </c>
    </row>
    <row r="117" spans="1:31" ht="42" customHeight="1">
      <c r="A117" s="555" t="s">
        <v>34</v>
      </c>
      <c r="B117" s="556" t="s">
        <v>352</v>
      </c>
      <c r="C117" s="557">
        <f t="shared" si="16"/>
        <v>0</v>
      </c>
      <c r="D117" s="557"/>
      <c r="E117" s="557"/>
      <c r="F117" s="557"/>
      <c r="G117" s="557"/>
      <c r="H117" s="557"/>
      <c r="I117" s="557"/>
      <c r="J117" s="557"/>
      <c r="K117" s="557"/>
      <c r="L117" s="557"/>
      <c r="M117" s="557">
        <f t="shared" si="17"/>
        <v>4236174</v>
      </c>
      <c r="N117" s="557"/>
      <c r="O117" s="557"/>
      <c r="P117" s="557"/>
      <c r="Q117" s="557"/>
      <c r="R117" s="557"/>
      <c r="S117" s="557"/>
      <c r="T117" s="557"/>
      <c r="U117" s="557">
        <f>4460383-U10</f>
        <v>4236174</v>
      </c>
      <c r="V117" s="557"/>
      <c r="W117" s="558"/>
      <c r="X117" s="558"/>
      <c r="Y117" s="558"/>
      <c r="Z117" s="558"/>
      <c r="AA117" s="558"/>
      <c r="AB117" s="558"/>
      <c r="AC117" s="558"/>
      <c r="AD117" s="558"/>
      <c r="AE117" s="558"/>
    </row>
  </sheetData>
  <mergeCells count="10">
    <mergeCell ref="X1:AE1"/>
    <mergeCell ref="A2:AE2"/>
    <mergeCell ref="A3:AE3"/>
    <mergeCell ref="Z5:AE5"/>
    <mergeCell ref="A1:C1"/>
    <mergeCell ref="A6:A7"/>
    <mergeCell ref="B6:B7"/>
    <mergeCell ref="C6:L6"/>
    <mergeCell ref="M6:V6"/>
    <mergeCell ref="W6:AE6"/>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802"/>
      <c r="B1" s="802"/>
      <c r="C1" s="4"/>
      <c r="D1" s="4"/>
      <c r="E1" s="4"/>
      <c r="F1" s="4"/>
      <c r="G1" s="4"/>
      <c r="H1" s="4"/>
      <c r="I1" s="4"/>
      <c r="J1" s="4"/>
      <c r="K1" s="4"/>
      <c r="L1" s="4"/>
      <c r="M1" s="4"/>
      <c r="N1" s="4"/>
      <c r="O1" s="4"/>
      <c r="P1" s="3" t="s">
        <v>763</v>
      </c>
      <c r="Q1" s="4"/>
      <c r="R1" s="4"/>
      <c r="S1" s="4"/>
      <c r="T1" s="4"/>
      <c r="U1" s="29"/>
      <c r="V1" s="29"/>
    </row>
    <row r="2" spans="1:22" ht="15" customHeight="1">
      <c r="A2" s="4"/>
      <c r="B2" s="4"/>
      <c r="C2" s="4"/>
      <c r="D2" s="3" t="s">
        <v>764</v>
      </c>
      <c r="E2" s="4"/>
      <c r="F2" s="4"/>
      <c r="G2" s="4"/>
      <c r="H2" s="4"/>
      <c r="I2" s="4"/>
      <c r="J2" s="4"/>
      <c r="K2" s="4"/>
      <c r="L2" s="4"/>
      <c r="M2" s="4"/>
      <c r="N2" s="4"/>
      <c r="O2" s="4"/>
      <c r="P2" s="4"/>
      <c r="Q2" s="4"/>
      <c r="R2" s="4"/>
      <c r="S2" s="4"/>
      <c r="T2" s="4"/>
      <c r="U2" s="29"/>
      <c r="V2" s="29"/>
    </row>
    <row r="3" spans="1:22" ht="15" customHeight="1">
      <c r="A3" s="790" t="str">
        <f>'48'!A3:F3</f>
        <v>(Kèm theo Nghị quyết số: 34/NQ-HĐND ngày 25 tháng 6 năm 2025 của HĐND tỉnh Lạng Sơn)</v>
      </c>
      <c r="B3" s="790"/>
      <c r="C3" s="790"/>
      <c r="D3" s="790"/>
      <c r="E3" s="790"/>
      <c r="F3" s="790"/>
      <c r="G3" s="790"/>
      <c r="H3" s="790"/>
      <c r="I3" s="790"/>
      <c r="J3" s="790"/>
      <c r="K3" s="790"/>
      <c r="L3" s="790"/>
      <c r="M3" s="790"/>
      <c r="N3" s="790"/>
      <c r="O3" s="790"/>
      <c r="P3" s="790"/>
      <c r="Q3" s="790"/>
      <c r="R3" s="790"/>
      <c r="S3" s="790"/>
      <c r="T3" s="790"/>
      <c r="U3" s="29"/>
      <c r="V3" s="29"/>
    </row>
    <row r="4" spans="1:22" ht="15" customHeight="1">
      <c r="D4" s="575"/>
      <c r="E4" s="335">
        <f>D4-D8</f>
        <v>-1986850.3123760002</v>
      </c>
      <c r="R4" s="844" t="s">
        <v>765</v>
      </c>
      <c r="S4" s="844"/>
      <c r="T4" s="844"/>
      <c r="U4" s="26"/>
      <c r="V4" s="26"/>
    </row>
    <row r="5" spans="1:22" ht="15" customHeight="1">
      <c r="A5" s="841" t="s">
        <v>94</v>
      </c>
      <c r="B5" s="841" t="s">
        <v>214</v>
      </c>
      <c r="C5" s="842" t="s">
        <v>68</v>
      </c>
      <c r="D5" s="841" t="s">
        <v>69</v>
      </c>
      <c r="E5" s="841" t="s">
        <v>179</v>
      </c>
      <c r="F5" s="841" t="s">
        <v>353</v>
      </c>
      <c r="G5" s="841" t="s">
        <v>177</v>
      </c>
      <c r="H5" s="841" t="s">
        <v>178</v>
      </c>
      <c r="I5" s="841" t="s">
        <v>184</v>
      </c>
      <c r="J5" s="841" t="s">
        <v>185</v>
      </c>
      <c r="K5" s="841" t="s">
        <v>354</v>
      </c>
      <c r="L5" s="841" t="s">
        <v>187</v>
      </c>
      <c r="M5" s="841" t="s">
        <v>188</v>
      </c>
      <c r="N5" s="841" t="s">
        <v>180</v>
      </c>
      <c r="O5" s="845" t="s">
        <v>355</v>
      </c>
      <c r="P5" s="846"/>
      <c r="Q5" s="841" t="s">
        <v>189</v>
      </c>
      <c r="R5" s="841" t="s">
        <v>356</v>
      </c>
      <c r="S5" s="841" t="s">
        <v>357</v>
      </c>
      <c r="T5" s="841" t="s">
        <v>358</v>
      </c>
      <c r="U5" s="26"/>
      <c r="V5" s="26"/>
    </row>
    <row r="6" spans="1:22" ht="82.5" customHeight="1">
      <c r="A6" s="841"/>
      <c r="B6" s="841"/>
      <c r="C6" s="843"/>
      <c r="D6" s="841"/>
      <c r="E6" s="841"/>
      <c r="F6" s="841"/>
      <c r="G6" s="841"/>
      <c r="H6" s="841"/>
      <c r="I6" s="841"/>
      <c r="J6" s="841"/>
      <c r="K6" s="841"/>
      <c r="L6" s="841"/>
      <c r="M6" s="841"/>
      <c r="N6" s="841"/>
      <c r="O6" s="63" t="s">
        <v>359</v>
      </c>
      <c r="P6" s="63" t="s">
        <v>360</v>
      </c>
      <c r="Q6" s="841"/>
      <c r="R6" s="841"/>
      <c r="S6" s="841"/>
      <c r="T6" s="841"/>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362</v>
      </c>
    </row>
    <row r="8" spans="1:22" ht="19.5" customHeight="1">
      <c r="A8" s="373"/>
      <c r="B8" s="373" t="s">
        <v>234</v>
      </c>
      <c r="C8" s="374">
        <f>SUM(C9:C43)</f>
        <v>2858657</v>
      </c>
      <c r="D8" s="374">
        <f t="shared" ref="D8:Q8" si="0">SUM(D9:D43)</f>
        <v>1986850.3123760002</v>
      </c>
      <c r="E8" s="374">
        <f t="shared" si="0"/>
        <v>30498.585800000001</v>
      </c>
      <c r="F8" s="374">
        <f t="shared" si="0"/>
        <v>0</v>
      </c>
      <c r="G8" s="374">
        <f t="shared" si="0"/>
        <v>2611.009</v>
      </c>
      <c r="H8" s="374">
        <f t="shared" si="0"/>
        <v>54557.324626000001</v>
      </c>
      <c r="I8" s="374">
        <f t="shared" si="0"/>
        <v>83198.716582000023</v>
      </c>
      <c r="J8" s="374">
        <f t="shared" si="0"/>
        <v>10011.859</v>
      </c>
      <c r="K8" s="374">
        <f t="shared" si="0"/>
        <v>0</v>
      </c>
      <c r="L8" s="374">
        <f t="shared" si="0"/>
        <v>0</v>
      </c>
      <c r="M8" s="374">
        <f t="shared" si="0"/>
        <v>579.22900000000004</v>
      </c>
      <c r="N8" s="374">
        <f t="shared" si="0"/>
        <v>1622489.4980160005</v>
      </c>
      <c r="O8" s="374">
        <f t="shared" si="0"/>
        <v>1246200.7669640002</v>
      </c>
      <c r="P8" s="374">
        <f t="shared" si="0"/>
        <v>89460.064531999989</v>
      </c>
      <c r="Q8" s="374">
        <f t="shared" si="0"/>
        <v>182904.090352</v>
      </c>
      <c r="R8" s="374">
        <v>0</v>
      </c>
      <c r="S8" s="374">
        <v>0</v>
      </c>
      <c r="T8" s="375">
        <f>D8/C8*100</f>
        <v>69.502927856542428</v>
      </c>
    </row>
    <row r="9" spans="1:22" ht="19.5" customHeight="1">
      <c r="A9" s="376">
        <v>1</v>
      </c>
      <c r="B9" s="377" t="s">
        <v>322</v>
      </c>
      <c r="C9" s="378"/>
      <c r="D9" s="379">
        <f t="shared" ref="D9:D43" si="1">SUM(E9:N9)+Q9+R9</f>
        <v>653.92700000000002</v>
      </c>
      <c r="E9" s="379"/>
      <c r="F9" s="379"/>
      <c r="G9" s="379">
        <v>653.92700000000002</v>
      </c>
      <c r="H9" s="379"/>
      <c r="I9" s="379"/>
      <c r="J9" s="379"/>
      <c r="K9" s="379"/>
      <c r="L9" s="379"/>
      <c r="M9" s="379"/>
      <c r="N9" s="379"/>
      <c r="O9" s="379"/>
      <c r="P9" s="379"/>
      <c r="Q9" s="379"/>
      <c r="R9" s="379"/>
      <c r="S9" s="379"/>
      <c r="T9" s="380"/>
    </row>
    <row r="10" spans="1:22" ht="19.5" customHeight="1">
      <c r="A10" s="376">
        <v>2</v>
      </c>
      <c r="B10" s="377" t="s">
        <v>766</v>
      </c>
      <c r="C10" s="378">
        <v>2099</v>
      </c>
      <c r="D10" s="379">
        <f t="shared" si="1"/>
        <v>1957.0820000000001</v>
      </c>
      <c r="E10" s="379"/>
      <c r="F10" s="379"/>
      <c r="G10" s="379">
        <v>1957.0820000000001</v>
      </c>
      <c r="H10" s="379"/>
      <c r="I10" s="379"/>
      <c r="J10" s="379"/>
      <c r="K10" s="379"/>
      <c r="L10" s="379"/>
      <c r="M10" s="379"/>
      <c r="N10" s="379"/>
      <c r="O10" s="379"/>
      <c r="P10" s="379"/>
      <c r="Q10" s="379"/>
      <c r="R10" s="379"/>
      <c r="S10" s="379"/>
      <c r="T10" s="380">
        <f t="shared" ref="T10:T39" si="2">D10/C10*100</f>
        <v>93.238780371605529</v>
      </c>
    </row>
    <row r="11" spans="1:22" ht="19.5" customHeight="1">
      <c r="A11" s="376">
        <v>3</v>
      </c>
      <c r="B11" s="377" t="s">
        <v>324</v>
      </c>
      <c r="C11" s="378">
        <f>117544+5000</f>
        <v>122544</v>
      </c>
      <c r="D11" s="379">
        <f t="shared" si="1"/>
        <v>59557.324626000001</v>
      </c>
      <c r="E11" s="379"/>
      <c r="F11" s="379"/>
      <c r="G11" s="379"/>
      <c r="H11" s="379">
        <v>54557.324626000001</v>
      </c>
      <c r="I11" s="379"/>
      <c r="J11" s="379"/>
      <c r="K11" s="379"/>
      <c r="L11" s="379"/>
      <c r="M11" s="379"/>
      <c r="N11" s="379">
        <v>5000</v>
      </c>
      <c r="O11" s="379"/>
      <c r="P11" s="379"/>
      <c r="Q11" s="379"/>
      <c r="R11" s="379"/>
      <c r="S11" s="379"/>
      <c r="T11" s="380">
        <f t="shared" si="2"/>
        <v>48.600767582256168</v>
      </c>
    </row>
    <row r="12" spans="1:22" ht="34.5" customHeight="1">
      <c r="A12" s="376">
        <v>4</v>
      </c>
      <c r="B12" s="377" t="s">
        <v>363</v>
      </c>
      <c r="C12" s="378">
        <v>2126129</v>
      </c>
      <c r="D12" s="379">
        <f>SUM(E12:N12)+Q12+R12</f>
        <v>1352799.8227459998</v>
      </c>
      <c r="E12" s="379">
        <v>24775.760199</v>
      </c>
      <c r="F12" s="379"/>
      <c r="G12" s="379"/>
      <c r="H12" s="379"/>
      <c r="I12" s="379">
        <v>62972.081581999999</v>
      </c>
      <c r="J12" s="379"/>
      <c r="K12" s="379"/>
      <c r="L12" s="379"/>
      <c r="M12" s="379"/>
      <c r="N12" s="379">
        <v>1261528.992568</v>
      </c>
      <c r="O12" s="381">
        <f>1178868.606618</f>
        <v>1178868.606618</v>
      </c>
      <c r="P12" s="379">
        <v>81910.385949999996</v>
      </c>
      <c r="Q12" s="379">
        <v>3522.9883970000001</v>
      </c>
      <c r="R12" s="379"/>
      <c r="S12" s="379"/>
      <c r="T12" s="380">
        <f t="shared" si="2"/>
        <v>63.627363285388604</v>
      </c>
    </row>
    <row r="13" spans="1:22" ht="19.5" customHeight="1">
      <c r="A13" s="376">
        <v>5</v>
      </c>
      <c r="B13" s="377" t="s">
        <v>767</v>
      </c>
      <c r="C13" s="378">
        <v>125008</v>
      </c>
      <c r="D13" s="379">
        <f>SUM(E13:N13)+Q13+R13</f>
        <v>36094.741142999999</v>
      </c>
      <c r="E13" s="379"/>
      <c r="F13" s="379"/>
      <c r="G13" s="379"/>
      <c r="H13" s="379"/>
      <c r="I13" s="379"/>
      <c r="J13" s="379"/>
      <c r="K13" s="379"/>
      <c r="L13" s="379"/>
      <c r="M13" s="379"/>
      <c r="N13" s="379">
        <v>36094.741142999999</v>
      </c>
      <c r="O13" s="379"/>
      <c r="P13" s="379">
        <v>7549.6785819999996</v>
      </c>
      <c r="Q13" s="379"/>
      <c r="R13" s="379"/>
      <c r="S13" s="379"/>
      <c r="T13" s="380">
        <f t="shared" si="2"/>
        <v>28.873944981921156</v>
      </c>
    </row>
    <row r="14" spans="1:22" ht="19.5" customHeight="1">
      <c r="A14" s="376">
        <v>6</v>
      </c>
      <c r="B14" s="377" t="s">
        <v>271</v>
      </c>
      <c r="C14" s="378">
        <v>18324</v>
      </c>
      <c r="D14" s="379">
        <f t="shared" si="1"/>
        <v>16066.088</v>
      </c>
      <c r="E14" s="379"/>
      <c r="F14" s="379"/>
      <c r="G14" s="379"/>
      <c r="H14" s="379"/>
      <c r="I14" s="379">
        <v>16066.088</v>
      </c>
      <c r="J14" s="379"/>
      <c r="K14" s="379"/>
      <c r="L14" s="379"/>
      <c r="M14" s="379"/>
      <c r="N14" s="379"/>
      <c r="O14" s="379"/>
      <c r="P14" s="379"/>
      <c r="Q14" s="379"/>
      <c r="R14" s="379"/>
      <c r="S14" s="379"/>
      <c r="T14" s="380">
        <f t="shared" si="2"/>
        <v>87.677843265662517</v>
      </c>
    </row>
    <row r="15" spans="1:22" ht="19.5" customHeight="1">
      <c r="A15" s="376">
        <v>7</v>
      </c>
      <c r="B15" s="377" t="s">
        <v>269</v>
      </c>
      <c r="C15" s="378">
        <v>7568</v>
      </c>
      <c r="D15" s="379">
        <f t="shared" si="1"/>
        <v>4684.1266009999999</v>
      </c>
      <c r="E15" s="379">
        <v>4684.1266009999999</v>
      </c>
      <c r="F15" s="379"/>
      <c r="G15" s="379"/>
      <c r="H15" s="379"/>
      <c r="I15" s="379"/>
      <c r="J15" s="379"/>
      <c r="K15" s="379"/>
      <c r="L15" s="379"/>
      <c r="M15" s="379"/>
      <c r="N15" s="379"/>
      <c r="O15" s="379"/>
      <c r="P15" s="379"/>
      <c r="Q15" s="379"/>
      <c r="R15" s="379"/>
      <c r="S15" s="379"/>
      <c r="T15" s="380">
        <f t="shared" si="2"/>
        <v>61.893850436046513</v>
      </c>
    </row>
    <row r="16" spans="1:22" ht="19.5" customHeight="1">
      <c r="A16" s="376">
        <v>8</v>
      </c>
      <c r="B16" s="377" t="s">
        <v>281</v>
      </c>
      <c r="C16" s="378">
        <v>15764</v>
      </c>
      <c r="D16" s="379">
        <f t="shared" si="1"/>
        <v>9622.9383070000003</v>
      </c>
      <c r="E16" s="379"/>
      <c r="F16" s="379"/>
      <c r="G16" s="379"/>
      <c r="H16" s="379"/>
      <c r="I16" s="379"/>
      <c r="J16" s="379"/>
      <c r="K16" s="379"/>
      <c r="L16" s="379"/>
      <c r="M16" s="379"/>
      <c r="N16" s="379">
        <v>9622.9383070000003</v>
      </c>
      <c r="O16" s="379">
        <v>9622.9383070000003</v>
      </c>
      <c r="P16" s="379"/>
      <c r="Q16" s="379"/>
      <c r="R16" s="379"/>
      <c r="S16" s="379"/>
      <c r="T16" s="380">
        <f t="shared" si="2"/>
        <v>61.043759876934786</v>
      </c>
    </row>
    <row r="17" spans="1:20" ht="19.5" customHeight="1">
      <c r="A17" s="376">
        <v>9</v>
      </c>
      <c r="B17" s="377" t="s">
        <v>365</v>
      </c>
      <c r="C17" s="378"/>
      <c r="D17" s="379">
        <f t="shared" si="1"/>
        <v>1100</v>
      </c>
      <c r="E17" s="379"/>
      <c r="F17" s="379"/>
      <c r="G17" s="379"/>
      <c r="H17" s="379"/>
      <c r="I17" s="379"/>
      <c r="J17" s="379"/>
      <c r="K17" s="379"/>
      <c r="L17" s="379"/>
      <c r="M17" s="379"/>
      <c r="N17" s="379"/>
      <c r="O17" s="379"/>
      <c r="P17" s="379"/>
      <c r="Q17" s="379">
        <v>1100</v>
      </c>
      <c r="R17" s="379"/>
      <c r="S17" s="379"/>
      <c r="T17" s="380"/>
    </row>
    <row r="18" spans="1:20" ht="19.5" customHeight="1">
      <c r="A18" s="376">
        <v>10</v>
      </c>
      <c r="B18" s="377" t="s">
        <v>285</v>
      </c>
      <c r="C18" s="378">
        <v>7083</v>
      </c>
      <c r="D18" s="379">
        <f t="shared" si="1"/>
        <v>8588.4260489999997</v>
      </c>
      <c r="E18" s="379"/>
      <c r="F18" s="379"/>
      <c r="G18" s="379"/>
      <c r="H18" s="379"/>
      <c r="I18" s="379"/>
      <c r="J18" s="379"/>
      <c r="K18" s="379"/>
      <c r="L18" s="379"/>
      <c r="M18" s="379"/>
      <c r="N18" s="379"/>
      <c r="O18" s="379"/>
      <c r="P18" s="379"/>
      <c r="Q18" s="379">
        <v>8588.4260489999997</v>
      </c>
      <c r="R18" s="379"/>
      <c r="S18" s="379"/>
      <c r="T18" s="380">
        <f t="shared" si="2"/>
        <v>121.25407382465056</v>
      </c>
    </row>
    <row r="19" spans="1:20" ht="19.5" customHeight="1">
      <c r="A19" s="376">
        <v>11</v>
      </c>
      <c r="B19" s="377" t="s">
        <v>366</v>
      </c>
      <c r="C19" s="378">
        <v>7577</v>
      </c>
      <c r="D19" s="379">
        <f t="shared" si="1"/>
        <v>10011.859</v>
      </c>
      <c r="E19" s="379"/>
      <c r="F19" s="379"/>
      <c r="G19" s="379"/>
      <c r="H19" s="379"/>
      <c r="I19" s="379"/>
      <c r="J19" s="379">
        <v>10011.859</v>
      </c>
      <c r="K19" s="379"/>
      <c r="L19" s="379"/>
      <c r="M19" s="379"/>
      <c r="N19" s="379"/>
      <c r="O19" s="379"/>
      <c r="P19" s="379"/>
      <c r="Q19" s="379"/>
      <c r="R19" s="379"/>
      <c r="S19" s="379"/>
      <c r="T19" s="380">
        <f t="shared" si="2"/>
        <v>132.13486868153623</v>
      </c>
    </row>
    <row r="20" spans="1:20" ht="19.5" customHeight="1">
      <c r="A20" s="376">
        <v>13</v>
      </c>
      <c r="B20" s="377" t="s">
        <v>768</v>
      </c>
      <c r="C20" s="378">
        <v>1780</v>
      </c>
      <c r="D20" s="379">
        <f t="shared" si="1"/>
        <v>1586</v>
      </c>
      <c r="E20" s="379"/>
      <c r="F20" s="379"/>
      <c r="G20" s="379"/>
      <c r="H20" s="379"/>
      <c r="I20" s="379"/>
      <c r="J20" s="379"/>
      <c r="K20" s="379"/>
      <c r="L20" s="379"/>
      <c r="M20" s="379"/>
      <c r="N20" s="379"/>
      <c r="O20" s="379"/>
      <c r="P20" s="379"/>
      <c r="Q20" s="379">
        <v>1586</v>
      </c>
      <c r="R20" s="379"/>
      <c r="S20" s="379"/>
      <c r="T20" s="380">
        <f t="shared" si="2"/>
        <v>89.101123595505612</v>
      </c>
    </row>
    <row r="21" spans="1:20" ht="19.5" customHeight="1">
      <c r="A21" s="376">
        <v>14</v>
      </c>
      <c r="B21" s="377" t="s">
        <v>282</v>
      </c>
      <c r="C21" s="378">
        <v>200</v>
      </c>
      <c r="D21" s="379">
        <f t="shared" si="1"/>
        <v>642.78800000000001</v>
      </c>
      <c r="E21" s="379"/>
      <c r="F21" s="379"/>
      <c r="G21" s="379"/>
      <c r="H21" s="379"/>
      <c r="I21" s="379"/>
      <c r="J21" s="379"/>
      <c r="K21" s="379"/>
      <c r="L21" s="379"/>
      <c r="M21" s="379"/>
      <c r="N21" s="379">
        <v>443.27199999999999</v>
      </c>
      <c r="O21" s="379"/>
      <c r="P21" s="379"/>
      <c r="Q21" s="379">
        <v>199.51599999999999</v>
      </c>
      <c r="R21" s="379"/>
      <c r="S21" s="379"/>
      <c r="T21" s="380">
        <f t="shared" si="2"/>
        <v>321.39400000000001</v>
      </c>
    </row>
    <row r="22" spans="1:20" ht="19.5" customHeight="1">
      <c r="A22" s="376">
        <v>15</v>
      </c>
      <c r="B22" s="377" t="s">
        <v>367</v>
      </c>
      <c r="C22" s="378">
        <v>135074</v>
      </c>
      <c r="D22" s="379">
        <f t="shared" si="1"/>
        <v>148768.62930599999</v>
      </c>
      <c r="E22" s="379"/>
      <c r="F22" s="379"/>
      <c r="G22" s="379"/>
      <c r="H22" s="379"/>
      <c r="I22" s="379"/>
      <c r="J22" s="379"/>
      <c r="K22" s="379"/>
      <c r="L22" s="379"/>
      <c r="M22" s="379"/>
      <c r="N22" s="379"/>
      <c r="O22" s="379"/>
      <c r="P22" s="379"/>
      <c r="Q22" s="379">
        <v>148768.62930599999</v>
      </c>
      <c r="R22" s="379"/>
      <c r="S22" s="379"/>
      <c r="T22" s="380">
        <f t="shared" si="2"/>
        <v>110.13861239468734</v>
      </c>
    </row>
    <row r="23" spans="1:20" ht="19.5" customHeight="1">
      <c r="A23" s="376">
        <v>16</v>
      </c>
      <c r="B23" s="377" t="s">
        <v>364</v>
      </c>
      <c r="C23" s="378">
        <v>13579</v>
      </c>
      <c r="D23" s="379">
        <f>SUM(E23:N23)+Q23+R23</f>
        <v>22968.345494000001</v>
      </c>
      <c r="E23" s="379"/>
      <c r="F23" s="379"/>
      <c r="G23" s="379"/>
      <c r="H23" s="379"/>
      <c r="I23" s="379"/>
      <c r="J23" s="379"/>
      <c r="K23" s="379"/>
      <c r="L23" s="379"/>
      <c r="M23" s="379"/>
      <c r="N23" s="379">
        <v>18894.544494000002</v>
      </c>
      <c r="O23" s="379">
        <v>18692.182094</v>
      </c>
      <c r="P23" s="379"/>
      <c r="Q23" s="379">
        <f>309.666+3764.135</f>
        <v>4073.8010000000004</v>
      </c>
      <c r="R23" s="379"/>
      <c r="S23" s="379"/>
      <c r="T23" s="380">
        <f t="shared" si="2"/>
        <v>169.14607477722956</v>
      </c>
    </row>
    <row r="24" spans="1:20" ht="19.5" customHeight="1">
      <c r="A24" s="376">
        <v>17</v>
      </c>
      <c r="B24" s="377" t="s">
        <v>326</v>
      </c>
      <c r="C24" s="378">
        <v>13100</v>
      </c>
      <c r="D24" s="379">
        <f>SUM(E24:N24)+Q24+R24</f>
        <v>11061.834000000001</v>
      </c>
      <c r="E24" s="379"/>
      <c r="F24" s="379"/>
      <c r="G24" s="379"/>
      <c r="H24" s="379"/>
      <c r="I24" s="379"/>
      <c r="J24" s="379"/>
      <c r="K24" s="379"/>
      <c r="L24" s="379"/>
      <c r="M24" s="379"/>
      <c r="N24" s="379">
        <v>11061.834000000001</v>
      </c>
      <c r="O24" s="379">
        <v>11061.834000000001</v>
      </c>
      <c r="P24" s="379"/>
      <c r="Q24" s="379"/>
      <c r="R24" s="379"/>
      <c r="S24" s="379"/>
      <c r="T24" s="380">
        <f t="shared" si="2"/>
        <v>84.441480916030542</v>
      </c>
    </row>
    <row r="25" spans="1:20" ht="19.5" customHeight="1">
      <c r="A25" s="376">
        <v>18</v>
      </c>
      <c r="B25" s="377" t="s">
        <v>316</v>
      </c>
      <c r="C25" s="378">
        <v>1098</v>
      </c>
      <c r="D25" s="379">
        <f t="shared" si="1"/>
        <v>354.50200000000001</v>
      </c>
      <c r="E25" s="379"/>
      <c r="F25" s="379"/>
      <c r="G25" s="379"/>
      <c r="H25" s="379"/>
      <c r="I25" s="379"/>
      <c r="J25" s="379"/>
      <c r="K25" s="379"/>
      <c r="L25" s="379"/>
      <c r="M25" s="379"/>
      <c r="N25" s="379"/>
      <c r="O25" s="379"/>
      <c r="P25" s="379"/>
      <c r="Q25" s="379">
        <v>354.50200000000001</v>
      </c>
      <c r="R25" s="379"/>
      <c r="S25" s="379"/>
      <c r="T25" s="380">
        <f t="shared" si="2"/>
        <v>32.28615664845173</v>
      </c>
    </row>
    <row r="26" spans="1:20" ht="19.5" customHeight="1">
      <c r="A26" s="376">
        <v>19</v>
      </c>
      <c r="B26" s="377" t="s">
        <v>750</v>
      </c>
      <c r="C26" s="378">
        <v>269</v>
      </c>
      <c r="D26" s="379">
        <f>SUM(E26:N26)+Q26+R26</f>
        <v>197.727</v>
      </c>
      <c r="E26" s="379"/>
      <c r="F26" s="379"/>
      <c r="G26" s="379"/>
      <c r="H26" s="379"/>
      <c r="I26" s="379"/>
      <c r="J26" s="379"/>
      <c r="K26" s="379"/>
      <c r="L26" s="379"/>
      <c r="M26" s="379"/>
      <c r="N26" s="379"/>
      <c r="O26" s="379"/>
      <c r="P26" s="379"/>
      <c r="Q26" s="379">
        <v>197.727</v>
      </c>
      <c r="R26" s="379"/>
      <c r="S26" s="379"/>
      <c r="T26" s="380">
        <f t="shared" si="2"/>
        <v>73.504460966542752</v>
      </c>
    </row>
    <row r="27" spans="1:20" ht="19.5" customHeight="1">
      <c r="A27" s="376">
        <v>20</v>
      </c>
      <c r="B27" s="377" t="s">
        <v>769</v>
      </c>
      <c r="C27" s="378">
        <v>162</v>
      </c>
      <c r="D27" s="379">
        <f>SUM(E27:N27)+Q27+R27</f>
        <v>161.42760000000001</v>
      </c>
      <c r="E27" s="379"/>
      <c r="F27" s="379"/>
      <c r="G27" s="379"/>
      <c r="H27" s="379"/>
      <c r="I27" s="379"/>
      <c r="J27" s="379"/>
      <c r="K27" s="379"/>
      <c r="L27" s="379"/>
      <c r="M27" s="379"/>
      <c r="N27" s="379"/>
      <c r="O27" s="379"/>
      <c r="P27" s="379"/>
      <c r="Q27" s="379">
        <v>161.42760000000001</v>
      </c>
      <c r="R27" s="379"/>
      <c r="S27" s="379"/>
      <c r="T27" s="380">
        <f t="shared" si="2"/>
        <v>99.646666666666675</v>
      </c>
    </row>
    <row r="28" spans="1:20" ht="19.5" customHeight="1">
      <c r="A28" s="376">
        <v>12</v>
      </c>
      <c r="B28" s="377" t="s">
        <v>236</v>
      </c>
      <c r="C28" s="378">
        <v>363</v>
      </c>
      <c r="D28" s="379">
        <f>SUM(E28:N28)+Q28+R28</f>
        <v>363</v>
      </c>
      <c r="E28" s="379"/>
      <c r="F28" s="379"/>
      <c r="G28" s="379"/>
      <c r="H28" s="379"/>
      <c r="I28" s="379"/>
      <c r="J28" s="379"/>
      <c r="K28" s="379"/>
      <c r="L28" s="379"/>
      <c r="M28" s="379"/>
      <c r="N28" s="379"/>
      <c r="O28" s="379"/>
      <c r="P28" s="379"/>
      <c r="Q28" s="379">
        <v>363</v>
      </c>
      <c r="R28" s="379"/>
      <c r="S28" s="379"/>
      <c r="T28" s="380">
        <f t="shared" si="2"/>
        <v>100</v>
      </c>
    </row>
    <row r="29" spans="1:20" ht="19.5" customHeight="1">
      <c r="A29" s="376">
        <v>21</v>
      </c>
      <c r="B29" s="377" t="s">
        <v>314</v>
      </c>
      <c r="C29" s="378">
        <v>6599</v>
      </c>
      <c r="D29" s="379">
        <f t="shared" si="1"/>
        <v>13988.073</v>
      </c>
      <c r="E29" s="379"/>
      <c r="F29" s="379"/>
      <c r="G29" s="379"/>
      <c r="H29" s="379"/>
      <c r="I29" s="379"/>
      <c r="J29" s="379"/>
      <c r="K29" s="379"/>
      <c r="L29" s="379"/>
      <c r="M29" s="379"/>
      <c r="N29" s="379"/>
      <c r="O29" s="379"/>
      <c r="P29" s="379"/>
      <c r="Q29" s="379">
        <v>13988.073</v>
      </c>
      <c r="R29" s="379"/>
      <c r="S29" s="379"/>
      <c r="T29" s="380">
        <f t="shared" si="2"/>
        <v>211.97261706319139</v>
      </c>
    </row>
    <row r="30" spans="1:20" ht="19.5" customHeight="1">
      <c r="A30" s="376">
        <v>22</v>
      </c>
      <c r="B30" s="377" t="s">
        <v>341</v>
      </c>
      <c r="C30" s="378"/>
      <c r="D30" s="379">
        <f>SUM(E30:N30)+Q30+R30</f>
        <v>579.22900000000004</v>
      </c>
      <c r="E30" s="379"/>
      <c r="F30" s="379"/>
      <c r="G30" s="379"/>
      <c r="H30" s="379"/>
      <c r="I30" s="379"/>
      <c r="J30" s="379"/>
      <c r="K30" s="379"/>
      <c r="L30" s="379"/>
      <c r="M30" s="379">
        <v>579.22900000000004</v>
      </c>
      <c r="N30" s="379"/>
      <c r="O30" s="379"/>
      <c r="P30" s="379"/>
      <c r="Q30" s="379"/>
      <c r="R30" s="379"/>
      <c r="S30" s="379"/>
      <c r="T30" s="380"/>
    </row>
    <row r="31" spans="1:20" ht="19.5" customHeight="1">
      <c r="A31" s="376">
        <v>23</v>
      </c>
      <c r="B31" s="377" t="s">
        <v>368</v>
      </c>
      <c r="C31" s="378">
        <v>2717</v>
      </c>
      <c r="D31" s="379">
        <f t="shared" si="1"/>
        <v>5023.8320000000003</v>
      </c>
      <c r="E31" s="379">
        <v>200</v>
      </c>
      <c r="F31" s="379"/>
      <c r="G31" s="379"/>
      <c r="H31" s="379"/>
      <c r="I31" s="379">
        <v>66.584999999999994</v>
      </c>
      <c r="J31" s="379"/>
      <c r="K31" s="379"/>
      <c r="L31" s="379"/>
      <c r="M31" s="379"/>
      <c r="N31" s="379">
        <v>4757.2470000000003</v>
      </c>
      <c r="O31" s="379">
        <v>4757.2470000000003</v>
      </c>
      <c r="P31" s="379"/>
      <c r="Q31" s="379"/>
      <c r="R31" s="379"/>
      <c r="S31" s="379"/>
      <c r="T31" s="380">
        <f t="shared" si="2"/>
        <v>184.90364372469637</v>
      </c>
    </row>
    <row r="32" spans="1:20" ht="19.5" customHeight="1">
      <c r="A32" s="376">
        <v>24</v>
      </c>
      <c r="B32" s="377" t="s">
        <v>369</v>
      </c>
      <c r="C32" s="378">
        <v>70500</v>
      </c>
      <c r="D32" s="379">
        <f t="shared" si="1"/>
        <v>80172.178999999989</v>
      </c>
      <c r="E32" s="379">
        <v>533.69899999999996</v>
      </c>
      <c r="F32" s="379"/>
      <c r="G32" s="379"/>
      <c r="H32" s="379"/>
      <c r="I32" s="379"/>
      <c r="J32" s="379"/>
      <c r="K32" s="379"/>
      <c r="L32" s="379"/>
      <c r="M32" s="379"/>
      <c r="N32" s="379">
        <v>79638.48</v>
      </c>
      <c r="O32" s="379">
        <v>2071.797</v>
      </c>
      <c r="P32" s="379"/>
      <c r="Q32" s="379"/>
      <c r="R32" s="379"/>
      <c r="S32" s="379"/>
      <c r="T32" s="380">
        <f t="shared" si="2"/>
        <v>113.71940283687942</v>
      </c>
    </row>
    <row r="33" spans="1:20" ht="19.5" customHeight="1">
      <c r="A33" s="376">
        <v>25</v>
      </c>
      <c r="B33" s="377" t="s">
        <v>370</v>
      </c>
      <c r="C33" s="378">
        <v>5897</v>
      </c>
      <c r="D33" s="379">
        <f t="shared" si="1"/>
        <v>3473.973</v>
      </c>
      <c r="E33" s="379">
        <v>305</v>
      </c>
      <c r="F33" s="379"/>
      <c r="G33" s="379"/>
      <c r="H33" s="379"/>
      <c r="I33" s="379">
        <v>643.14099999999996</v>
      </c>
      <c r="J33" s="379"/>
      <c r="K33" s="379"/>
      <c r="L33" s="379"/>
      <c r="M33" s="379"/>
      <c r="N33" s="379">
        <v>2525.8319999999999</v>
      </c>
      <c r="O33" s="379">
        <v>2525.8319999999999</v>
      </c>
      <c r="P33" s="379"/>
      <c r="Q33" s="379"/>
      <c r="R33" s="379"/>
      <c r="S33" s="379"/>
      <c r="T33" s="380">
        <f t="shared" si="2"/>
        <v>58.910852976089537</v>
      </c>
    </row>
    <row r="34" spans="1:20" ht="19.5" customHeight="1">
      <c r="A34" s="376">
        <v>26</v>
      </c>
      <c r="B34" s="377" t="s">
        <v>371</v>
      </c>
      <c r="C34" s="378">
        <v>2000</v>
      </c>
      <c r="D34" s="379">
        <f t="shared" si="1"/>
        <v>5999.6979999999994</v>
      </c>
      <c r="E34" s="379"/>
      <c r="F34" s="379"/>
      <c r="G34" s="379"/>
      <c r="H34" s="379"/>
      <c r="I34" s="379">
        <v>452.43200000000002</v>
      </c>
      <c r="J34" s="379"/>
      <c r="K34" s="379"/>
      <c r="L34" s="379"/>
      <c r="M34" s="379"/>
      <c r="N34" s="379">
        <v>5547.2659999999996</v>
      </c>
      <c r="O34" s="379">
        <v>5547.2659999999996</v>
      </c>
      <c r="P34" s="379"/>
      <c r="Q34" s="379"/>
      <c r="R34" s="379"/>
      <c r="S34" s="379"/>
      <c r="T34" s="380">
        <f t="shared" si="2"/>
        <v>299.98489999999998</v>
      </c>
    </row>
    <row r="35" spans="1:20" ht="19.5" customHeight="1">
      <c r="A35" s="376">
        <v>27</v>
      </c>
      <c r="B35" s="377" t="s">
        <v>372</v>
      </c>
      <c r="C35" s="378">
        <v>42504</v>
      </c>
      <c r="D35" s="379">
        <f t="shared" si="1"/>
        <v>46613.3148</v>
      </c>
      <c r="E35" s="379"/>
      <c r="F35" s="379"/>
      <c r="G35" s="379"/>
      <c r="H35" s="379"/>
      <c r="I35" s="379">
        <v>507.065</v>
      </c>
      <c r="J35" s="379"/>
      <c r="K35" s="379"/>
      <c r="L35" s="379"/>
      <c r="M35" s="379"/>
      <c r="N35" s="379">
        <v>46106.249799999998</v>
      </c>
      <c r="O35" s="379">
        <v>10105.191000000001</v>
      </c>
      <c r="P35" s="379"/>
      <c r="Q35" s="379"/>
      <c r="R35" s="379"/>
      <c r="S35" s="379"/>
      <c r="T35" s="380">
        <f t="shared" si="2"/>
        <v>109.66806606437041</v>
      </c>
    </row>
    <row r="36" spans="1:20" ht="19.5" customHeight="1">
      <c r="A36" s="376">
        <v>28</v>
      </c>
      <c r="B36" s="377" t="s">
        <v>373</v>
      </c>
      <c r="C36" s="378"/>
      <c r="D36" s="379">
        <f t="shared" si="1"/>
        <v>527.14294500000005</v>
      </c>
      <c r="E36" s="379"/>
      <c r="F36" s="379"/>
      <c r="G36" s="379"/>
      <c r="H36" s="379"/>
      <c r="I36" s="379">
        <v>84.27</v>
      </c>
      <c r="J36" s="379"/>
      <c r="K36" s="379"/>
      <c r="L36" s="379"/>
      <c r="M36" s="379"/>
      <c r="N36" s="379">
        <v>442.87294500000002</v>
      </c>
      <c r="O36" s="379">
        <v>442.87294500000002</v>
      </c>
      <c r="P36" s="379"/>
      <c r="Q36" s="379"/>
      <c r="R36" s="379"/>
      <c r="S36" s="379"/>
      <c r="T36" s="380"/>
    </row>
    <row r="37" spans="1:20" ht="19.5" customHeight="1">
      <c r="A37" s="376">
        <v>30</v>
      </c>
      <c r="B37" s="377" t="s">
        <v>374</v>
      </c>
      <c r="C37" s="378">
        <v>9968</v>
      </c>
      <c r="D37" s="379">
        <f t="shared" si="1"/>
        <v>15595.934999999999</v>
      </c>
      <c r="E37" s="379"/>
      <c r="F37" s="379"/>
      <c r="G37" s="379"/>
      <c r="H37" s="379"/>
      <c r="I37" s="379">
        <v>451.40199999999999</v>
      </c>
      <c r="J37" s="379"/>
      <c r="K37" s="379"/>
      <c r="L37" s="379"/>
      <c r="M37" s="379"/>
      <c r="N37" s="379">
        <v>15144.532999999999</v>
      </c>
      <c r="O37" s="379">
        <v>2405</v>
      </c>
      <c r="P37" s="379"/>
      <c r="Q37" s="379"/>
      <c r="R37" s="379"/>
      <c r="S37" s="379"/>
      <c r="T37" s="380">
        <f t="shared" si="2"/>
        <v>156.460022070626</v>
      </c>
    </row>
    <row r="38" spans="1:20" ht="19.5" customHeight="1">
      <c r="A38" s="376">
        <v>31</v>
      </c>
      <c r="B38" s="377" t="s">
        <v>375</v>
      </c>
      <c r="C38" s="378">
        <v>1281</v>
      </c>
      <c r="D38" s="379">
        <f t="shared" si="1"/>
        <v>6510.694759</v>
      </c>
      <c r="E38" s="379"/>
      <c r="F38" s="379"/>
      <c r="G38" s="379"/>
      <c r="H38" s="379"/>
      <c r="I38" s="379"/>
      <c r="J38" s="379"/>
      <c r="K38" s="379"/>
      <c r="L38" s="379"/>
      <c r="M38" s="379"/>
      <c r="N38" s="379">
        <v>6510.694759</v>
      </c>
      <c r="O38" s="379"/>
      <c r="P38" s="379"/>
      <c r="Q38" s="379"/>
      <c r="R38" s="379"/>
      <c r="S38" s="379"/>
      <c r="T38" s="380">
        <f t="shared" si="2"/>
        <v>508.25095698672908</v>
      </c>
    </row>
    <row r="39" spans="1:20" ht="19.5" customHeight="1">
      <c r="A39" s="376">
        <v>32</v>
      </c>
      <c r="B39" s="377" t="s">
        <v>376</v>
      </c>
      <c r="C39" s="378">
        <v>400</v>
      </c>
      <c r="D39" s="379">
        <f t="shared" si="1"/>
        <v>325.13499999999999</v>
      </c>
      <c r="E39" s="379"/>
      <c r="F39" s="379"/>
      <c r="G39" s="379"/>
      <c r="H39" s="379"/>
      <c r="I39" s="379">
        <v>225.13499999999999</v>
      </c>
      <c r="J39" s="379"/>
      <c r="K39" s="379"/>
      <c r="L39" s="379"/>
      <c r="M39" s="379"/>
      <c r="N39" s="379">
        <v>100</v>
      </c>
      <c r="O39" s="379">
        <v>100</v>
      </c>
      <c r="P39" s="379"/>
      <c r="Q39" s="379"/>
      <c r="R39" s="379"/>
      <c r="S39" s="379"/>
      <c r="T39" s="380">
        <f t="shared" si="2"/>
        <v>81.283749999999998</v>
      </c>
    </row>
    <row r="40" spans="1:20" ht="19.5" customHeight="1">
      <c r="A40" s="376">
        <v>33</v>
      </c>
      <c r="B40" s="377" t="s">
        <v>377</v>
      </c>
      <c r="C40" s="378"/>
      <c r="D40" s="379">
        <f t="shared" si="1"/>
        <v>1730.5170000000001</v>
      </c>
      <c r="E40" s="379"/>
      <c r="F40" s="379"/>
      <c r="G40" s="379"/>
      <c r="H40" s="379"/>
      <c r="I40" s="379">
        <v>1730.5170000000001</v>
      </c>
      <c r="J40" s="379"/>
      <c r="K40" s="379"/>
      <c r="L40" s="379"/>
      <c r="M40" s="379"/>
      <c r="N40" s="379"/>
      <c r="O40" s="379"/>
      <c r="P40" s="379"/>
      <c r="Q40" s="379"/>
      <c r="R40" s="379"/>
      <c r="S40" s="379"/>
      <c r="T40" s="380"/>
    </row>
    <row r="41" spans="1:20" ht="19.5" customHeight="1">
      <c r="A41" s="376">
        <v>34</v>
      </c>
      <c r="B41" s="377" t="s">
        <v>278</v>
      </c>
      <c r="C41" s="378">
        <f>120000-5000</f>
        <v>115000</v>
      </c>
      <c r="D41" s="379">
        <f t="shared" si="1"/>
        <v>115000</v>
      </c>
      <c r="E41" s="379"/>
      <c r="F41" s="379"/>
      <c r="G41" s="379"/>
      <c r="H41" s="379"/>
      <c r="I41" s="379"/>
      <c r="J41" s="379"/>
      <c r="K41" s="379"/>
      <c r="L41" s="379"/>
      <c r="M41" s="379"/>
      <c r="N41" s="379">
        <f>120000-5000</f>
        <v>115000</v>
      </c>
      <c r="O41" s="379"/>
      <c r="P41" s="379"/>
      <c r="Q41" s="379"/>
      <c r="R41" s="379"/>
      <c r="S41" s="379"/>
      <c r="T41" s="380"/>
    </row>
    <row r="42" spans="1:20" ht="19.5" customHeight="1">
      <c r="A42" s="376">
        <v>35</v>
      </c>
      <c r="B42" s="377" t="s">
        <v>1043</v>
      </c>
      <c r="C42" s="378">
        <v>2500</v>
      </c>
      <c r="D42" s="379">
        <f t="shared" si="1"/>
        <v>2500</v>
      </c>
      <c r="E42" s="379"/>
      <c r="F42" s="379"/>
      <c r="G42" s="379"/>
      <c r="H42" s="379"/>
      <c r="I42" s="379"/>
      <c r="J42" s="379"/>
      <c r="K42" s="379"/>
      <c r="L42" s="379"/>
      <c r="M42" s="379"/>
      <c r="N42" s="379">
        <v>2500</v>
      </c>
      <c r="O42" s="379"/>
      <c r="P42" s="379"/>
      <c r="Q42" s="379"/>
      <c r="R42" s="379"/>
      <c r="S42" s="379"/>
      <c r="T42" s="380"/>
    </row>
    <row r="43" spans="1:20" ht="19.5" customHeight="1">
      <c r="A43" s="382">
        <v>36</v>
      </c>
      <c r="B43" s="383" t="s">
        <v>378</v>
      </c>
      <c r="C43" s="384">
        <v>1570</v>
      </c>
      <c r="D43" s="385">
        <f t="shared" si="1"/>
        <v>1570</v>
      </c>
      <c r="E43" s="385"/>
      <c r="F43" s="385"/>
      <c r="G43" s="385"/>
      <c r="H43" s="385"/>
      <c r="I43" s="385"/>
      <c r="J43" s="385"/>
      <c r="K43" s="385"/>
      <c r="L43" s="385"/>
      <c r="M43" s="385"/>
      <c r="N43" s="385">
        <v>1570</v>
      </c>
      <c r="O43" s="385"/>
      <c r="P43" s="385"/>
      <c r="Q43" s="385"/>
      <c r="R43" s="385"/>
      <c r="S43" s="385"/>
      <c r="T43" s="386"/>
    </row>
  </sheetData>
  <mergeCells count="22">
    <mergeCell ref="R4:T4"/>
    <mergeCell ref="O5:P5"/>
    <mergeCell ref="Q5:Q6"/>
    <mergeCell ref="R5:R6"/>
    <mergeCell ref="S5:S6"/>
    <mergeCell ref="T5:T6"/>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849"/>
      <c r="B1" s="849"/>
      <c r="C1" s="18"/>
      <c r="D1" s="18"/>
      <c r="E1" s="394"/>
      <c r="F1" s="18"/>
      <c r="G1" s="18"/>
      <c r="H1" s="18"/>
      <c r="I1" s="18"/>
      <c r="J1" s="18"/>
      <c r="K1" s="18"/>
      <c r="L1" s="18"/>
      <c r="M1" s="18"/>
      <c r="N1" s="18"/>
      <c r="O1" s="18"/>
      <c r="P1" s="788" t="s">
        <v>379</v>
      </c>
      <c r="Q1" s="788"/>
      <c r="R1" s="788"/>
      <c r="S1" s="788"/>
      <c r="T1" s="788"/>
    </row>
    <row r="2" spans="1:20" ht="18.75" customHeight="1">
      <c r="A2" s="826" t="s">
        <v>1051</v>
      </c>
      <c r="B2" s="826"/>
      <c r="C2" s="826"/>
      <c r="D2" s="826"/>
      <c r="E2" s="826"/>
      <c r="F2" s="826"/>
      <c r="G2" s="826"/>
      <c r="H2" s="826"/>
      <c r="I2" s="826"/>
      <c r="J2" s="826"/>
      <c r="K2" s="826"/>
      <c r="L2" s="826"/>
      <c r="M2" s="826"/>
      <c r="N2" s="826"/>
      <c r="O2" s="826"/>
      <c r="P2" s="826"/>
      <c r="Q2" s="826"/>
      <c r="R2" s="826"/>
      <c r="S2" s="826"/>
      <c r="T2" s="826"/>
    </row>
    <row r="3" spans="1:20" ht="15" customHeight="1">
      <c r="A3" s="790" t="str">
        <f>'48'!A3:F3</f>
        <v>(Kèm theo Nghị quyết số: 34/NQ-HĐND ngày 25 tháng 6 năm 2025 của HĐND tỉnh Lạng Sơn)</v>
      </c>
      <c r="B3" s="790"/>
      <c r="C3" s="790"/>
      <c r="D3" s="790"/>
      <c r="E3" s="790"/>
      <c r="F3" s="790"/>
      <c r="G3" s="790"/>
      <c r="H3" s="790"/>
      <c r="I3" s="790"/>
      <c r="J3" s="790"/>
      <c r="K3" s="790"/>
      <c r="L3" s="790"/>
      <c r="M3" s="790"/>
      <c r="N3" s="790"/>
      <c r="O3" s="790"/>
      <c r="P3" s="790"/>
      <c r="Q3" s="790"/>
      <c r="R3" s="790"/>
      <c r="S3" s="790"/>
      <c r="T3" s="790"/>
    </row>
    <row r="4" spans="1:20" ht="15.75">
      <c r="A4" s="19"/>
      <c r="B4" s="19"/>
      <c r="C4" s="576"/>
      <c r="D4" s="577"/>
      <c r="E4" s="578"/>
      <c r="F4" s="578"/>
      <c r="G4" s="578"/>
      <c r="H4" s="578"/>
      <c r="I4" s="578"/>
      <c r="J4" s="578"/>
      <c r="K4" s="578"/>
      <c r="L4" s="578"/>
      <c r="M4" s="578"/>
      <c r="N4" s="578"/>
      <c r="O4" s="578"/>
      <c r="P4" s="578"/>
      <c r="Q4" s="578"/>
      <c r="R4" s="578"/>
      <c r="S4" s="323" t="s">
        <v>148</v>
      </c>
      <c r="T4" s="4"/>
    </row>
    <row r="5" spans="1:20" ht="15.75" customHeight="1">
      <c r="A5" s="848" t="s">
        <v>94</v>
      </c>
      <c r="B5" s="848" t="s">
        <v>214</v>
      </c>
      <c r="C5" s="847" t="s">
        <v>68</v>
      </c>
      <c r="D5" s="847" t="s">
        <v>69</v>
      </c>
      <c r="E5" s="847" t="s">
        <v>179</v>
      </c>
      <c r="F5" s="847" t="s">
        <v>183</v>
      </c>
      <c r="G5" s="847" t="s">
        <v>177</v>
      </c>
      <c r="H5" s="847" t="s">
        <v>178</v>
      </c>
      <c r="I5" s="847" t="s">
        <v>184</v>
      </c>
      <c r="J5" s="847" t="s">
        <v>185</v>
      </c>
      <c r="K5" s="847" t="s">
        <v>186</v>
      </c>
      <c r="L5" s="847" t="s">
        <v>187</v>
      </c>
      <c r="M5" s="847" t="s">
        <v>188</v>
      </c>
      <c r="N5" s="847" t="s">
        <v>180</v>
      </c>
      <c r="O5" s="847" t="s">
        <v>355</v>
      </c>
      <c r="P5" s="847"/>
      <c r="Q5" s="847" t="s">
        <v>189</v>
      </c>
      <c r="R5" s="847" t="s">
        <v>190</v>
      </c>
      <c r="S5" s="847" t="s">
        <v>380</v>
      </c>
      <c r="T5" s="848" t="s">
        <v>70</v>
      </c>
    </row>
    <row r="6" spans="1:20" ht="123.75" customHeight="1">
      <c r="A6" s="848"/>
      <c r="B6" s="848"/>
      <c r="C6" s="847"/>
      <c r="D6" s="847"/>
      <c r="E6" s="847"/>
      <c r="F6" s="847"/>
      <c r="G6" s="847"/>
      <c r="H6" s="847"/>
      <c r="I6" s="847"/>
      <c r="J6" s="847"/>
      <c r="K6" s="847"/>
      <c r="L6" s="847"/>
      <c r="M6" s="847"/>
      <c r="N6" s="847"/>
      <c r="O6" s="395" t="s">
        <v>359</v>
      </c>
      <c r="P6" s="395" t="s">
        <v>360</v>
      </c>
      <c r="Q6" s="847"/>
      <c r="R6" s="847"/>
      <c r="S6" s="847"/>
      <c r="T6" s="848"/>
    </row>
    <row r="7" spans="1:20">
      <c r="A7" s="396" t="s">
        <v>12</v>
      </c>
      <c r="B7" s="396" t="s">
        <v>13</v>
      </c>
      <c r="C7" s="397">
        <v>1</v>
      </c>
      <c r="D7" s="397">
        <v>2</v>
      </c>
      <c r="E7" s="397">
        <v>3</v>
      </c>
      <c r="F7" s="397">
        <v>4</v>
      </c>
      <c r="G7" s="397">
        <v>5</v>
      </c>
      <c r="H7" s="397">
        <v>6</v>
      </c>
      <c r="I7" s="397">
        <v>7</v>
      </c>
      <c r="J7" s="397">
        <v>8</v>
      </c>
      <c r="K7" s="397">
        <v>9</v>
      </c>
      <c r="L7" s="397">
        <v>10</v>
      </c>
      <c r="M7" s="397">
        <v>11</v>
      </c>
      <c r="N7" s="397">
        <v>12</v>
      </c>
      <c r="O7" s="397">
        <v>13</v>
      </c>
      <c r="P7" s="397">
        <v>14</v>
      </c>
      <c r="Q7" s="397">
        <v>15</v>
      </c>
      <c r="R7" s="397">
        <v>16</v>
      </c>
      <c r="S7" s="397">
        <v>17</v>
      </c>
      <c r="T7" s="397" t="s">
        <v>381</v>
      </c>
    </row>
    <row r="8" spans="1:20" ht="24.75" customHeight="1">
      <c r="A8" s="297"/>
      <c r="B8" s="297" t="s">
        <v>382</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383</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1057</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384</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238</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239</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240</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386</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242</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243</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244</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245</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246</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247</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248</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391</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250</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1058</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393</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253</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394</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395</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256</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257</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258</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259</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260</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261</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398</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399</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400</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401</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266</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267</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8" t="s">
        <v>268</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399"/>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402</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270</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271</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365</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403</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274</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276</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277</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279</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280</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281</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282</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284</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285</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286</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287</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289</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290</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1059</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1060</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295</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297</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300</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751</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404</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1061</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302</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304</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306</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307</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308</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310</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311</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312</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313</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405</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314</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1062</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316</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318</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406</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322</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1063</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407</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408</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409</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410</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3" t="s">
        <v>343</v>
      </c>
      <c r="C91" s="388">
        <v>38804</v>
      </c>
      <c r="D91" s="317">
        <f t="shared" si="7"/>
        <v>64822.59</v>
      </c>
      <c r="E91" s="388"/>
      <c r="F91" s="388"/>
      <c r="G91" s="388"/>
      <c r="H91" s="388"/>
      <c r="I91" s="388"/>
      <c r="J91" s="388"/>
      <c r="K91" s="388"/>
      <c r="L91" s="388"/>
      <c r="M91" s="388"/>
      <c r="N91" s="388">
        <f>36162.59</f>
        <v>36162.589999999997</v>
      </c>
      <c r="O91" s="388"/>
      <c r="P91" s="388">
        <v>28660</v>
      </c>
      <c r="Q91" s="388"/>
      <c r="R91" s="388"/>
      <c r="S91" s="388"/>
      <c r="T91" s="389">
        <f t="shared" si="6"/>
        <v>167.05130914338727</v>
      </c>
    </row>
    <row r="92" spans="1:20" ht="24.75" hidden="1" customHeight="1">
      <c r="A92" s="390"/>
      <c r="B92" s="400" t="s">
        <v>413</v>
      </c>
      <c r="C92" s="391">
        <f t="shared" ref="C92:S92" si="11">SUM(C93:C94)</f>
        <v>0</v>
      </c>
      <c r="D92" s="391">
        <f t="shared" si="11"/>
        <v>0</v>
      </c>
      <c r="E92" s="391">
        <f t="shared" si="11"/>
        <v>0</v>
      </c>
      <c r="F92" s="391">
        <f t="shared" si="11"/>
        <v>0</v>
      </c>
      <c r="G92" s="391">
        <f t="shared" si="11"/>
        <v>0</v>
      </c>
      <c r="H92" s="391">
        <f t="shared" si="11"/>
        <v>0</v>
      </c>
      <c r="I92" s="391">
        <f t="shared" si="11"/>
        <v>0</v>
      </c>
      <c r="J92" s="391">
        <f t="shared" si="11"/>
        <v>0</v>
      </c>
      <c r="K92" s="391">
        <f t="shared" si="11"/>
        <v>0</v>
      </c>
      <c r="L92" s="391">
        <f t="shared" si="11"/>
        <v>0</v>
      </c>
      <c r="M92" s="391">
        <f t="shared" si="11"/>
        <v>0</v>
      </c>
      <c r="N92" s="391">
        <f t="shared" si="11"/>
        <v>0</v>
      </c>
      <c r="O92" s="391">
        <f t="shared" si="11"/>
        <v>0</v>
      </c>
      <c r="P92" s="391">
        <f t="shared" si="11"/>
        <v>0</v>
      </c>
      <c r="Q92" s="391">
        <f t="shared" si="11"/>
        <v>0</v>
      </c>
      <c r="R92" s="391">
        <f t="shared" si="11"/>
        <v>0</v>
      </c>
      <c r="S92" s="391">
        <f t="shared" si="11"/>
        <v>0</v>
      </c>
      <c r="T92" s="392" t="e">
        <f t="shared" si="6"/>
        <v>#DIV/0!</v>
      </c>
    </row>
    <row r="93" spans="1:20" ht="24.75" hidden="1" customHeight="1">
      <c r="A93" s="309">
        <v>1</v>
      </c>
      <c r="B93" s="306" t="s">
        <v>326</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327</v>
      </c>
      <c r="C94" s="388"/>
      <c r="D94" s="387">
        <f t="shared" si="7"/>
        <v>0</v>
      </c>
      <c r="E94" s="388"/>
      <c r="F94" s="388"/>
      <c r="G94" s="388"/>
      <c r="H94" s="388"/>
      <c r="I94" s="388"/>
      <c r="J94" s="388"/>
      <c r="K94" s="388"/>
      <c r="L94" s="388"/>
      <c r="M94" s="388"/>
      <c r="N94" s="388"/>
      <c r="O94" s="388"/>
      <c r="P94" s="388"/>
      <c r="Q94" s="388"/>
      <c r="R94" s="388"/>
      <c r="S94" s="388"/>
      <c r="T94" s="389" t="e">
        <f t="shared" si="6"/>
        <v>#DIV/0!</v>
      </c>
    </row>
  </sheetData>
  <mergeCells count="23">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 ref="K5:K6"/>
    <mergeCell ref="T5:T6"/>
    <mergeCell ref="F5:F6"/>
    <mergeCell ref="G5:G6"/>
    <mergeCell ref="H5:H6"/>
    <mergeCell ref="I5:I6"/>
    <mergeCell ref="J5:J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788" t="s">
        <v>414</v>
      </c>
      <c r="I1" s="788"/>
      <c r="J1" s="788"/>
      <c r="K1" s="788"/>
    </row>
    <row r="2" spans="1:13" ht="15.75">
      <c r="A2" s="23"/>
      <c r="B2" s="18"/>
      <c r="C2" s="18"/>
      <c r="D2" s="18"/>
      <c r="E2" s="18"/>
      <c r="F2" s="18"/>
      <c r="G2" s="18"/>
      <c r="H2" s="401"/>
      <c r="I2" s="401"/>
      <c r="J2" s="401"/>
      <c r="K2" s="401"/>
    </row>
    <row r="3" spans="1:13" s="407" customFormat="1" ht="39.75" customHeight="1">
      <c r="A3" s="826" t="s">
        <v>1064</v>
      </c>
      <c r="B3" s="826"/>
      <c r="C3" s="826"/>
      <c r="D3" s="826"/>
      <c r="E3" s="826"/>
      <c r="F3" s="826"/>
      <c r="G3" s="826"/>
      <c r="H3" s="826"/>
      <c r="I3" s="826"/>
      <c r="J3" s="826"/>
      <c r="K3" s="826"/>
    </row>
    <row r="4" spans="1:13" s="408" customFormat="1" ht="20.25" customHeight="1">
      <c r="A4" s="804" t="str">
        <f>'48'!A3:F3</f>
        <v>(Kèm theo Nghị quyết số: 34/NQ-HĐND ngày 25 tháng 6 năm 2025 của HĐND tỉnh Lạng Sơn)</v>
      </c>
      <c r="B4" s="804"/>
      <c r="C4" s="804"/>
      <c r="D4" s="804"/>
      <c r="E4" s="804"/>
      <c r="F4" s="804"/>
      <c r="G4" s="804"/>
      <c r="H4" s="804"/>
      <c r="I4" s="804"/>
      <c r="J4" s="804"/>
      <c r="K4" s="804"/>
    </row>
    <row r="5" spans="1:13" ht="15.75">
      <c r="A5" s="96"/>
      <c r="B5" s="96"/>
      <c r="C5" s="96"/>
      <c r="D5" s="97"/>
      <c r="E5" s="96"/>
      <c r="F5" s="96"/>
      <c r="G5" s="96"/>
      <c r="H5" s="334">
        <f>'54'!O5</f>
        <v>0</v>
      </c>
      <c r="I5" s="844" t="s">
        <v>148</v>
      </c>
      <c r="J5" s="844"/>
      <c r="K5" s="844"/>
      <c r="L5" s="98"/>
      <c r="M5" s="98">
        <f>H5-H9</f>
        <v>-2236997.5950549999</v>
      </c>
    </row>
    <row r="6" spans="1:13" ht="22.5" customHeight="1">
      <c r="A6" s="852" t="s">
        <v>94</v>
      </c>
      <c r="B6" s="852" t="s">
        <v>214</v>
      </c>
      <c r="C6" s="852" t="s">
        <v>415</v>
      </c>
      <c r="D6" s="852" t="s">
        <v>193</v>
      </c>
      <c r="E6" s="852"/>
      <c r="F6" s="852"/>
      <c r="G6" s="852"/>
      <c r="H6" s="852" t="s">
        <v>416</v>
      </c>
      <c r="I6" s="852" t="s">
        <v>417</v>
      </c>
      <c r="J6" s="852" t="s">
        <v>355</v>
      </c>
      <c r="K6" s="852"/>
    </row>
    <row r="7" spans="1:13" ht="91.5" customHeight="1">
      <c r="A7" s="852"/>
      <c r="B7" s="852"/>
      <c r="C7" s="852"/>
      <c r="D7" s="296" t="s">
        <v>418</v>
      </c>
      <c r="E7" s="296" t="s">
        <v>419</v>
      </c>
      <c r="F7" s="296" t="s">
        <v>420</v>
      </c>
      <c r="G7" s="296" t="s">
        <v>421</v>
      </c>
      <c r="H7" s="852"/>
      <c r="I7" s="852"/>
      <c r="J7" s="296" t="s">
        <v>422</v>
      </c>
      <c r="K7" s="296" t="s">
        <v>423</v>
      </c>
    </row>
    <row r="8" spans="1:13" ht="24.75" customHeight="1">
      <c r="A8" s="250" t="s">
        <v>12</v>
      </c>
      <c r="B8" s="250" t="s">
        <v>13</v>
      </c>
      <c r="C8" s="250" t="s">
        <v>424</v>
      </c>
      <c r="D8" s="250">
        <v>2</v>
      </c>
      <c r="E8" s="250">
        <v>3</v>
      </c>
      <c r="F8" s="250">
        <v>4</v>
      </c>
      <c r="G8" s="250">
        <v>5</v>
      </c>
      <c r="H8" s="250">
        <v>6</v>
      </c>
      <c r="I8" s="250" t="s">
        <v>425</v>
      </c>
      <c r="J8" s="250">
        <v>8</v>
      </c>
      <c r="K8" s="250">
        <v>9</v>
      </c>
    </row>
    <row r="9" spans="1:13" ht="22.5" customHeight="1">
      <c r="A9" s="297"/>
      <c r="B9" s="297" t="s">
        <v>382</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383</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1057</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384</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238</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239</v>
      </c>
      <c r="C14" s="302">
        <f t="shared" si="2"/>
        <v>6564.5</v>
      </c>
      <c r="D14" s="302">
        <v>5337</v>
      </c>
      <c r="E14" s="302"/>
      <c r="F14" s="302">
        <v>1255</v>
      </c>
      <c r="G14" s="302">
        <v>27.5</v>
      </c>
      <c r="H14" s="302">
        <v>6565</v>
      </c>
      <c r="I14" s="302">
        <f t="shared" si="3"/>
        <v>-0.5</v>
      </c>
      <c r="J14" s="302"/>
      <c r="K14" s="302"/>
      <c r="L14" s="98"/>
    </row>
    <row r="15" spans="1:13" ht="22.5" customHeight="1">
      <c r="A15" s="309">
        <v>5</v>
      </c>
      <c r="B15" s="310" t="s">
        <v>385</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386</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387</v>
      </c>
      <c r="C17" s="302">
        <f t="shared" si="2"/>
        <v>3417</v>
      </c>
      <c r="D17" s="302">
        <v>2982</v>
      </c>
      <c r="E17" s="302"/>
      <c r="F17" s="302">
        <v>435</v>
      </c>
      <c r="G17" s="302"/>
      <c r="H17" s="302">
        <v>3409</v>
      </c>
      <c r="I17" s="302">
        <f t="shared" si="3"/>
        <v>8</v>
      </c>
      <c r="J17" s="302"/>
      <c r="K17" s="302">
        <v>8</v>
      </c>
    </row>
    <row r="18" spans="1:11" ht="22.5" customHeight="1">
      <c r="A18" s="309">
        <v>8</v>
      </c>
      <c r="B18" s="310" t="s">
        <v>388</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244</v>
      </c>
      <c r="C19" s="302">
        <f t="shared" si="2"/>
        <v>498</v>
      </c>
      <c r="D19" s="302"/>
      <c r="E19" s="302"/>
      <c r="F19" s="302">
        <v>580</v>
      </c>
      <c r="G19" s="302">
        <v>82</v>
      </c>
      <c r="H19" s="302">
        <v>474</v>
      </c>
      <c r="I19" s="302">
        <f t="shared" si="3"/>
        <v>24</v>
      </c>
      <c r="J19" s="302"/>
      <c r="K19" s="302">
        <v>23.640999999999998</v>
      </c>
    </row>
    <row r="20" spans="1:11" ht="22.5" customHeight="1">
      <c r="A20" s="309">
        <v>10</v>
      </c>
      <c r="B20" s="310" t="s">
        <v>245</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389</v>
      </c>
      <c r="C21" s="302">
        <f t="shared" si="2"/>
        <v>564</v>
      </c>
      <c r="D21" s="303">
        <v>510</v>
      </c>
      <c r="E21" s="303"/>
      <c r="F21" s="303">
        <v>54</v>
      </c>
      <c r="G21" s="303"/>
      <c r="H21" s="303">
        <v>450</v>
      </c>
      <c r="I21" s="302">
        <f t="shared" si="3"/>
        <v>114</v>
      </c>
      <c r="J21" s="303"/>
      <c r="K21" s="303">
        <v>113.74237799999997</v>
      </c>
    </row>
    <row r="22" spans="1:11" ht="22.5" customHeight="1">
      <c r="A22" s="309">
        <v>12</v>
      </c>
      <c r="B22" s="310" t="s">
        <v>390</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248</v>
      </c>
      <c r="C23" s="302">
        <f t="shared" si="2"/>
        <v>652</v>
      </c>
      <c r="D23" s="302">
        <v>65</v>
      </c>
      <c r="E23" s="302">
        <v>0</v>
      </c>
      <c r="F23" s="302">
        <v>587</v>
      </c>
      <c r="G23" s="302"/>
      <c r="H23" s="302">
        <v>652</v>
      </c>
      <c r="I23" s="302">
        <f t="shared" si="3"/>
        <v>0</v>
      </c>
      <c r="J23" s="302"/>
      <c r="K23" s="302"/>
    </row>
    <row r="24" spans="1:11" ht="22.5" customHeight="1">
      <c r="A24" s="309">
        <v>14</v>
      </c>
      <c r="B24" s="310" t="s">
        <v>391</v>
      </c>
      <c r="C24" s="302">
        <f t="shared" si="2"/>
        <v>577</v>
      </c>
      <c r="D24" s="302">
        <v>108</v>
      </c>
      <c r="E24" s="302"/>
      <c r="F24" s="302">
        <v>469</v>
      </c>
      <c r="G24" s="302"/>
      <c r="H24" s="302">
        <v>575</v>
      </c>
      <c r="I24" s="302">
        <f t="shared" si="3"/>
        <v>2</v>
      </c>
      <c r="J24" s="302"/>
      <c r="K24" s="302">
        <v>1.72</v>
      </c>
    </row>
    <row r="25" spans="1:11" ht="22.5" customHeight="1">
      <c r="A25" s="309">
        <v>15</v>
      </c>
      <c r="B25" s="310" t="s">
        <v>392</v>
      </c>
      <c r="C25" s="302">
        <f t="shared" si="2"/>
        <v>131</v>
      </c>
      <c r="D25" s="302"/>
      <c r="E25" s="302"/>
      <c r="F25" s="302">
        <v>131</v>
      </c>
      <c r="G25" s="302"/>
      <c r="H25" s="302">
        <v>131</v>
      </c>
      <c r="I25" s="302">
        <f t="shared" si="3"/>
        <v>0</v>
      </c>
      <c r="J25" s="302"/>
      <c r="K25" s="302"/>
    </row>
    <row r="26" spans="1:11" ht="39" customHeight="1">
      <c r="A26" s="309">
        <v>16</v>
      </c>
      <c r="B26" s="310" t="s">
        <v>426</v>
      </c>
      <c r="C26" s="302">
        <f t="shared" si="2"/>
        <v>274</v>
      </c>
      <c r="D26" s="302">
        <v>137</v>
      </c>
      <c r="E26" s="302"/>
      <c r="F26" s="302">
        <v>137</v>
      </c>
      <c r="G26" s="302"/>
      <c r="H26" s="302">
        <v>271</v>
      </c>
      <c r="I26" s="302">
        <f t="shared" si="3"/>
        <v>3</v>
      </c>
      <c r="J26" s="302"/>
      <c r="K26" s="302">
        <v>3.13900000000001</v>
      </c>
    </row>
    <row r="27" spans="1:11" ht="22.5" customHeight="1">
      <c r="A27" s="309">
        <v>17</v>
      </c>
      <c r="B27" s="310" t="s">
        <v>393</v>
      </c>
      <c r="C27" s="302">
        <f t="shared" si="2"/>
        <v>258</v>
      </c>
      <c r="D27" s="303">
        <v>44</v>
      </c>
      <c r="E27" s="303"/>
      <c r="F27" s="303">
        <v>214</v>
      </c>
      <c r="G27" s="303"/>
      <c r="H27" s="303">
        <v>192</v>
      </c>
      <c r="I27" s="302">
        <f t="shared" si="3"/>
        <v>66</v>
      </c>
      <c r="J27" s="303"/>
      <c r="K27" s="303">
        <v>66.199999999999989</v>
      </c>
    </row>
    <row r="28" spans="1:11" ht="22.5" customHeight="1">
      <c r="A28" s="309">
        <v>18</v>
      </c>
      <c r="B28" s="310" t="s">
        <v>253</v>
      </c>
      <c r="C28" s="302">
        <f t="shared" si="2"/>
        <v>816</v>
      </c>
      <c r="D28" s="302">
        <v>152</v>
      </c>
      <c r="E28" s="302"/>
      <c r="F28" s="302">
        <v>664</v>
      </c>
      <c r="G28" s="302"/>
      <c r="H28" s="302">
        <v>728</v>
      </c>
      <c r="I28" s="302">
        <f t="shared" si="3"/>
        <v>88</v>
      </c>
      <c r="J28" s="302"/>
      <c r="K28" s="302">
        <v>88.28167499999995</v>
      </c>
    </row>
    <row r="29" spans="1:11" ht="22.5" customHeight="1">
      <c r="A29" s="309">
        <v>19</v>
      </c>
      <c r="B29" s="310" t="s">
        <v>394</v>
      </c>
      <c r="C29" s="302">
        <f t="shared" si="2"/>
        <v>367</v>
      </c>
      <c r="D29" s="302">
        <v>152</v>
      </c>
      <c r="E29" s="302"/>
      <c r="F29" s="302">
        <v>215</v>
      </c>
      <c r="G29" s="302"/>
      <c r="H29" s="302">
        <v>367</v>
      </c>
      <c r="I29" s="302">
        <f t="shared" si="3"/>
        <v>0</v>
      </c>
      <c r="J29" s="302"/>
      <c r="K29" s="302"/>
    </row>
    <row r="30" spans="1:11" ht="22.5" customHeight="1">
      <c r="A30" s="309">
        <v>20</v>
      </c>
      <c r="B30" s="310" t="s">
        <v>395</v>
      </c>
      <c r="C30" s="302">
        <f t="shared" si="2"/>
        <v>28</v>
      </c>
      <c r="D30" s="302">
        <v>0</v>
      </c>
      <c r="E30" s="302">
        <v>0</v>
      </c>
      <c r="F30" s="302">
        <v>28</v>
      </c>
      <c r="G30" s="302">
        <v>0</v>
      </c>
      <c r="H30" s="302">
        <v>28</v>
      </c>
      <c r="I30" s="302">
        <f t="shared" si="3"/>
        <v>0</v>
      </c>
      <c r="J30" s="302"/>
      <c r="K30" s="302"/>
    </row>
    <row r="31" spans="1:11" ht="22.5" customHeight="1">
      <c r="A31" s="309">
        <v>21</v>
      </c>
      <c r="B31" s="310" t="s">
        <v>256</v>
      </c>
      <c r="C31" s="302">
        <f t="shared" si="2"/>
        <v>509</v>
      </c>
      <c r="D31" s="302">
        <v>87</v>
      </c>
      <c r="E31" s="302"/>
      <c r="F31" s="302">
        <v>422</v>
      </c>
      <c r="G31" s="302"/>
      <c r="H31" s="302">
        <v>455</v>
      </c>
      <c r="I31" s="302">
        <f t="shared" si="3"/>
        <v>54</v>
      </c>
      <c r="J31" s="302"/>
      <c r="K31" s="302">
        <v>54.493791999999999</v>
      </c>
    </row>
    <row r="32" spans="1:11" ht="22.5" customHeight="1">
      <c r="A32" s="309">
        <v>22</v>
      </c>
      <c r="B32" s="310" t="s">
        <v>257</v>
      </c>
      <c r="C32" s="302">
        <f t="shared" si="2"/>
        <v>113</v>
      </c>
      <c r="D32" s="302"/>
      <c r="E32" s="312"/>
      <c r="F32" s="302">
        <v>113</v>
      </c>
      <c r="G32" s="302"/>
      <c r="H32" s="302">
        <v>108</v>
      </c>
      <c r="I32" s="302">
        <f t="shared" si="3"/>
        <v>5</v>
      </c>
      <c r="J32" s="312"/>
      <c r="K32" s="302">
        <v>5.3419999999999987</v>
      </c>
    </row>
    <row r="33" spans="1:11" ht="39" customHeight="1">
      <c r="A33" s="309">
        <v>23</v>
      </c>
      <c r="B33" s="310" t="s">
        <v>258</v>
      </c>
      <c r="C33" s="302">
        <f t="shared" si="2"/>
        <v>436</v>
      </c>
      <c r="D33" s="302"/>
      <c r="E33" s="302"/>
      <c r="F33" s="302">
        <v>436</v>
      </c>
      <c r="G33" s="302"/>
      <c r="H33" s="302">
        <v>436</v>
      </c>
      <c r="I33" s="302">
        <f t="shared" si="3"/>
        <v>0</v>
      </c>
      <c r="J33" s="302"/>
      <c r="K33" s="302"/>
    </row>
    <row r="34" spans="1:11" ht="22.5" customHeight="1">
      <c r="A34" s="309">
        <v>24</v>
      </c>
      <c r="B34" s="310" t="s">
        <v>396</v>
      </c>
      <c r="C34" s="302">
        <f t="shared" si="2"/>
        <v>139</v>
      </c>
      <c r="D34" s="302"/>
      <c r="E34" s="302"/>
      <c r="F34" s="302">
        <v>139</v>
      </c>
      <c r="G34" s="302"/>
      <c r="H34" s="302">
        <v>136</v>
      </c>
      <c r="I34" s="302">
        <f t="shared" si="3"/>
        <v>3</v>
      </c>
      <c r="J34" s="302"/>
      <c r="K34" s="302">
        <v>2.6570000000000107</v>
      </c>
    </row>
    <row r="35" spans="1:11" ht="22.5" customHeight="1">
      <c r="A35" s="309">
        <v>25</v>
      </c>
      <c r="B35" s="310" t="s">
        <v>397</v>
      </c>
      <c r="C35" s="302">
        <f t="shared" si="2"/>
        <v>541</v>
      </c>
      <c r="D35" s="302"/>
      <c r="E35" s="302"/>
      <c r="F35" s="302">
        <v>541</v>
      </c>
      <c r="G35" s="302"/>
      <c r="H35" s="302">
        <v>537</v>
      </c>
      <c r="I35" s="302">
        <f t="shared" si="3"/>
        <v>4</v>
      </c>
      <c r="J35" s="302"/>
      <c r="K35" s="302">
        <v>3.82</v>
      </c>
    </row>
    <row r="36" spans="1:11" ht="22.5" customHeight="1">
      <c r="A36" s="309">
        <v>26</v>
      </c>
      <c r="B36" s="310" t="s">
        <v>261</v>
      </c>
      <c r="C36" s="302">
        <f t="shared" si="2"/>
        <v>51</v>
      </c>
      <c r="D36" s="302">
        <v>44</v>
      </c>
      <c r="E36" s="302"/>
      <c r="F36" s="302">
        <v>7</v>
      </c>
      <c r="G36" s="302"/>
      <c r="H36" s="302">
        <v>50</v>
      </c>
      <c r="I36" s="302">
        <f t="shared" si="3"/>
        <v>1</v>
      </c>
      <c r="J36" s="302"/>
      <c r="K36" s="302">
        <v>1.32</v>
      </c>
    </row>
    <row r="37" spans="1:11" ht="22.5" customHeight="1">
      <c r="A37" s="309">
        <v>27</v>
      </c>
      <c r="B37" s="310" t="s">
        <v>398</v>
      </c>
      <c r="C37" s="302">
        <f t="shared" si="2"/>
        <v>116</v>
      </c>
      <c r="D37" s="302"/>
      <c r="E37" s="312"/>
      <c r="F37" s="302">
        <v>116</v>
      </c>
      <c r="G37" s="312"/>
      <c r="H37" s="302">
        <v>116</v>
      </c>
      <c r="I37" s="302">
        <f t="shared" si="3"/>
        <v>0</v>
      </c>
      <c r="J37" s="312"/>
      <c r="K37" s="302"/>
    </row>
    <row r="38" spans="1:11" ht="22.5" customHeight="1">
      <c r="A38" s="309">
        <v>28</v>
      </c>
      <c r="B38" s="310" t="s">
        <v>399</v>
      </c>
      <c r="C38" s="302">
        <f t="shared" si="2"/>
        <v>167</v>
      </c>
      <c r="D38" s="302"/>
      <c r="E38" s="302"/>
      <c r="F38" s="302">
        <v>167</v>
      </c>
      <c r="G38" s="302"/>
      <c r="H38" s="302">
        <v>167</v>
      </c>
      <c r="I38" s="302">
        <f t="shared" si="3"/>
        <v>0</v>
      </c>
      <c r="J38" s="302"/>
      <c r="K38" s="302"/>
    </row>
    <row r="39" spans="1:11" ht="22.5" customHeight="1">
      <c r="A39" s="309">
        <v>29</v>
      </c>
      <c r="B39" s="310" t="s">
        <v>400</v>
      </c>
      <c r="C39" s="302">
        <f t="shared" si="2"/>
        <v>163</v>
      </c>
      <c r="D39" s="302"/>
      <c r="E39" s="312"/>
      <c r="F39" s="302">
        <v>163</v>
      </c>
      <c r="G39" s="312"/>
      <c r="H39" s="302">
        <v>162</v>
      </c>
      <c r="I39" s="302">
        <f t="shared" si="3"/>
        <v>1</v>
      </c>
      <c r="J39" s="312"/>
      <c r="K39" s="302">
        <v>0.82299999999999995</v>
      </c>
    </row>
    <row r="40" spans="1:11" ht="22.5" customHeight="1">
      <c r="A40" s="309">
        <v>30</v>
      </c>
      <c r="B40" s="310" t="s">
        <v>401</v>
      </c>
      <c r="C40" s="302">
        <f t="shared" si="2"/>
        <v>121</v>
      </c>
      <c r="D40" s="302"/>
      <c r="E40" s="312"/>
      <c r="F40" s="302">
        <v>121</v>
      </c>
      <c r="G40" s="312"/>
      <c r="H40" s="302">
        <v>121</v>
      </c>
      <c r="I40" s="302">
        <f t="shared" si="3"/>
        <v>0</v>
      </c>
      <c r="J40" s="312"/>
      <c r="K40" s="302"/>
    </row>
    <row r="41" spans="1:11" ht="22.5" customHeight="1">
      <c r="A41" s="309">
        <v>31</v>
      </c>
      <c r="B41" s="310" t="s">
        <v>266</v>
      </c>
      <c r="C41" s="302">
        <v>61</v>
      </c>
      <c r="D41" s="302"/>
      <c r="E41" s="312"/>
      <c r="F41" s="302">
        <v>61</v>
      </c>
      <c r="G41" s="312">
        <v>0</v>
      </c>
      <c r="H41" s="302">
        <v>0</v>
      </c>
      <c r="I41" s="302">
        <f t="shared" si="3"/>
        <v>61</v>
      </c>
      <c r="J41" s="312">
        <v>0</v>
      </c>
      <c r="K41" s="302">
        <v>61</v>
      </c>
    </row>
    <row r="42" spans="1:11" ht="22.5" customHeight="1">
      <c r="A42" s="309">
        <v>32</v>
      </c>
      <c r="B42" s="310" t="s">
        <v>267</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268</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402</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270</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271</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272</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273</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274</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276</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277</v>
      </c>
      <c r="C53" s="302">
        <f t="shared" si="5"/>
        <v>10223.5</v>
      </c>
      <c r="D53" s="302">
        <v>8473</v>
      </c>
      <c r="E53" s="302">
        <v>20.3</v>
      </c>
      <c r="F53" s="302">
        <v>1771</v>
      </c>
      <c r="G53" s="302">
        <v>40.799999999999997</v>
      </c>
      <c r="H53" s="302">
        <v>10223.5</v>
      </c>
      <c r="I53" s="302">
        <v>0</v>
      </c>
      <c r="J53" s="302"/>
      <c r="K53" s="302"/>
    </row>
    <row r="54" spans="1:11" ht="37.5" customHeight="1">
      <c r="A54" s="309">
        <v>8</v>
      </c>
      <c r="B54" s="310" t="s">
        <v>278</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280</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281</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282</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284</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285</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286</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287</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289</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290</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292</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294</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296</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298</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300</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751</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404</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1061</v>
      </c>
      <c r="C71" s="302">
        <f t="shared" si="5"/>
        <v>700</v>
      </c>
      <c r="D71" s="302">
        <v>700</v>
      </c>
      <c r="E71" s="302"/>
      <c r="F71" s="302"/>
      <c r="G71" s="302"/>
      <c r="H71" s="302">
        <v>700</v>
      </c>
      <c r="I71" s="302">
        <v>0</v>
      </c>
      <c r="J71" s="302"/>
      <c r="K71" s="302"/>
    </row>
    <row r="72" spans="1:11" ht="22.5" customHeight="1">
      <c r="A72" s="309">
        <v>2</v>
      </c>
      <c r="B72" s="306" t="s">
        <v>302</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304</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306</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307</v>
      </c>
      <c r="C75" s="302">
        <f t="shared" si="5"/>
        <v>1050</v>
      </c>
      <c r="D75" s="302">
        <v>600</v>
      </c>
      <c r="E75" s="302">
        <v>0</v>
      </c>
      <c r="F75" s="302">
        <v>450</v>
      </c>
      <c r="G75" s="302"/>
      <c r="H75" s="302">
        <v>1050</v>
      </c>
      <c r="I75" s="302">
        <v>0</v>
      </c>
      <c r="J75" s="302"/>
      <c r="K75" s="302"/>
    </row>
    <row r="76" spans="1:11" ht="22.5" customHeight="1">
      <c r="A76" s="309">
        <v>6</v>
      </c>
      <c r="B76" s="306" t="s">
        <v>308</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310</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311</v>
      </c>
      <c r="C78" s="302">
        <f t="shared" si="5"/>
        <v>1000</v>
      </c>
      <c r="D78" s="303">
        <v>1000</v>
      </c>
      <c r="E78" s="302"/>
      <c r="F78" s="302"/>
      <c r="G78" s="302"/>
      <c r="H78" s="302">
        <v>1000</v>
      </c>
      <c r="I78" s="302">
        <v>0</v>
      </c>
      <c r="J78" s="302"/>
      <c r="K78" s="302"/>
    </row>
    <row r="79" spans="1:11" ht="22.5" customHeight="1">
      <c r="A79" s="309">
        <v>9</v>
      </c>
      <c r="B79" s="306" t="s">
        <v>312</v>
      </c>
      <c r="C79" s="302">
        <f t="shared" si="5"/>
        <v>195</v>
      </c>
      <c r="D79" s="302">
        <v>195</v>
      </c>
      <c r="E79" s="302"/>
      <c r="F79" s="302"/>
      <c r="G79" s="302"/>
      <c r="H79" s="302">
        <v>195</v>
      </c>
      <c r="I79" s="302">
        <v>0</v>
      </c>
      <c r="J79" s="302"/>
      <c r="K79" s="302"/>
    </row>
    <row r="80" spans="1:11" ht="22.5" customHeight="1">
      <c r="A80" s="309">
        <v>10</v>
      </c>
      <c r="B80" s="306" t="s">
        <v>313</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405</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314</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1062</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316</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318</v>
      </c>
      <c r="C85" s="302">
        <f t="shared" si="5"/>
        <v>2298</v>
      </c>
      <c r="D85" s="302"/>
      <c r="E85" s="302"/>
      <c r="F85" s="302">
        <v>2298</v>
      </c>
      <c r="G85" s="302"/>
      <c r="H85" s="302">
        <v>1938</v>
      </c>
      <c r="I85" s="302">
        <v>360</v>
      </c>
      <c r="J85" s="302"/>
      <c r="K85" s="302">
        <v>360</v>
      </c>
    </row>
    <row r="86" spans="1:11" ht="22.5" customHeight="1">
      <c r="A86" s="307" t="s">
        <v>30</v>
      </c>
      <c r="B86" s="308" t="s">
        <v>406</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322</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1063</v>
      </c>
      <c r="C88" s="302">
        <f t="shared" si="5"/>
        <v>29455</v>
      </c>
      <c r="D88" s="302">
        <v>28800</v>
      </c>
      <c r="E88" s="302"/>
      <c r="F88" s="302">
        <v>655</v>
      </c>
      <c r="G88" s="302"/>
      <c r="H88" s="302">
        <v>29455</v>
      </c>
      <c r="I88" s="302">
        <v>0</v>
      </c>
      <c r="J88" s="302"/>
      <c r="K88" s="302"/>
    </row>
    <row r="89" spans="1:11" ht="22.5" customHeight="1">
      <c r="A89" s="309">
        <v>3</v>
      </c>
      <c r="B89" s="306" t="s">
        <v>407</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408</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409</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410</v>
      </c>
      <c r="C92" s="302">
        <f t="shared" si="5"/>
        <v>0</v>
      </c>
      <c r="D92" s="303"/>
      <c r="E92" s="303"/>
      <c r="F92" s="303"/>
      <c r="G92" s="303">
        <v>0</v>
      </c>
      <c r="H92" s="303"/>
      <c r="I92" s="303">
        <v>0</v>
      </c>
      <c r="J92" s="303"/>
      <c r="K92" s="303"/>
    </row>
    <row r="93" spans="1:11" ht="39" customHeight="1">
      <c r="A93" s="315">
        <v>3</v>
      </c>
      <c r="B93" s="393" t="s">
        <v>343</v>
      </c>
      <c r="C93" s="317">
        <f>D93+E93+F93-G93</f>
        <v>38804</v>
      </c>
      <c r="D93" s="388"/>
      <c r="E93" s="388"/>
      <c r="F93" s="388">
        <v>38804</v>
      </c>
      <c r="G93" s="388"/>
      <c r="H93" s="388">
        <f>'[18]56 (24)'!N91</f>
        <v>36162.589999999997</v>
      </c>
      <c r="I93" s="388">
        <f t="shared" ref="I93:I98" si="10">C93-H93</f>
        <v>2641.4100000000035</v>
      </c>
      <c r="J93" s="388"/>
      <c r="K93" s="388">
        <f>I93</f>
        <v>2641.4100000000035</v>
      </c>
    </row>
    <row r="94" spans="1:11" ht="22.5" hidden="1" customHeight="1">
      <c r="A94" s="390">
        <v>4</v>
      </c>
      <c r="B94" s="402" t="s">
        <v>427</v>
      </c>
      <c r="C94" s="403">
        <f t="shared" ref="C94:C102" si="11">D94+E94+F94-G94</f>
        <v>0</v>
      </c>
      <c r="D94" s="404"/>
      <c r="E94" s="404"/>
      <c r="F94" s="404"/>
      <c r="G94" s="404"/>
      <c r="H94" s="404"/>
      <c r="I94" s="404">
        <f t="shared" si="10"/>
        <v>0</v>
      </c>
      <c r="J94" s="404"/>
      <c r="K94" s="404"/>
    </row>
    <row r="95" spans="1:11" ht="39" hidden="1" customHeight="1">
      <c r="A95" s="309">
        <v>5</v>
      </c>
      <c r="B95" s="332" t="s">
        <v>411</v>
      </c>
      <c r="C95" s="302">
        <f t="shared" si="11"/>
        <v>0</v>
      </c>
      <c r="D95" s="303"/>
      <c r="E95" s="303"/>
      <c r="F95" s="303"/>
      <c r="G95" s="303"/>
      <c r="H95" s="303"/>
      <c r="I95" s="303">
        <f t="shared" si="10"/>
        <v>0</v>
      </c>
      <c r="J95" s="303"/>
      <c r="K95" s="303"/>
    </row>
    <row r="96" spans="1:11" ht="39" hidden="1" customHeight="1">
      <c r="A96" s="309">
        <v>6</v>
      </c>
      <c r="B96" s="333" t="s">
        <v>278</v>
      </c>
      <c r="C96" s="302">
        <f t="shared" si="11"/>
        <v>0</v>
      </c>
      <c r="D96" s="303"/>
      <c r="E96" s="303"/>
      <c r="F96" s="303"/>
      <c r="G96" s="303"/>
      <c r="H96" s="303"/>
      <c r="I96" s="303">
        <f t="shared" si="10"/>
        <v>0</v>
      </c>
      <c r="J96" s="303"/>
      <c r="K96" s="303"/>
    </row>
    <row r="97" spans="1:17" ht="22.5" hidden="1" customHeight="1">
      <c r="A97" s="309">
        <v>7</v>
      </c>
      <c r="B97" s="333" t="s">
        <v>345</v>
      </c>
      <c r="C97" s="302">
        <f t="shared" si="11"/>
        <v>0</v>
      </c>
      <c r="D97" s="303"/>
      <c r="E97" s="303"/>
      <c r="F97" s="303"/>
      <c r="G97" s="303"/>
      <c r="H97" s="303"/>
      <c r="I97" s="303">
        <f t="shared" si="10"/>
        <v>0</v>
      </c>
      <c r="J97" s="303"/>
      <c r="K97" s="303"/>
    </row>
    <row r="98" spans="1:17" ht="22.5" hidden="1" customHeight="1">
      <c r="A98" s="309">
        <v>8</v>
      </c>
      <c r="B98" s="333" t="s">
        <v>412</v>
      </c>
      <c r="C98" s="302">
        <f t="shared" si="11"/>
        <v>0</v>
      </c>
      <c r="D98" s="303"/>
      <c r="E98" s="303"/>
      <c r="F98" s="303"/>
      <c r="G98" s="303"/>
      <c r="H98" s="303"/>
      <c r="I98" s="303">
        <f t="shared" si="10"/>
        <v>0</v>
      </c>
      <c r="J98" s="303"/>
      <c r="K98" s="303"/>
    </row>
    <row r="99" spans="1:17" ht="27" hidden="1" customHeight="1">
      <c r="A99" s="307" t="s">
        <v>32</v>
      </c>
      <c r="B99" s="308" t="s">
        <v>428</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326</v>
      </c>
      <c r="C100" s="302">
        <f t="shared" si="11"/>
        <v>0</v>
      </c>
      <c r="D100" s="302"/>
      <c r="E100" s="302"/>
      <c r="F100" s="302"/>
      <c r="G100" s="302"/>
      <c r="H100" s="302"/>
      <c r="I100" s="302"/>
      <c r="J100" s="302"/>
      <c r="K100" s="302"/>
    </row>
    <row r="101" spans="1:17" ht="27" hidden="1" customHeight="1">
      <c r="A101" s="309">
        <v>2</v>
      </c>
      <c r="B101" s="306" t="s">
        <v>327</v>
      </c>
      <c r="C101" s="302">
        <f t="shared" si="11"/>
        <v>0</v>
      </c>
      <c r="D101" s="302"/>
      <c r="E101" s="302"/>
      <c r="F101" s="302"/>
      <c r="G101" s="302"/>
      <c r="H101" s="302"/>
      <c r="I101" s="302">
        <v>0</v>
      </c>
      <c r="J101" s="302"/>
      <c r="K101" s="302"/>
    </row>
    <row r="102" spans="1:17" ht="27" hidden="1" customHeight="1">
      <c r="A102" s="315">
        <v>3</v>
      </c>
      <c r="B102" s="316" t="s">
        <v>324</v>
      </c>
      <c r="C102" s="317">
        <f t="shared" si="11"/>
        <v>0</v>
      </c>
      <c r="D102" s="317"/>
      <c r="E102" s="317"/>
      <c r="F102" s="317"/>
      <c r="G102" s="317"/>
      <c r="H102" s="317"/>
      <c r="I102" s="317">
        <v>0</v>
      </c>
      <c r="J102" s="317"/>
      <c r="K102" s="317"/>
    </row>
    <row r="104" spans="1:17" ht="18.75">
      <c r="B104" s="405"/>
      <c r="C104" s="406"/>
      <c r="D104" s="406"/>
      <c r="E104" s="406"/>
      <c r="F104" s="406"/>
      <c r="G104" s="406"/>
      <c r="H104" s="406"/>
      <c r="I104" s="406"/>
      <c r="J104" s="406"/>
      <c r="K104" s="406"/>
      <c r="L104" s="406"/>
      <c r="M104" s="406"/>
      <c r="N104" s="406"/>
      <c r="O104" s="406"/>
      <c r="P104" s="406"/>
      <c r="Q104" s="95"/>
    </row>
    <row r="105" spans="1:17" ht="18.75" customHeight="1">
      <c r="B105" s="850"/>
      <c r="C105" s="850"/>
      <c r="D105" s="850"/>
      <c r="E105" s="850"/>
      <c r="F105" s="850"/>
      <c r="G105" s="850"/>
      <c r="H105" s="850"/>
      <c r="I105" s="850"/>
      <c r="J105" s="850"/>
      <c r="K105" s="406"/>
      <c r="L105" s="406"/>
      <c r="M105" s="406"/>
      <c r="N105" s="406"/>
      <c r="O105" s="406"/>
      <c r="P105" s="406"/>
      <c r="Q105" s="95"/>
    </row>
    <row r="106" spans="1:17" ht="18.75" customHeight="1">
      <c r="B106" s="851"/>
      <c r="C106" s="851"/>
      <c r="D106" s="851"/>
      <c r="E106" s="851"/>
      <c r="F106" s="851"/>
      <c r="G106" s="851"/>
      <c r="H106" s="851"/>
      <c r="I106" s="851"/>
      <c r="J106" s="851"/>
      <c r="K106" s="851"/>
      <c r="L106" s="851"/>
      <c r="M106" s="851"/>
      <c r="N106" s="851"/>
      <c r="O106" s="851"/>
      <c r="P106" s="851"/>
      <c r="Q106" s="851"/>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787"/>
      <c r="B1" s="787"/>
      <c r="C1" s="787"/>
      <c r="F1" s="787"/>
      <c r="G1" s="787"/>
      <c r="H1" s="787"/>
      <c r="P1" s="788" t="s">
        <v>429</v>
      </c>
      <c r="Q1" s="788"/>
      <c r="R1" s="788"/>
      <c r="S1" s="788"/>
      <c r="T1" s="788"/>
      <c r="U1" s="788"/>
    </row>
    <row r="2" spans="1:26" ht="18.75">
      <c r="A2" s="789" t="s">
        <v>1048</v>
      </c>
      <c r="B2" s="789"/>
      <c r="C2" s="789"/>
      <c r="D2" s="789"/>
      <c r="E2" s="789"/>
      <c r="F2" s="789"/>
      <c r="G2" s="789"/>
      <c r="H2" s="789"/>
      <c r="I2" s="789"/>
      <c r="J2" s="789"/>
      <c r="K2" s="789"/>
      <c r="L2" s="789"/>
      <c r="M2" s="789"/>
      <c r="N2" s="789"/>
      <c r="O2" s="789"/>
      <c r="P2" s="789"/>
      <c r="Q2" s="789"/>
      <c r="R2" s="789"/>
      <c r="S2" s="789"/>
      <c r="T2" s="789"/>
      <c r="U2" s="789"/>
    </row>
    <row r="3" spans="1:26">
      <c r="A3" s="790" t="str">
        <f>'48'!A3:F3</f>
        <v>(Kèm theo Nghị quyết số: 34/NQ-HĐND ngày 25 tháng 6 năm 2025 của HĐND tỉnh Lạng Sơn)</v>
      </c>
      <c r="B3" s="790"/>
      <c r="C3" s="790"/>
      <c r="D3" s="790"/>
      <c r="E3" s="790"/>
      <c r="F3" s="790"/>
      <c r="G3" s="790"/>
      <c r="H3" s="790"/>
      <c r="I3" s="790"/>
      <c r="J3" s="790"/>
      <c r="K3" s="790"/>
      <c r="L3" s="790"/>
      <c r="M3" s="790"/>
      <c r="N3" s="790"/>
      <c r="O3" s="790"/>
      <c r="P3" s="790"/>
      <c r="Q3" s="790"/>
      <c r="R3" s="790"/>
      <c r="S3" s="790"/>
      <c r="T3" s="790"/>
      <c r="U3" s="790"/>
    </row>
    <row r="4" spans="1:26">
      <c r="S4" s="853" t="s">
        <v>430</v>
      </c>
      <c r="T4" s="853"/>
      <c r="U4" s="853"/>
    </row>
    <row r="5" spans="1:26">
      <c r="A5" s="829" t="s">
        <v>94</v>
      </c>
      <c r="B5" s="829" t="s">
        <v>431</v>
      </c>
      <c r="C5" s="829" t="s">
        <v>68</v>
      </c>
      <c r="D5" s="829"/>
      <c r="E5" s="829"/>
      <c r="F5" s="829"/>
      <c r="G5" s="829" t="s">
        <v>69</v>
      </c>
      <c r="H5" s="829"/>
      <c r="I5" s="829"/>
      <c r="J5" s="829"/>
      <c r="K5" s="829"/>
      <c r="L5" s="829"/>
      <c r="M5" s="829"/>
      <c r="N5" s="829"/>
      <c r="O5" s="829"/>
      <c r="P5" s="829"/>
      <c r="Q5" s="829"/>
      <c r="R5" s="829"/>
      <c r="S5" s="854" t="s">
        <v>7</v>
      </c>
      <c r="T5" s="854"/>
      <c r="U5" s="854"/>
      <c r="W5" s="21"/>
      <c r="X5" s="21"/>
      <c r="Y5" s="21"/>
      <c r="Z5" s="21"/>
    </row>
    <row r="6" spans="1:26">
      <c r="A6" s="829"/>
      <c r="B6" s="829"/>
      <c r="C6" s="829" t="s">
        <v>215</v>
      </c>
      <c r="D6" s="829" t="s">
        <v>355</v>
      </c>
      <c r="E6" s="829"/>
      <c r="F6" s="829"/>
      <c r="G6" s="829" t="s">
        <v>215</v>
      </c>
      <c r="H6" s="829" t="s">
        <v>355</v>
      </c>
      <c r="I6" s="829"/>
      <c r="J6" s="829"/>
      <c r="K6" s="829"/>
      <c r="L6" s="829"/>
      <c r="M6" s="829"/>
      <c r="N6" s="829"/>
      <c r="O6" s="829"/>
      <c r="P6" s="829"/>
      <c r="Q6" s="829"/>
      <c r="R6" s="829"/>
      <c r="S6" s="854" t="s">
        <v>355</v>
      </c>
      <c r="T6" s="854"/>
      <c r="U6" s="854"/>
      <c r="W6" s="21"/>
      <c r="X6" s="21"/>
      <c r="Y6" s="21"/>
      <c r="Z6" s="21"/>
    </row>
    <row r="7" spans="1:26">
      <c r="A7" s="829"/>
      <c r="B7" s="829"/>
      <c r="C7" s="829"/>
      <c r="D7" s="829" t="s">
        <v>151</v>
      </c>
      <c r="E7" s="829" t="s">
        <v>39</v>
      </c>
      <c r="F7" s="829" t="s">
        <v>432</v>
      </c>
      <c r="G7" s="829"/>
      <c r="H7" s="829" t="s">
        <v>151</v>
      </c>
      <c r="I7" s="829"/>
      <c r="J7" s="829"/>
      <c r="K7" s="829" t="s">
        <v>39</v>
      </c>
      <c r="L7" s="829"/>
      <c r="M7" s="829"/>
      <c r="N7" s="829" t="s">
        <v>433</v>
      </c>
      <c r="O7" s="829"/>
      <c r="P7" s="829"/>
      <c r="Q7" s="856" t="s">
        <v>50</v>
      </c>
      <c r="R7" s="856" t="s">
        <v>434</v>
      </c>
      <c r="S7" s="829" t="s">
        <v>215</v>
      </c>
      <c r="T7" s="829" t="s">
        <v>151</v>
      </c>
      <c r="U7" s="829" t="s">
        <v>39</v>
      </c>
      <c r="W7" s="21"/>
      <c r="X7" s="21"/>
      <c r="Y7" s="285">
        <f>'49'!D48</f>
        <v>2202629</v>
      </c>
      <c r="Z7" s="251">
        <f>Q11-Y7</f>
        <v>0</v>
      </c>
    </row>
    <row r="8" spans="1:26">
      <c r="A8" s="829"/>
      <c r="B8" s="829"/>
      <c r="C8" s="829"/>
      <c r="D8" s="829"/>
      <c r="E8" s="829"/>
      <c r="F8" s="829"/>
      <c r="G8" s="829"/>
      <c r="H8" s="829" t="s">
        <v>215</v>
      </c>
      <c r="I8" s="829" t="s">
        <v>355</v>
      </c>
      <c r="J8" s="829"/>
      <c r="K8" s="829" t="s">
        <v>215</v>
      </c>
      <c r="L8" s="829" t="s">
        <v>355</v>
      </c>
      <c r="M8" s="829"/>
      <c r="N8" s="829" t="s">
        <v>215</v>
      </c>
      <c r="O8" s="829" t="s">
        <v>355</v>
      </c>
      <c r="P8" s="829"/>
      <c r="Q8" s="856"/>
      <c r="R8" s="856"/>
      <c r="S8" s="829"/>
      <c r="T8" s="829"/>
      <c r="U8" s="829"/>
      <c r="W8" s="21"/>
      <c r="X8" s="21"/>
      <c r="Y8" s="21"/>
      <c r="Z8" s="21"/>
    </row>
    <row r="9" spans="1:26" ht="78.75">
      <c r="A9" s="829"/>
      <c r="B9" s="829"/>
      <c r="C9" s="829"/>
      <c r="D9" s="829"/>
      <c r="E9" s="829"/>
      <c r="F9" s="829"/>
      <c r="G9" s="829"/>
      <c r="H9" s="829"/>
      <c r="I9" s="5" t="s">
        <v>435</v>
      </c>
      <c r="J9" s="5" t="s">
        <v>183</v>
      </c>
      <c r="K9" s="829"/>
      <c r="L9" s="5" t="s">
        <v>435</v>
      </c>
      <c r="M9" s="5" t="s">
        <v>183</v>
      </c>
      <c r="N9" s="829"/>
      <c r="O9" s="21" t="s">
        <v>151</v>
      </c>
      <c r="P9" s="5" t="s">
        <v>39</v>
      </c>
      <c r="Q9" s="856"/>
      <c r="R9" s="856"/>
      <c r="S9" s="829"/>
      <c r="T9" s="829"/>
      <c r="U9" s="829"/>
      <c r="W9" s="21"/>
      <c r="X9" s="21"/>
      <c r="Y9" s="21"/>
      <c r="Z9" s="21"/>
    </row>
    <row r="10" spans="1:26">
      <c r="A10" s="6" t="s">
        <v>12</v>
      </c>
      <c r="B10" s="6" t="s">
        <v>13</v>
      </c>
      <c r="C10" s="6" t="s">
        <v>436</v>
      </c>
      <c r="D10" s="6" t="s">
        <v>159</v>
      </c>
      <c r="E10" s="6" t="s">
        <v>161</v>
      </c>
      <c r="F10" s="6" t="s">
        <v>437</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3"/>
      <c r="B11" s="363" t="s">
        <v>382</v>
      </c>
      <c r="C11" s="364">
        <f t="shared" ref="C11:R11" si="0">SUM(C12:C22)</f>
        <v>7210250</v>
      </c>
      <c r="D11" s="364">
        <f t="shared" si="0"/>
        <v>383700</v>
      </c>
      <c r="E11" s="364">
        <f t="shared" si="0"/>
        <v>6682344</v>
      </c>
      <c r="F11" s="364">
        <f t="shared" si="0"/>
        <v>144206</v>
      </c>
      <c r="G11" s="364">
        <f>SUM(G12:G22)</f>
        <v>12592732.800000001</v>
      </c>
      <c r="H11" s="364">
        <f>SUM(H12:H22)</f>
        <v>674178.375</v>
      </c>
      <c r="I11" s="364">
        <f t="shared" si="0"/>
        <v>369856</v>
      </c>
      <c r="J11" s="364">
        <f t="shared" si="0"/>
        <v>0</v>
      </c>
      <c r="K11" s="364">
        <f t="shared" si="0"/>
        <v>7962810.3620739998</v>
      </c>
      <c r="L11" s="364">
        <f t="shared" si="0"/>
        <v>4139811</v>
      </c>
      <c r="M11" s="364">
        <f t="shared" si="0"/>
        <v>322.78999999999996</v>
      </c>
      <c r="N11" s="364">
        <f t="shared" si="0"/>
        <v>1477064.062926</v>
      </c>
      <c r="O11" s="364">
        <f>SUM(O12:O22)</f>
        <v>1090919.0249999999</v>
      </c>
      <c r="P11" s="364">
        <f>SUM(P12:P22)</f>
        <v>386145.03792599996</v>
      </c>
      <c r="Q11" s="420">
        <f t="shared" si="0"/>
        <v>2202629</v>
      </c>
      <c r="R11" s="420">
        <f t="shared" si="0"/>
        <v>276051</v>
      </c>
      <c r="S11" s="364">
        <f t="shared" ref="S11:T22" si="1">G11/C11%</f>
        <v>174.65043237058356</v>
      </c>
      <c r="T11" s="364">
        <f t="shared" si="1"/>
        <v>175.70455433932759</v>
      </c>
      <c r="U11" s="364">
        <f t="shared" ref="U11:U22" si="2">K11/E11%</f>
        <v>119.16193422658276</v>
      </c>
      <c r="V11" s="3">
        <v>7362108101809</v>
      </c>
      <c r="W11" s="3">
        <v>1198628518991</v>
      </c>
      <c r="Z11" s="3">
        <f>1171938-O11</f>
        <v>81018.975000000093</v>
      </c>
    </row>
    <row r="12" spans="1:26" ht="24.95" customHeight="1">
      <c r="A12" s="409">
        <v>1</v>
      </c>
      <c r="B12" s="410" t="s">
        <v>328</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4">
        <v>170024</v>
      </c>
      <c r="R12" s="413">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09">
        <v>2</v>
      </c>
      <c r="B13" s="410" t="s">
        <v>329</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4">
        <v>121325</v>
      </c>
      <c r="R13" s="413">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09">
        <v>3</v>
      </c>
      <c r="B14" s="410" t="s">
        <v>330</v>
      </c>
      <c r="C14" s="411">
        <f t="shared" si="4"/>
        <v>687858</v>
      </c>
      <c r="D14" s="411">
        <v>142850</v>
      </c>
      <c r="E14" s="411">
        <v>531251</v>
      </c>
      <c r="F14" s="411">
        <v>13757</v>
      </c>
      <c r="G14" s="411">
        <f t="shared" si="3"/>
        <v>1003999</v>
      </c>
      <c r="H14" s="411">
        <f>172280+3753-O14</f>
        <v>172280</v>
      </c>
      <c r="I14" s="411">
        <v>29376</v>
      </c>
      <c r="J14" s="411"/>
      <c r="K14" s="411">
        <f>619988+3912-P14</f>
        <v>619988</v>
      </c>
      <c r="L14" s="411">
        <v>298410</v>
      </c>
      <c r="M14" s="411">
        <v>28.79</v>
      </c>
      <c r="N14" s="411">
        <f t="shared" si="5"/>
        <v>7665</v>
      </c>
      <c r="O14" s="411">
        <v>3753</v>
      </c>
      <c r="P14" s="411">
        <v>3912</v>
      </c>
      <c r="Q14" s="412">
        <v>192555</v>
      </c>
      <c r="R14" s="413">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09">
        <v>4</v>
      </c>
      <c r="B15" s="410" t="s">
        <v>331</v>
      </c>
      <c r="C15" s="411">
        <f t="shared" si="4"/>
        <v>723744</v>
      </c>
      <c r="D15" s="411">
        <v>31433</v>
      </c>
      <c r="E15" s="411">
        <v>677836</v>
      </c>
      <c r="F15" s="411">
        <v>14475</v>
      </c>
      <c r="G15" s="411">
        <f t="shared" si="3"/>
        <v>1140574</v>
      </c>
      <c r="H15" s="411">
        <f>146552-O15</f>
        <v>71903.375</v>
      </c>
      <c r="I15" s="411">
        <v>18308</v>
      </c>
      <c r="J15" s="411"/>
      <c r="K15" s="411">
        <f>831798-P15</f>
        <v>796616.36207399995</v>
      </c>
      <c r="L15" s="411">
        <v>426855</v>
      </c>
      <c r="M15" s="411">
        <v>30</v>
      </c>
      <c r="N15" s="411">
        <f t="shared" si="5"/>
        <v>109830.262926</v>
      </c>
      <c r="O15" s="411">
        <v>74648.625</v>
      </c>
      <c r="P15" s="411">
        <v>35181.637926000003</v>
      </c>
      <c r="Q15" s="412">
        <v>141930</v>
      </c>
      <c r="R15" s="413">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09">
        <v>5</v>
      </c>
      <c r="B16" s="410" t="s">
        <v>332</v>
      </c>
      <c r="C16" s="411">
        <f>D16+E16+F16</f>
        <v>823579</v>
      </c>
      <c r="D16" s="411">
        <v>23275</v>
      </c>
      <c r="E16" s="411">
        <v>783832</v>
      </c>
      <c r="F16" s="411">
        <v>16472</v>
      </c>
      <c r="G16" s="411">
        <f>H16+K16+N16+Q16+R16</f>
        <v>1291799.8</v>
      </c>
      <c r="H16" s="411">
        <v>60521</v>
      </c>
      <c r="I16" s="411">
        <v>16024</v>
      </c>
      <c r="J16" s="411"/>
      <c r="K16" s="411">
        <v>950866</v>
      </c>
      <c r="L16" s="411">
        <v>534685</v>
      </c>
      <c r="M16" s="411">
        <v>30</v>
      </c>
      <c r="N16" s="411">
        <f t="shared" si="5"/>
        <v>185506.8</v>
      </c>
      <c r="O16" s="411">
        <v>127731.4</v>
      </c>
      <c r="P16" s="411">
        <v>57775.4</v>
      </c>
      <c r="Q16" s="414">
        <v>85951</v>
      </c>
      <c r="R16" s="413">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09">
        <v>6</v>
      </c>
      <c r="B17" s="410" t="s">
        <v>333</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4">
        <v>132568</v>
      </c>
      <c r="R17" s="413">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09">
        <v>7</v>
      </c>
      <c r="B18" s="410" t="s">
        <v>334</v>
      </c>
      <c r="C18" s="411">
        <f t="shared" si="4"/>
        <v>518083</v>
      </c>
      <c r="D18" s="411">
        <v>13474</v>
      </c>
      <c r="E18" s="411">
        <v>494247</v>
      </c>
      <c r="F18" s="411">
        <v>10362</v>
      </c>
      <c r="G18" s="411">
        <f>H18+K18+N18+Q18+R18</f>
        <v>1128123</v>
      </c>
      <c r="H18" s="411">
        <f>109551-O18</f>
        <v>38307</v>
      </c>
      <c r="I18" s="411">
        <v>30167</v>
      </c>
      <c r="J18" s="411"/>
      <c r="K18" s="411">
        <f>625454-P18</f>
        <v>600030</v>
      </c>
      <c r="L18" s="411">
        <v>282280</v>
      </c>
      <c r="M18" s="411">
        <v>30</v>
      </c>
      <c r="N18" s="411">
        <f t="shared" si="5"/>
        <v>96668</v>
      </c>
      <c r="O18" s="411">
        <v>71244</v>
      </c>
      <c r="P18" s="411">
        <v>25424</v>
      </c>
      <c r="Q18" s="412">
        <v>383948</v>
      </c>
      <c r="R18" s="413">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09">
        <v>8</v>
      </c>
      <c r="B19" s="410" t="s">
        <v>335</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4">
        <v>476747</v>
      </c>
      <c r="R19" s="413">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09">
        <v>9</v>
      </c>
      <c r="B20" s="410" t="s">
        <v>336</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4">
        <v>188227</v>
      </c>
      <c r="R20" s="413">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09">
        <v>10</v>
      </c>
      <c r="B21" s="410" t="s">
        <v>337</v>
      </c>
      <c r="C21" s="411">
        <f t="shared" si="4"/>
        <v>665707</v>
      </c>
      <c r="D21" s="411">
        <v>14241</v>
      </c>
      <c r="E21" s="411">
        <v>638152</v>
      </c>
      <c r="F21" s="411">
        <v>13314</v>
      </c>
      <c r="G21" s="411">
        <f t="shared" si="3"/>
        <v>1205633</v>
      </c>
      <c r="H21" s="411">
        <f>202567-O21</f>
        <v>29260</v>
      </c>
      <c r="I21" s="411">
        <v>72115</v>
      </c>
      <c r="J21" s="411"/>
      <c r="K21" s="411">
        <f>779992-P21</f>
        <v>723547</v>
      </c>
      <c r="L21" s="411">
        <v>392371</v>
      </c>
      <c r="M21" s="411">
        <v>30</v>
      </c>
      <c r="N21" s="411">
        <f t="shared" si="5"/>
        <v>229752</v>
      </c>
      <c r="O21" s="411">
        <v>173307</v>
      </c>
      <c r="P21" s="411">
        <v>56445</v>
      </c>
      <c r="Q21" s="412">
        <v>208824</v>
      </c>
      <c r="R21" s="413">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5">
        <v>11</v>
      </c>
      <c r="B22" s="416" t="s">
        <v>338</v>
      </c>
      <c r="C22" s="417">
        <f t="shared" si="4"/>
        <v>621628</v>
      </c>
      <c r="D22" s="417">
        <v>19608</v>
      </c>
      <c r="E22" s="417">
        <v>589587</v>
      </c>
      <c r="F22" s="417">
        <v>12433</v>
      </c>
      <c r="G22" s="417">
        <f t="shared" si="3"/>
        <v>1005496</v>
      </c>
      <c r="H22" s="417">
        <f>113239-O22</f>
        <v>47875</v>
      </c>
      <c r="I22" s="417">
        <v>33259</v>
      </c>
      <c r="J22" s="417"/>
      <c r="K22" s="417">
        <f>765118-P22</f>
        <v>731630</v>
      </c>
      <c r="L22" s="417">
        <v>364489</v>
      </c>
      <c r="M22" s="417">
        <v>30</v>
      </c>
      <c r="N22" s="317">
        <f t="shared" si="5"/>
        <v>98852</v>
      </c>
      <c r="O22" s="417">
        <v>65364</v>
      </c>
      <c r="P22" s="417">
        <v>33488</v>
      </c>
      <c r="Q22" s="418">
        <v>100530</v>
      </c>
      <c r="R22" s="419">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855"/>
      <c r="B23" s="855"/>
    </row>
    <row r="25" spans="1:24">
      <c r="Q25" s="855"/>
      <c r="R25" s="855"/>
      <c r="S25" s="855"/>
      <c r="T25" s="855"/>
      <c r="U25" s="855"/>
      <c r="V25" s="855"/>
    </row>
    <row r="26" spans="1:24">
      <c r="Q26" s="855"/>
      <c r="R26" s="855"/>
      <c r="S26" s="855"/>
      <c r="T26" s="855"/>
      <c r="U26" s="855"/>
      <c r="V26" s="855"/>
    </row>
    <row r="27" spans="1:24">
      <c r="Q27" s="855"/>
      <c r="R27" s="855"/>
      <c r="S27" s="855"/>
      <c r="T27" s="855"/>
      <c r="U27" s="855"/>
      <c r="V27" s="855"/>
    </row>
  </sheetData>
  <mergeCells count="37">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S4:U4"/>
    <mergeCell ref="A1:C1"/>
    <mergeCell ref="F1:H1"/>
    <mergeCell ref="P1:U1"/>
    <mergeCell ref="A2:U2"/>
    <mergeCell ref="A3:U3"/>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857"/>
      <c r="B1" s="857"/>
      <c r="C1" s="857"/>
      <c r="T1" s="858" t="s">
        <v>438</v>
      </c>
      <c r="U1" s="858"/>
      <c r="V1" s="858"/>
      <c r="W1" s="858"/>
      <c r="X1" s="858"/>
      <c r="Y1" s="858"/>
      <c r="Z1" s="858"/>
    </row>
    <row r="2" spans="1:26" s="95" customFormat="1" ht="18.75">
      <c r="A2" s="859" t="s">
        <v>1049</v>
      </c>
      <c r="B2" s="859"/>
      <c r="C2" s="859"/>
      <c r="D2" s="859"/>
      <c r="E2" s="859"/>
      <c r="F2" s="859"/>
      <c r="G2" s="859"/>
      <c r="H2" s="859"/>
      <c r="I2" s="859"/>
      <c r="J2" s="859"/>
      <c r="K2" s="859"/>
      <c r="L2" s="859"/>
      <c r="M2" s="859"/>
      <c r="N2" s="859"/>
      <c r="O2" s="859"/>
      <c r="P2" s="859"/>
      <c r="Q2" s="859"/>
      <c r="R2" s="859"/>
      <c r="S2" s="859"/>
      <c r="T2" s="859"/>
      <c r="U2" s="859"/>
      <c r="V2" s="859"/>
      <c r="W2" s="859"/>
      <c r="X2" s="859"/>
      <c r="Y2" s="859"/>
      <c r="Z2" s="859"/>
    </row>
    <row r="3" spans="1:26" s="428" customFormat="1" ht="16.5">
      <c r="A3" s="804" t="str">
        <f>'48'!A3:F3</f>
        <v>(Kèm theo Nghị quyết số: 34/NQ-HĐND ngày 25 tháng 6 năm 2025 của HĐND tỉnh Lạng Sơn)</v>
      </c>
      <c r="B3" s="804"/>
      <c r="C3" s="804"/>
      <c r="D3" s="804"/>
      <c r="E3" s="804"/>
      <c r="F3" s="804"/>
      <c r="G3" s="804"/>
      <c r="H3" s="804"/>
      <c r="I3" s="804"/>
      <c r="J3" s="804"/>
      <c r="K3" s="804"/>
      <c r="L3" s="804"/>
      <c r="M3" s="804"/>
      <c r="N3" s="804"/>
      <c r="O3" s="804"/>
      <c r="P3" s="804"/>
      <c r="Q3" s="804"/>
      <c r="R3" s="804"/>
      <c r="S3" s="804"/>
      <c r="T3" s="804"/>
      <c r="U3" s="804"/>
      <c r="V3" s="804"/>
      <c r="W3" s="804"/>
      <c r="X3" s="804"/>
      <c r="Y3" s="804"/>
      <c r="Z3" s="804"/>
    </row>
    <row r="4" spans="1:26">
      <c r="C4" s="20"/>
      <c r="T4" s="844" t="s">
        <v>148</v>
      </c>
      <c r="U4" s="844"/>
      <c r="V4" s="844"/>
      <c r="W4" s="844"/>
      <c r="X4" s="844"/>
      <c r="Y4" s="844"/>
      <c r="Z4" s="844"/>
    </row>
    <row r="5" spans="1:26" ht="21" customHeight="1">
      <c r="A5" s="829" t="s">
        <v>94</v>
      </c>
      <c r="B5" s="829" t="s">
        <v>214</v>
      </c>
      <c r="C5" s="829" t="s">
        <v>68</v>
      </c>
      <c r="D5" s="829"/>
      <c r="E5" s="829"/>
      <c r="F5" s="829"/>
      <c r="G5" s="829"/>
      <c r="H5" s="829"/>
      <c r="I5" s="829"/>
      <c r="J5" s="829"/>
      <c r="K5" s="829" t="s">
        <v>69</v>
      </c>
      <c r="L5" s="829"/>
      <c r="M5" s="829"/>
      <c r="N5" s="829"/>
      <c r="O5" s="829"/>
      <c r="P5" s="829"/>
      <c r="Q5" s="829"/>
      <c r="R5" s="829"/>
      <c r="S5" s="829" t="s">
        <v>70</v>
      </c>
      <c r="T5" s="829"/>
      <c r="U5" s="829"/>
      <c r="V5" s="829"/>
      <c r="W5" s="829"/>
      <c r="X5" s="829"/>
      <c r="Y5" s="829"/>
      <c r="Z5" s="829"/>
    </row>
    <row r="6" spans="1:26" ht="21" customHeight="1">
      <c r="A6" s="829"/>
      <c r="B6" s="829"/>
      <c r="C6" s="829" t="s">
        <v>215</v>
      </c>
      <c r="D6" s="829" t="s">
        <v>439</v>
      </c>
      <c r="E6" s="829" t="s">
        <v>440</v>
      </c>
      <c r="F6" s="829"/>
      <c r="G6" s="829"/>
      <c r="H6" s="829"/>
      <c r="I6" s="829"/>
      <c r="J6" s="829"/>
      <c r="K6" s="829" t="s">
        <v>215</v>
      </c>
      <c r="L6" s="829" t="s">
        <v>439</v>
      </c>
      <c r="M6" s="849" t="s">
        <v>440</v>
      </c>
      <c r="N6" s="849"/>
      <c r="O6" s="849"/>
      <c r="P6" s="849"/>
      <c r="Q6" s="849"/>
      <c r="R6" s="849"/>
      <c r="S6" s="829" t="s">
        <v>215</v>
      </c>
      <c r="T6" s="829" t="s">
        <v>441</v>
      </c>
      <c r="U6" s="829" t="s">
        <v>440</v>
      </c>
      <c r="V6" s="829"/>
      <c r="W6" s="829"/>
      <c r="X6" s="829"/>
      <c r="Y6" s="829"/>
      <c r="Z6" s="829"/>
    </row>
    <row r="7" spans="1:26" ht="21" customHeight="1">
      <c r="A7" s="829"/>
      <c r="B7" s="829"/>
      <c r="C7" s="829"/>
      <c r="D7" s="829"/>
      <c r="E7" s="829" t="s">
        <v>215</v>
      </c>
      <c r="F7" s="829"/>
      <c r="G7" s="829"/>
      <c r="H7" s="829" t="s">
        <v>442</v>
      </c>
      <c r="I7" s="829" t="s">
        <v>443</v>
      </c>
      <c r="J7" s="829" t="s">
        <v>444</v>
      </c>
      <c r="K7" s="829"/>
      <c r="L7" s="829"/>
      <c r="M7" s="829" t="s">
        <v>215</v>
      </c>
      <c r="N7" s="829" t="s">
        <v>445</v>
      </c>
      <c r="O7" s="829"/>
      <c r="P7" s="829" t="s">
        <v>442</v>
      </c>
      <c r="Q7" s="829" t="s">
        <v>443</v>
      </c>
      <c r="R7" s="829" t="s">
        <v>444</v>
      </c>
      <c r="S7" s="829"/>
      <c r="T7" s="829"/>
      <c r="U7" s="829" t="s">
        <v>215</v>
      </c>
      <c r="V7" s="829" t="s">
        <v>445</v>
      </c>
      <c r="W7" s="829"/>
      <c r="X7" s="829" t="s">
        <v>442</v>
      </c>
      <c r="Y7" s="829" t="s">
        <v>443</v>
      </c>
      <c r="Z7" s="829" t="s">
        <v>444</v>
      </c>
    </row>
    <row r="8" spans="1:26">
      <c r="A8" s="829"/>
      <c r="B8" s="829"/>
      <c r="C8" s="829"/>
      <c r="D8" s="829"/>
      <c r="E8" s="829"/>
      <c r="F8" s="829" t="s">
        <v>446</v>
      </c>
      <c r="G8" s="829" t="s">
        <v>447</v>
      </c>
      <c r="H8" s="829"/>
      <c r="I8" s="829"/>
      <c r="J8" s="829"/>
      <c r="K8" s="829"/>
      <c r="L8" s="829"/>
      <c r="M8" s="829"/>
      <c r="N8" s="829" t="s">
        <v>446</v>
      </c>
      <c r="O8" s="829" t="s">
        <v>447</v>
      </c>
      <c r="P8" s="829"/>
      <c r="Q8" s="829"/>
      <c r="R8" s="829"/>
      <c r="S8" s="829"/>
      <c r="T8" s="829"/>
      <c r="U8" s="829"/>
      <c r="V8" s="829" t="s">
        <v>446</v>
      </c>
      <c r="W8" s="829" t="s">
        <v>447</v>
      </c>
      <c r="X8" s="829"/>
      <c r="Y8" s="829"/>
      <c r="Z8" s="829"/>
    </row>
    <row r="9" spans="1:26">
      <c r="A9" s="829"/>
      <c r="B9" s="829"/>
      <c r="C9" s="829"/>
      <c r="D9" s="829"/>
      <c r="E9" s="829"/>
      <c r="F9" s="829"/>
      <c r="G9" s="829"/>
      <c r="H9" s="829"/>
      <c r="I9" s="829"/>
      <c r="J9" s="829"/>
      <c r="K9" s="829"/>
      <c r="L9" s="829"/>
      <c r="M9" s="829"/>
      <c r="N9" s="829"/>
      <c r="O9" s="829"/>
      <c r="P9" s="829"/>
      <c r="Q9" s="829"/>
      <c r="R9" s="829"/>
      <c r="S9" s="829"/>
      <c r="T9" s="829"/>
      <c r="U9" s="829"/>
      <c r="V9" s="829"/>
      <c r="W9" s="829"/>
      <c r="X9" s="829"/>
      <c r="Y9" s="829"/>
      <c r="Z9" s="829"/>
    </row>
    <row r="10" spans="1:26">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row>
    <row r="11" spans="1:26">
      <c r="A11" s="829"/>
      <c r="B11" s="829"/>
      <c r="C11" s="829"/>
      <c r="D11" s="829"/>
      <c r="E11" s="829"/>
      <c r="F11" s="829"/>
      <c r="G11" s="829"/>
      <c r="H11" s="829"/>
      <c r="I11" s="829"/>
      <c r="J11" s="829"/>
      <c r="K11" s="829"/>
      <c r="L11" s="829"/>
      <c r="M11" s="829"/>
      <c r="N11" s="829"/>
      <c r="O11" s="829"/>
      <c r="P11" s="829"/>
      <c r="Q11" s="829"/>
      <c r="R11" s="829"/>
      <c r="S11" s="829"/>
      <c r="T11" s="829"/>
      <c r="U11" s="829"/>
      <c r="V11" s="829"/>
      <c r="W11" s="829"/>
      <c r="X11" s="829"/>
      <c r="Y11" s="829"/>
      <c r="Z11" s="829"/>
    </row>
    <row r="12" spans="1:26" ht="53.25" customHeight="1">
      <c r="A12" s="829"/>
      <c r="B12" s="829"/>
      <c r="C12" s="829"/>
      <c r="D12" s="829"/>
      <c r="E12" s="829"/>
      <c r="F12" s="829"/>
      <c r="G12" s="829"/>
      <c r="H12" s="829"/>
      <c r="I12" s="829"/>
      <c r="J12" s="829"/>
      <c r="K12" s="829"/>
      <c r="L12" s="829"/>
      <c r="M12" s="829"/>
      <c r="N12" s="829"/>
      <c r="O12" s="829"/>
      <c r="P12" s="829"/>
      <c r="Q12" s="829"/>
      <c r="R12" s="829"/>
      <c r="S12" s="829"/>
      <c r="T12" s="829"/>
      <c r="U12" s="829"/>
      <c r="V12" s="829"/>
      <c r="W12" s="829"/>
      <c r="X12" s="829"/>
      <c r="Y12" s="829"/>
      <c r="Z12" s="829"/>
    </row>
    <row r="13" spans="1:26">
      <c r="A13" s="6" t="s">
        <v>12</v>
      </c>
      <c r="B13" s="6" t="s">
        <v>13</v>
      </c>
      <c r="C13" s="6">
        <v>1</v>
      </c>
      <c r="D13" s="6">
        <v>2</v>
      </c>
      <c r="E13" s="6" t="s">
        <v>448</v>
      </c>
      <c r="F13" s="6">
        <v>4</v>
      </c>
      <c r="G13" s="6">
        <v>5</v>
      </c>
      <c r="H13" s="6">
        <v>6</v>
      </c>
      <c r="I13" s="6">
        <v>7</v>
      </c>
      <c r="J13" s="6">
        <v>8</v>
      </c>
      <c r="K13" s="6">
        <v>9</v>
      </c>
      <c r="L13" s="6">
        <v>10</v>
      </c>
      <c r="M13" s="6" t="s">
        <v>449</v>
      </c>
      <c r="N13" s="6">
        <v>12</v>
      </c>
      <c r="O13" s="6">
        <v>13</v>
      </c>
      <c r="P13" s="6">
        <v>14</v>
      </c>
      <c r="Q13" s="6">
        <v>15</v>
      </c>
      <c r="R13" s="6">
        <v>16</v>
      </c>
      <c r="S13" s="6" t="s">
        <v>450</v>
      </c>
      <c r="T13" s="6" t="s">
        <v>451</v>
      </c>
      <c r="U13" s="6" t="s">
        <v>452</v>
      </c>
      <c r="V13" s="6" t="s">
        <v>453</v>
      </c>
      <c r="W13" s="6" t="s">
        <v>454</v>
      </c>
      <c r="X13" s="6" t="s">
        <v>455</v>
      </c>
      <c r="Y13" s="6" t="s">
        <v>456</v>
      </c>
      <c r="Z13" s="6" t="s">
        <v>457</v>
      </c>
    </row>
    <row r="14" spans="1:26" s="3" customFormat="1" ht="36.75" customHeight="1">
      <c r="A14" s="297"/>
      <c r="B14" s="297" t="s">
        <v>234</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8">
        <v>1</v>
      </c>
      <c r="B15" s="369" t="s">
        <v>328</v>
      </c>
      <c r="C15" s="421">
        <f t="shared" ref="C15:C25" si="8">D15+E15</f>
        <v>872658</v>
      </c>
      <c r="D15" s="422">
        <v>715029</v>
      </c>
      <c r="E15" s="421">
        <f t="shared" ref="E15:E25" si="9">G15+F15</f>
        <v>157629</v>
      </c>
      <c r="F15" s="421"/>
      <c r="G15" s="421">
        <f t="shared" ref="G15:G25" si="10">J15+I15</f>
        <v>157629</v>
      </c>
      <c r="H15" s="421"/>
      <c r="I15" s="421">
        <v>12422</v>
      </c>
      <c r="J15" s="421">
        <v>145207</v>
      </c>
      <c r="K15" s="421">
        <f t="shared" si="1"/>
        <v>1077653.3</v>
      </c>
      <c r="L15" s="422">
        <v>721752.3</v>
      </c>
      <c r="M15" s="421">
        <f t="shared" si="2"/>
        <v>355901</v>
      </c>
      <c r="N15" s="421"/>
      <c r="O15" s="421">
        <f>355901</f>
        <v>355901</v>
      </c>
      <c r="P15" s="421"/>
      <c r="Q15" s="421">
        <f t="shared" ref="Q15:Q25" si="11">M15-R15</f>
        <v>197517</v>
      </c>
      <c r="R15" s="421">
        <v>158384</v>
      </c>
      <c r="S15" s="423">
        <f t="shared" si="3"/>
        <v>123.49090938259891</v>
      </c>
      <c r="T15" s="423">
        <f t="shared" si="4"/>
        <v>100.94028354094729</v>
      </c>
      <c r="U15" s="423">
        <f t="shared" si="5"/>
        <v>225.7839610731528</v>
      </c>
      <c r="V15" s="423"/>
      <c r="W15" s="424">
        <f t="shared" si="6"/>
        <v>2.2578396107315277</v>
      </c>
      <c r="X15" s="423"/>
      <c r="Y15" s="423"/>
      <c r="Z15" s="425">
        <f t="shared" si="7"/>
        <v>1.0907463138829396</v>
      </c>
    </row>
    <row r="16" spans="1:26" ht="36.75" customHeight="1">
      <c r="A16" s="368">
        <v>2</v>
      </c>
      <c r="B16" s="369" t="s">
        <v>329</v>
      </c>
      <c r="C16" s="421">
        <f t="shared" si="8"/>
        <v>734941</v>
      </c>
      <c r="D16" s="422">
        <v>625383</v>
      </c>
      <c r="E16" s="421">
        <f t="shared" si="9"/>
        <v>109558</v>
      </c>
      <c r="F16" s="421"/>
      <c r="G16" s="421">
        <f t="shared" si="10"/>
        <v>109558</v>
      </c>
      <c r="H16" s="421"/>
      <c r="I16" s="421">
        <v>4130</v>
      </c>
      <c r="J16" s="421">
        <v>105428</v>
      </c>
      <c r="K16" s="421">
        <f t="shared" si="1"/>
        <v>907104</v>
      </c>
      <c r="L16" s="422">
        <v>624266</v>
      </c>
      <c r="M16" s="421">
        <f t="shared" si="2"/>
        <v>282838</v>
      </c>
      <c r="N16" s="421"/>
      <c r="O16" s="421">
        <f>282838</f>
        <v>282838</v>
      </c>
      <c r="P16" s="421"/>
      <c r="Q16" s="421">
        <f t="shared" si="11"/>
        <v>160830</v>
      </c>
      <c r="R16" s="421">
        <v>122008</v>
      </c>
      <c r="S16" s="423">
        <f t="shared" si="3"/>
        <v>123.42541782265515</v>
      </c>
      <c r="T16" s="423">
        <f t="shared" si="4"/>
        <v>99.821389452543485</v>
      </c>
      <c r="U16" s="423">
        <f t="shared" si="5"/>
        <v>258.1627996129904</v>
      </c>
      <c r="V16" s="423"/>
      <c r="W16" s="424">
        <f t="shared" si="6"/>
        <v>2.581627996129904</v>
      </c>
      <c r="X16" s="423"/>
      <c r="Y16" s="423"/>
      <c r="Z16" s="425">
        <f t="shared" si="7"/>
        <v>1.1572637250066395</v>
      </c>
    </row>
    <row r="17" spans="1:26" ht="36.75" customHeight="1">
      <c r="A17" s="368">
        <v>3</v>
      </c>
      <c r="B17" s="369" t="s">
        <v>330</v>
      </c>
      <c r="C17" s="421">
        <f t="shared" si="8"/>
        <v>362368</v>
      </c>
      <c r="D17" s="422">
        <v>350988</v>
      </c>
      <c r="E17" s="421">
        <f t="shared" si="9"/>
        <v>11380</v>
      </c>
      <c r="F17" s="421"/>
      <c r="G17" s="421">
        <f t="shared" si="10"/>
        <v>11380</v>
      </c>
      <c r="H17" s="421"/>
      <c r="I17" s="421">
        <v>1951</v>
      </c>
      <c r="J17" s="421">
        <v>9429</v>
      </c>
      <c r="K17" s="421">
        <f t="shared" si="1"/>
        <v>479211</v>
      </c>
      <c r="L17" s="422">
        <v>349892</v>
      </c>
      <c r="M17" s="421">
        <f t="shared" si="2"/>
        <v>129319</v>
      </c>
      <c r="N17" s="421"/>
      <c r="O17" s="421">
        <f>129319</f>
        <v>129319</v>
      </c>
      <c r="P17" s="421"/>
      <c r="Q17" s="421">
        <f t="shared" si="11"/>
        <v>121654</v>
      </c>
      <c r="R17" s="421">
        <v>7665</v>
      </c>
      <c r="S17" s="423">
        <f t="shared" si="3"/>
        <v>132.24429309431298</v>
      </c>
      <c r="T17" s="423">
        <f t="shared" si="4"/>
        <v>99.687738612146276</v>
      </c>
      <c r="U17" s="423">
        <f t="shared" si="5"/>
        <v>1136.3708260105448</v>
      </c>
      <c r="V17" s="423"/>
      <c r="W17" s="424">
        <f t="shared" si="6"/>
        <v>11.363708260105447</v>
      </c>
      <c r="X17" s="423"/>
      <c r="Y17" s="423"/>
      <c r="Z17" s="425">
        <f t="shared" si="7"/>
        <v>0.81291759465478841</v>
      </c>
    </row>
    <row r="18" spans="1:26" ht="36.75" customHeight="1">
      <c r="A18" s="368">
        <v>4</v>
      </c>
      <c r="B18" s="369" t="s">
        <v>331</v>
      </c>
      <c r="C18" s="421">
        <f t="shared" si="8"/>
        <v>760097</v>
      </c>
      <c r="D18" s="422">
        <v>652265</v>
      </c>
      <c r="E18" s="421">
        <f t="shared" si="9"/>
        <v>107832</v>
      </c>
      <c r="F18" s="421"/>
      <c r="G18" s="421">
        <f t="shared" si="10"/>
        <v>107832</v>
      </c>
      <c r="H18" s="421"/>
      <c r="I18" s="421">
        <v>985</v>
      </c>
      <c r="J18" s="421">
        <v>106847</v>
      </c>
      <c r="K18" s="421">
        <f t="shared" si="1"/>
        <v>937750.1</v>
      </c>
      <c r="L18" s="422">
        <v>655579.1</v>
      </c>
      <c r="M18" s="421">
        <f t="shared" si="2"/>
        <v>282171</v>
      </c>
      <c r="N18" s="421"/>
      <c r="O18" s="421">
        <f>282171</f>
        <v>282171</v>
      </c>
      <c r="P18" s="421"/>
      <c r="Q18" s="421">
        <f t="shared" si="11"/>
        <v>172341</v>
      </c>
      <c r="R18" s="421">
        <v>109830</v>
      </c>
      <c r="S18" s="423">
        <f t="shared" si="3"/>
        <v>123.37242483525128</v>
      </c>
      <c r="T18" s="423">
        <f t="shared" si="4"/>
        <v>100.50809103661855</v>
      </c>
      <c r="U18" s="423">
        <f t="shared" si="5"/>
        <v>261.67649677275762</v>
      </c>
      <c r="V18" s="423"/>
      <c r="W18" s="424">
        <f t="shared" si="6"/>
        <v>2.6167649677275762</v>
      </c>
      <c r="X18" s="423"/>
      <c r="Y18" s="423"/>
      <c r="Z18" s="425">
        <f t="shared" si="7"/>
        <v>1.0279184254120377</v>
      </c>
    </row>
    <row r="19" spans="1:26" ht="36.75" customHeight="1">
      <c r="A19" s="368">
        <v>5</v>
      </c>
      <c r="B19" s="369" t="s">
        <v>332</v>
      </c>
      <c r="C19" s="421">
        <f t="shared" si="8"/>
        <v>889243</v>
      </c>
      <c r="D19" s="422">
        <v>778291</v>
      </c>
      <c r="E19" s="421">
        <f t="shared" si="9"/>
        <v>110952</v>
      </c>
      <c r="F19" s="421"/>
      <c r="G19" s="421">
        <f t="shared" si="10"/>
        <v>110952</v>
      </c>
      <c r="H19" s="421"/>
      <c r="I19" s="421">
        <v>1564</v>
      </c>
      <c r="J19" s="421">
        <v>109388</v>
      </c>
      <c r="K19" s="421">
        <f t="shared" si="1"/>
        <v>1111553</v>
      </c>
      <c r="L19" s="422">
        <v>778873</v>
      </c>
      <c r="M19" s="421">
        <f t="shared" si="2"/>
        <v>332680</v>
      </c>
      <c r="N19" s="421"/>
      <c r="O19" s="421">
        <f>332680</f>
        <v>332680</v>
      </c>
      <c r="P19" s="421"/>
      <c r="Q19" s="421">
        <f t="shared" si="11"/>
        <v>147173</v>
      </c>
      <c r="R19" s="421">
        <v>185507</v>
      </c>
      <c r="S19" s="423">
        <f t="shared" si="3"/>
        <v>124.99991565859951</v>
      </c>
      <c r="T19" s="423">
        <f t="shared" si="4"/>
        <v>100.07477922782095</v>
      </c>
      <c r="U19" s="423">
        <f t="shared" si="5"/>
        <v>299.84137284591537</v>
      </c>
      <c r="V19" s="423"/>
      <c r="W19" s="424">
        <f t="shared" si="6"/>
        <v>2.9984137284591537</v>
      </c>
      <c r="X19" s="423"/>
      <c r="Y19" s="423"/>
      <c r="Z19" s="425">
        <f t="shared" si="7"/>
        <v>1.6958624346363405</v>
      </c>
    </row>
    <row r="20" spans="1:26" ht="36.75" customHeight="1">
      <c r="A20" s="368">
        <v>6</v>
      </c>
      <c r="B20" s="369" t="s">
        <v>333</v>
      </c>
      <c r="C20" s="421">
        <f t="shared" si="8"/>
        <v>481931</v>
      </c>
      <c r="D20" s="422">
        <v>391353</v>
      </c>
      <c r="E20" s="421">
        <f t="shared" si="9"/>
        <v>90578</v>
      </c>
      <c r="F20" s="421"/>
      <c r="G20" s="421">
        <f t="shared" si="10"/>
        <v>90578</v>
      </c>
      <c r="H20" s="421"/>
      <c r="I20" s="421"/>
      <c r="J20" s="421">
        <v>90578</v>
      </c>
      <c r="K20" s="421">
        <f t="shared" si="1"/>
        <v>604151.30000000005</v>
      </c>
      <c r="L20" s="422">
        <v>403145.3</v>
      </c>
      <c r="M20" s="421">
        <f t="shared" si="2"/>
        <v>201006</v>
      </c>
      <c r="N20" s="421"/>
      <c r="O20" s="421">
        <f>201006</f>
        <v>201006</v>
      </c>
      <c r="P20" s="421"/>
      <c r="Q20" s="421">
        <f t="shared" si="11"/>
        <v>89888</v>
      </c>
      <c r="R20" s="421">
        <v>111118</v>
      </c>
      <c r="S20" s="423">
        <f t="shared" si="3"/>
        <v>125.3605391643202</v>
      </c>
      <c r="T20" s="423">
        <f t="shared" si="4"/>
        <v>103.01321313494466</v>
      </c>
      <c r="U20" s="423">
        <f t="shared" si="5"/>
        <v>221.91481375168362</v>
      </c>
      <c r="V20" s="423"/>
      <c r="W20" s="424">
        <f t="shared" si="6"/>
        <v>2.2191481375168363</v>
      </c>
      <c r="X20" s="423"/>
      <c r="Y20" s="423"/>
      <c r="Z20" s="425">
        <f t="shared" si="7"/>
        <v>1.2267658813398397</v>
      </c>
    </row>
    <row r="21" spans="1:26" ht="36.75" customHeight="1">
      <c r="A21" s="368">
        <v>7</v>
      </c>
      <c r="B21" s="369" t="s">
        <v>334</v>
      </c>
      <c r="C21" s="421">
        <f t="shared" si="8"/>
        <v>575905</v>
      </c>
      <c r="D21" s="422">
        <v>487547</v>
      </c>
      <c r="E21" s="421">
        <f t="shared" si="9"/>
        <v>88358</v>
      </c>
      <c r="F21" s="421"/>
      <c r="G21" s="421">
        <f t="shared" si="10"/>
        <v>88358</v>
      </c>
      <c r="H21" s="421"/>
      <c r="I21" s="421"/>
      <c r="J21" s="421">
        <v>88358</v>
      </c>
      <c r="K21" s="421">
        <f t="shared" si="1"/>
        <v>1010006</v>
      </c>
      <c r="L21" s="422">
        <v>495411</v>
      </c>
      <c r="M21" s="421">
        <f t="shared" si="2"/>
        <v>514595</v>
      </c>
      <c r="N21" s="421"/>
      <c r="O21" s="421">
        <f>514595</f>
        <v>514595</v>
      </c>
      <c r="P21" s="421"/>
      <c r="Q21" s="421">
        <f t="shared" si="11"/>
        <v>417926</v>
      </c>
      <c r="R21" s="421">
        <v>96669</v>
      </c>
      <c r="S21" s="423">
        <f t="shared" si="3"/>
        <v>175.37718894609353</v>
      </c>
      <c r="T21" s="423">
        <f t="shared" si="4"/>
        <v>101.6129726980168</v>
      </c>
      <c r="U21" s="423">
        <f t="shared" si="5"/>
        <v>582.39774553520897</v>
      </c>
      <c r="V21" s="423"/>
      <c r="W21" s="424">
        <f t="shared" si="6"/>
        <v>5.8239774553520904</v>
      </c>
      <c r="X21" s="423"/>
      <c r="Y21" s="423"/>
      <c r="Z21" s="425">
        <f t="shared" si="7"/>
        <v>1.0940605264944883</v>
      </c>
    </row>
    <row r="22" spans="1:26" ht="36.75" customHeight="1">
      <c r="A22" s="368">
        <v>8</v>
      </c>
      <c r="B22" s="369" t="s">
        <v>335</v>
      </c>
      <c r="C22" s="421">
        <f t="shared" si="8"/>
        <v>746668</v>
      </c>
      <c r="D22" s="422">
        <v>565519</v>
      </c>
      <c r="E22" s="421">
        <f t="shared" si="9"/>
        <v>181149</v>
      </c>
      <c r="F22" s="421"/>
      <c r="G22" s="421">
        <f t="shared" si="10"/>
        <v>181149</v>
      </c>
      <c r="H22" s="421"/>
      <c r="I22" s="421">
        <v>1156</v>
      </c>
      <c r="J22" s="421">
        <v>179993</v>
      </c>
      <c r="K22" s="421">
        <f t="shared" si="1"/>
        <v>1172396</v>
      </c>
      <c r="L22" s="422">
        <v>572679</v>
      </c>
      <c r="M22" s="421">
        <f t="shared" si="2"/>
        <v>599717</v>
      </c>
      <c r="N22" s="421"/>
      <c r="O22" s="421">
        <f>599717</f>
        <v>599717</v>
      </c>
      <c r="P22" s="421"/>
      <c r="Q22" s="421">
        <f t="shared" si="11"/>
        <v>399905</v>
      </c>
      <c r="R22" s="421">
        <v>199812</v>
      </c>
      <c r="S22" s="423">
        <f t="shared" si="3"/>
        <v>157.01704104099812</v>
      </c>
      <c r="T22" s="423">
        <f t="shared" si="4"/>
        <v>101.26609362373325</v>
      </c>
      <c r="U22" s="423">
        <f t="shared" si="5"/>
        <v>331.06282673379371</v>
      </c>
      <c r="V22" s="423"/>
      <c r="W22" s="424">
        <f t="shared" si="6"/>
        <v>3.3106282673379375</v>
      </c>
      <c r="X22" s="423"/>
      <c r="Y22" s="423"/>
      <c r="Z22" s="425">
        <f t="shared" si="7"/>
        <v>1.1101098376047958</v>
      </c>
    </row>
    <row r="23" spans="1:26" ht="36.75" customHeight="1">
      <c r="A23" s="368">
        <v>9</v>
      </c>
      <c r="B23" s="369" t="s">
        <v>336</v>
      </c>
      <c r="C23" s="421">
        <f t="shared" si="8"/>
        <v>774353</v>
      </c>
      <c r="D23" s="422">
        <v>584695</v>
      </c>
      <c r="E23" s="421">
        <f t="shared" si="9"/>
        <v>189658</v>
      </c>
      <c r="F23" s="421"/>
      <c r="G23" s="421">
        <f t="shared" si="10"/>
        <v>189658</v>
      </c>
      <c r="H23" s="421"/>
      <c r="I23" s="421"/>
      <c r="J23" s="421">
        <v>189658</v>
      </c>
      <c r="K23" s="421">
        <f t="shared" si="1"/>
        <v>927595.4</v>
      </c>
      <c r="L23" s="422">
        <v>595488.4</v>
      </c>
      <c r="M23" s="421">
        <f t="shared" si="2"/>
        <v>332107</v>
      </c>
      <c r="N23" s="421"/>
      <c r="O23" s="421">
        <f>332107</f>
        <v>332107</v>
      </c>
      <c r="P23" s="421"/>
      <c r="Q23" s="421">
        <f t="shared" si="11"/>
        <v>174639</v>
      </c>
      <c r="R23" s="421">
        <v>157468</v>
      </c>
      <c r="S23" s="423">
        <f t="shared" si="3"/>
        <v>119.78973413933956</v>
      </c>
      <c r="T23" s="423">
        <f t="shared" si="4"/>
        <v>101.84598807925501</v>
      </c>
      <c r="U23" s="423">
        <f t="shared" si="5"/>
        <v>175.10835293001088</v>
      </c>
      <c r="V23" s="423"/>
      <c r="W23" s="424">
        <f t="shared" si="6"/>
        <v>1.7510835293001086</v>
      </c>
      <c r="X23" s="423"/>
      <c r="Y23" s="423"/>
      <c r="Z23" s="425">
        <f t="shared" si="7"/>
        <v>0.8302734395596284</v>
      </c>
    </row>
    <row r="24" spans="1:26" ht="36.75" customHeight="1">
      <c r="A24" s="368">
        <v>10</v>
      </c>
      <c r="B24" s="369" t="s">
        <v>337</v>
      </c>
      <c r="C24" s="421">
        <f t="shared" si="8"/>
        <v>890424</v>
      </c>
      <c r="D24" s="422">
        <v>646728</v>
      </c>
      <c r="E24" s="421">
        <f t="shared" si="9"/>
        <v>243696</v>
      </c>
      <c r="F24" s="421"/>
      <c r="G24" s="421">
        <f t="shared" si="10"/>
        <v>243696</v>
      </c>
      <c r="H24" s="421"/>
      <c r="I24" s="421"/>
      <c r="J24" s="421">
        <v>243696</v>
      </c>
      <c r="K24" s="421">
        <f t="shared" si="1"/>
        <v>1042995.3</v>
      </c>
      <c r="L24" s="422">
        <v>665758.30000000005</v>
      </c>
      <c r="M24" s="421">
        <f t="shared" si="2"/>
        <v>377237</v>
      </c>
      <c r="N24" s="421"/>
      <c r="O24" s="421">
        <f>377237</f>
        <v>377237</v>
      </c>
      <c r="P24" s="421"/>
      <c r="Q24" s="421">
        <f t="shared" si="11"/>
        <v>147486</v>
      </c>
      <c r="R24" s="421">
        <v>229751</v>
      </c>
      <c r="S24" s="423">
        <f t="shared" si="3"/>
        <v>117.13467965823024</v>
      </c>
      <c r="T24" s="423">
        <f t="shared" si="4"/>
        <v>102.94255080961395</v>
      </c>
      <c r="U24" s="423">
        <f t="shared" si="5"/>
        <v>154.79819118902239</v>
      </c>
      <c r="V24" s="423"/>
      <c r="W24" s="424">
        <f t="shared" si="6"/>
        <v>1.5479819118902238</v>
      </c>
      <c r="X24" s="423"/>
      <c r="Y24" s="423"/>
      <c r="Z24" s="425">
        <f t="shared" si="7"/>
        <v>0.94277706650909332</v>
      </c>
    </row>
    <row r="25" spans="1:26" ht="36.75" customHeight="1">
      <c r="A25" s="315">
        <v>11</v>
      </c>
      <c r="B25" s="316" t="s">
        <v>338</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6">
        <f t="shared" si="6"/>
        <v>2.7493346935154794</v>
      </c>
      <c r="X25" s="320"/>
      <c r="Y25" s="320"/>
      <c r="Z25" s="427">
        <f t="shared" si="7"/>
        <v>1.1385986938342989</v>
      </c>
    </row>
    <row r="31" spans="1:26">
      <c r="Q31" s="855"/>
      <c r="R31" s="855"/>
      <c r="S31" s="855"/>
      <c r="T31" s="855"/>
    </row>
  </sheetData>
  <mergeCells count="41">
    <mergeCell ref="Q31:T31"/>
    <mergeCell ref="U7:U12"/>
    <mergeCell ref="V7:W7"/>
    <mergeCell ref="X7:X12"/>
    <mergeCell ref="Y7:Y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A1:C1"/>
    <mergeCell ref="T1:Z1"/>
    <mergeCell ref="A2:Z2"/>
    <mergeCell ref="A3:Z3"/>
    <mergeCell ref="T4:Z4"/>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780" t="s">
        <v>0</v>
      </c>
      <c r="B1" s="780"/>
      <c r="C1" s="213"/>
      <c r="D1" s="213"/>
      <c r="E1" s="208"/>
      <c r="F1" s="208"/>
      <c r="G1" s="781" t="s">
        <v>990</v>
      </c>
      <c r="H1" s="781"/>
      <c r="I1" s="781"/>
      <c r="J1" s="781"/>
      <c r="K1" s="781"/>
    </row>
    <row r="2" spans="1:14" ht="18.75">
      <c r="A2" s="782" t="s">
        <v>989</v>
      </c>
      <c r="B2" s="782"/>
      <c r="C2" s="782"/>
      <c r="D2" s="782"/>
      <c r="E2" s="782"/>
      <c r="F2" s="782"/>
      <c r="G2" s="782"/>
      <c r="H2" s="782"/>
      <c r="I2" s="782"/>
      <c r="J2" s="782"/>
      <c r="K2" s="782"/>
    </row>
    <row r="3" spans="1:14" ht="16.5">
      <c r="A3" s="783" t="str">
        <f>'60 TT342'!A3:L3</f>
        <v>(Kèm theo Tờ trình số:      /TTr-UBND ngày    tháng   năm 2025 của Ủy ban nhân dân tỉnh Lạng Sơn)</v>
      </c>
      <c r="B3" s="783"/>
      <c r="C3" s="783"/>
      <c r="D3" s="783"/>
      <c r="E3" s="783"/>
      <c r="F3" s="783"/>
      <c r="G3" s="783"/>
      <c r="H3" s="783"/>
      <c r="I3" s="783"/>
      <c r="J3" s="783"/>
      <c r="K3" s="783"/>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774" t="s">
        <v>94</v>
      </c>
      <c r="B6" s="774" t="s">
        <v>4</v>
      </c>
      <c r="C6" s="777" t="s">
        <v>988</v>
      </c>
      <c r="D6" s="779"/>
      <c r="E6" s="774" t="s">
        <v>987</v>
      </c>
      <c r="F6" s="777" t="s">
        <v>193</v>
      </c>
      <c r="G6" s="778"/>
      <c r="H6" s="778"/>
      <c r="I6" s="779"/>
      <c r="J6" s="777" t="s">
        <v>986</v>
      </c>
      <c r="K6" s="779"/>
    </row>
    <row r="7" spans="1:14">
      <c r="A7" s="775"/>
      <c r="B7" s="775"/>
      <c r="C7" s="774" t="s">
        <v>981</v>
      </c>
      <c r="D7" s="774" t="s">
        <v>980</v>
      </c>
      <c r="E7" s="775"/>
      <c r="F7" s="774" t="s">
        <v>985</v>
      </c>
      <c r="G7" s="774" t="s">
        <v>984</v>
      </c>
      <c r="H7" s="774" t="s">
        <v>983</v>
      </c>
      <c r="I7" s="774" t="s">
        <v>982</v>
      </c>
      <c r="J7" s="774" t="s">
        <v>981</v>
      </c>
      <c r="K7" s="774" t="s">
        <v>980</v>
      </c>
    </row>
    <row r="8" spans="1:14" ht="34.5" customHeight="1">
      <c r="A8" s="776"/>
      <c r="B8" s="776"/>
      <c r="C8" s="776"/>
      <c r="D8" s="776"/>
      <c r="E8" s="776"/>
      <c r="F8" s="776"/>
      <c r="G8" s="776"/>
      <c r="H8" s="776"/>
      <c r="I8" s="776"/>
      <c r="J8" s="776"/>
      <c r="K8" s="776"/>
    </row>
    <row r="9" spans="1:14">
      <c r="A9" s="205" t="s">
        <v>12</v>
      </c>
      <c r="B9" s="205" t="s">
        <v>13</v>
      </c>
      <c r="C9" s="205">
        <v>1</v>
      </c>
      <c r="D9" s="205">
        <v>2</v>
      </c>
      <c r="E9" s="205" t="s">
        <v>979</v>
      </c>
      <c r="F9" s="205">
        <v>4</v>
      </c>
      <c r="G9" s="205">
        <v>5</v>
      </c>
      <c r="H9" s="205">
        <v>6</v>
      </c>
      <c r="I9" s="205">
        <v>7</v>
      </c>
      <c r="J9" s="205" t="s">
        <v>978</v>
      </c>
      <c r="K9" s="205" t="s">
        <v>977</v>
      </c>
    </row>
    <row r="10" spans="1:14">
      <c r="A10" s="204"/>
      <c r="B10" s="204" t="s">
        <v>976</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975</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361</v>
      </c>
      <c r="B13" s="185" t="s">
        <v>974</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967</v>
      </c>
      <c r="B14" s="189" t="s">
        <v>965</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973</v>
      </c>
      <c r="C15" s="202"/>
      <c r="D15" s="202"/>
      <c r="E15" s="202"/>
      <c r="F15" s="202"/>
      <c r="G15" s="202"/>
      <c r="H15" s="202"/>
      <c r="I15" s="202"/>
      <c r="J15" s="192"/>
      <c r="K15" s="192"/>
    </row>
    <row r="16" spans="1:14">
      <c r="A16" s="190" t="s">
        <v>967</v>
      </c>
      <c r="B16" s="189" t="s">
        <v>964</v>
      </c>
      <c r="C16" s="200">
        <v>15000</v>
      </c>
      <c r="D16" s="200">
        <v>15000</v>
      </c>
      <c r="E16" s="200">
        <f>F16+G16+H16+I16</f>
        <v>15658</v>
      </c>
      <c r="F16" s="200"/>
      <c r="G16" s="200">
        <v>15658</v>
      </c>
      <c r="H16" s="200"/>
      <c r="I16" s="200"/>
      <c r="J16" s="179">
        <f>E16/C16*100</f>
        <v>104.38666666666667</v>
      </c>
      <c r="K16" s="179">
        <f>E16/D16*100</f>
        <v>104.38666666666667</v>
      </c>
    </row>
    <row r="17" spans="1:11">
      <c r="A17" s="190" t="s">
        <v>967</v>
      </c>
      <c r="B17" s="189" t="s">
        <v>963</v>
      </c>
      <c r="C17" s="200"/>
      <c r="D17" s="200"/>
      <c r="E17" s="200"/>
      <c r="F17" s="200"/>
      <c r="G17" s="200"/>
      <c r="H17" s="200"/>
      <c r="I17" s="200"/>
      <c r="J17" s="179"/>
      <c r="K17" s="179"/>
    </row>
    <row r="18" spans="1:11" ht="30">
      <c r="A18" s="197"/>
      <c r="B18" s="193" t="s">
        <v>962</v>
      </c>
      <c r="C18" s="202"/>
      <c r="D18" s="202"/>
      <c r="E18" s="202"/>
      <c r="F18" s="202"/>
      <c r="G18" s="202"/>
      <c r="H18" s="202"/>
      <c r="I18" s="202"/>
      <c r="J18" s="192"/>
      <c r="K18" s="192"/>
    </row>
    <row r="19" spans="1:11">
      <c r="A19" s="190" t="s">
        <v>877</v>
      </c>
      <c r="B19" s="189" t="s">
        <v>961</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972</v>
      </c>
      <c r="C20" s="202"/>
      <c r="D20" s="202"/>
      <c r="E20" s="202"/>
      <c r="F20" s="202"/>
      <c r="G20" s="202"/>
      <c r="H20" s="202"/>
      <c r="I20" s="202"/>
      <c r="J20" s="192"/>
      <c r="K20" s="192"/>
    </row>
    <row r="21" spans="1:11" ht="28.5">
      <c r="A21" s="195" t="s">
        <v>159</v>
      </c>
      <c r="B21" s="185" t="s">
        <v>971</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877</v>
      </c>
      <c r="B22" s="189" t="s">
        <v>965</v>
      </c>
      <c r="C22" s="178">
        <v>21000</v>
      </c>
      <c r="D22" s="178">
        <v>21000</v>
      </c>
      <c r="E22" s="200">
        <f>F22+G22+H22+I22</f>
        <v>17336</v>
      </c>
      <c r="F22" s="200"/>
      <c r="G22" s="200">
        <v>17336</v>
      </c>
      <c r="H22" s="200"/>
      <c r="I22" s="200"/>
      <c r="J22" s="179">
        <f>E22/C22*100</f>
        <v>82.552380952380958</v>
      </c>
      <c r="K22" s="179">
        <f>E22/D22*100</f>
        <v>82.552380952380958</v>
      </c>
    </row>
    <row r="23" spans="1:11">
      <c r="A23" s="190" t="s">
        <v>877</v>
      </c>
      <c r="B23" s="189" t="s">
        <v>964</v>
      </c>
      <c r="C23" s="178">
        <v>10500</v>
      </c>
      <c r="D23" s="178">
        <v>10500</v>
      </c>
      <c r="E23" s="200">
        <f>F23+G23+H23+I23</f>
        <v>11530</v>
      </c>
      <c r="F23" s="200"/>
      <c r="G23" s="200">
        <v>11530</v>
      </c>
      <c r="H23" s="200"/>
      <c r="I23" s="200"/>
      <c r="J23" s="179">
        <f>E23/C23*100</f>
        <v>109.8095238095238</v>
      </c>
      <c r="K23" s="179">
        <f>E23/D23*100</f>
        <v>109.8095238095238</v>
      </c>
    </row>
    <row r="24" spans="1:11">
      <c r="A24" s="190" t="s">
        <v>877</v>
      </c>
      <c r="B24" s="189" t="s">
        <v>963</v>
      </c>
      <c r="C24" s="178"/>
      <c r="D24" s="178"/>
      <c r="E24" s="200"/>
      <c r="F24" s="200"/>
      <c r="G24" s="200"/>
      <c r="H24" s="200"/>
      <c r="I24" s="200"/>
      <c r="J24" s="179"/>
      <c r="K24" s="179"/>
    </row>
    <row r="25" spans="1:11" ht="30">
      <c r="A25" s="190"/>
      <c r="B25" s="193" t="s">
        <v>962</v>
      </c>
      <c r="C25" s="178"/>
      <c r="D25" s="178"/>
      <c r="E25" s="200"/>
      <c r="F25" s="200"/>
      <c r="G25" s="200"/>
      <c r="H25" s="200"/>
      <c r="I25" s="200"/>
      <c r="J25" s="179"/>
      <c r="K25" s="179"/>
    </row>
    <row r="26" spans="1:11">
      <c r="A26" s="190" t="s">
        <v>877</v>
      </c>
      <c r="B26" s="189" t="s">
        <v>961</v>
      </c>
      <c r="C26" s="178">
        <v>1500</v>
      </c>
      <c r="D26" s="178">
        <v>1500</v>
      </c>
      <c r="E26" s="200">
        <f>F26+G26+H26+I26</f>
        <v>3243</v>
      </c>
      <c r="F26" s="200"/>
      <c r="G26" s="200">
        <v>3243</v>
      </c>
      <c r="H26" s="200"/>
      <c r="I26" s="200"/>
      <c r="J26" s="179">
        <f>E26/C26*100</f>
        <v>216.2</v>
      </c>
      <c r="K26" s="179">
        <f>E26/D26*100</f>
        <v>216.2</v>
      </c>
    </row>
    <row r="27" spans="1:11" ht="28.5">
      <c r="A27" s="195" t="s">
        <v>161</v>
      </c>
      <c r="B27" s="199" t="s">
        <v>970</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967</v>
      </c>
      <c r="B28" s="189" t="s">
        <v>965</v>
      </c>
      <c r="C28" s="178">
        <v>1600</v>
      </c>
      <c r="D28" s="178">
        <v>1600</v>
      </c>
      <c r="E28" s="178">
        <f>F28+G28+H28+I28</f>
        <v>4424</v>
      </c>
      <c r="F28" s="179"/>
      <c r="G28" s="179">
        <v>4424</v>
      </c>
      <c r="H28" s="179"/>
      <c r="I28" s="179"/>
      <c r="J28" s="179">
        <f>E28/C28*100</f>
        <v>276.5</v>
      </c>
      <c r="K28" s="179">
        <f>E28/D28*100</f>
        <v>276.5</v>
      </c>
    </row>
    <row r="29" spans="1:11" ht="30">
      <c r="A29" s="197"/>
      <c r="B29" s="193" t="s">
        <v>969</v>
      </c>
      <c r="C29" s="178"/>
      <c r="D29" s="178"/>
      <c r="E29" s="178"/>
      <c r="F29" s="179"/>
      <c r="G29" s="179"/>
      <c r="H29" s="179"/>
      <c r="I29" s="179"/>
      <c r="J29" s="179"/>
      <c r="K29" s="179"/>
    </row>
    <row r="30" spans="1:11">
      <c r="A30" s="190" t="s">
        <v>967</v>
      </c>
      <c r="B30" s="189" t="s">
        <v>964</v>
      </c>
      <c r="C30" s="178">
        <v>2400</v>
      </c>
      <c r="D30" s="178">
        <v>2400</v>
      </c>
      <c r="E30" s="178">
        <f>F30+G30+H30+I30</f>
        <v>6102</v>
      </c>
      <c r="F30" s="179"/>
      <c r="G30" s="179">
        <v>6102</v>
      </c>
      <c r="H30" s="179"/>
      <c r="I30" s="179"/>
      <c r="J30" s="179">
        <f>E30/C30*100</f>
        <v>254.25</v>
      </c>
      <c r="K30" s="179">
        <f>E30/D30*100</f>
        <v>254.25</v>
      </c>
    </row>
    <row r="31" spans="1:11" ht="30">
      <c r="A31" s="190"/>
      <c r="B31" s="193" t="s">
        <v>969</v>
      </c>
      <c r="C31" s="178"/>
      <c r="D31" s="178"/>
      <c r="E31" s="178"/>
      <c r="F31" s="179"/>
      <c r="G31" s="179"/>
      <c r="H31" s="179"/>
      <c r="I31" s="179"/>
      <c r="J31" s="179"/>
      <c r="K31" s="179"/>
    </row>
    <row r="32" spans="1:11">
      <c r="A32" s="190" t="s">
        <v>877</v>
      </c>
      <c r="B32" s="189" t="s">
        <v>968</v>
      </c>
      <c r="C32" s="178"/>
      <c r="D32" s="178"/>
      <c r="E32" s="178"/>
      <c r="F32" s="179"/>
      <c r="G32" s="179"/>
      <c r="H32" s="179"/>
      <c r="I32" s="179"/>
      <c r="J32" s="179"/>
      <c r="K32" s="179"/>
    </row>
    <row r="33" spans="1:11">
      <c r="A33" s="190" t="s">
        <v>967</v>
      </c>
      <c r="B33" s="189" t="s">
        <v>963</v>
      </c>
      <c r="C33" s="178"/>
      <c r="D33" s="178"/>
      <c r="E33" s="178"/>
      <c r="F33" s="179"/>
      <c r="G33" s="178"/>
      <c r="H33" s="183"/>
      <c r="I33" s="179"/>
      <c r="J33" s="179"/>
      <c r="K33" s="179"/>
    </row>
    <row r="34" spans="1:11" ht="30">
      <c r="A34" s="197"/>
      <c r="B34" s="193" t="s">
        <v>962</v>
      </c>
      <c r="C34" s="178"/>
      <c r="D34" s="178"/>
      <c r="E34" s="178"/>
      <c r="F34" s="179"/>
      <c r="G34" s="179"/>
      <c r="H34" s="179"/>
      <c r="I34" s="179"/>
      <c r="J34" s="179"/>
      <c r="K34" s="179"/>
    </row>
    <row r="35" spans="1:11">
      <c r="A35" s="190" t="s">
        <v>877</v>
      </c>
      <c r="B35" s="189" t="s">
        <v>961</v>
      </c>
      <c r="C35" s="178"/>
      <c r="D35" s="178"/>
      <c r="E35" s="178">
        <f>F35+G35+H35+I35</f>
        <v>3</v>
      </c>
      <c r="F35" s="179"/>
      <c r="G35" s="179">
        <v>3</v>
      </c>
      <c r="H35" s="179"/>
      <c r="I35" s="179"/>
      <c r="J35" s="179"/>
      <c r="K35" s="179"/>
    </row>
    <row r="36" spans="1:11">
      <c r="A36" s="197"/>
      <c r="B36" s="193" t="s">
        <v>966</v>
      </c>
      <c r="C36" s="178"/>
      <c r="D36" s="178"/>
      <c r="E36" s="178"/>
      <c r="F36" s="179"/>
      <c r="G36" s="179"/>
      <c r="H36" s="179"/>
      <c r="I36" s="179"/>
      <c r="J36" s="179"/>
      <c r="K36" s="179"/>
    </row>
    <row r="37" spans="1:11">
      <c r="A37" s="195" t="s">
        <v>437</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877</v>
      </c>
      <c r="B38" s="189" t="s">
        <v>965</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877</v>
      </c>
      <c r="B39" s="189" t="s">
        <v>964</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877</v>
      </c>
      <c r="B40" s="189" t="s">
        <v>963</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962</v>
      </c>
      <c r="C41" s="182"/>
      <c r="D41" s="182"/>
      <c r="E41" s="182">
        <f t="shared" si="4"/>
        <v>401</v>
      </c>
      <c r="F41" s="192">
        <v>401</v>
      </c>
      <c r="G41" s="192"/>
      <c r="H41" s="192"/>
      <c r="I41" s="192"/>
      <c r="J41" s="192"/>
      <c r="K41" s="192"/>
    </row>
    <row r="42" spans="1:11">
      <c r="A42" s="190" t="s">
        <v>877</v>
      </c>
      <c r="B42" s="189" t="s">
        <v>961</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486</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925</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923</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490</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960</v>
      </c>
      <c r="C48" s="182">
        <v>38000</v>
      </c>
      <c r="D48" s="182">
        <v>38000</v>
      </c>
      <c r="E48" s="182"/>
      <c r="F48" s="192"/>
      <c r="G48" s="192"/>
      <c r="H48" s="192"/>
      <c r="I48" s="192"/>
      <c r="J48" s="192">
        <f t="shared" si="5"/>
        <v>0</v>
      </c>
      <c r="K48" s="192">
        <f t="shared" si="6"/>
        <v>0</v>
      </c>
    </row>
    <row r="49" spans="1:11">
      <c r="A49" s="197"/>
      <c r="B49" s="193" t="s">
        <v>959</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491</v>
      </c>
      <c r="B50" s="188" t="s">
        <v>958</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957</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956</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955</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954</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953</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952</v>
      </c>
      <c r="C56" s="182"/>
      <c r="D56" s="182"/>
      <c r="E56" s="182"/>
      <c r="F56" s="192"/>
      <c r="G56" s="192"/>
      <c r="H56" s="192"/>
      <c r="I56" s="192"/>
      <c r="J56" s="192"/>
      <c r="K56" s="192"/>
    </row>
    <row r="57" spans="1:11" ht="30">
      <c r="A57" s="197"/>
      <c r="B57" s="193" t="s">
        <v>951</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492</v>
      </c>
      <c r="B58" s="188" t="s">
        <v>950</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493</v>
      </c>
      <c r="B59" s="185" t="s">
        <v>949</v>
      </c>
      <c r="C59" s="174"/>
      <c r="D59" s="174"/>
      <c r="E59" s="174"/>
      <c r="F59" s="175"/>
      <c r="G59" s="175"/>
      <c r="H59" s="175"/>
      <c r="I59" s="175"/>
      <c r="J59" s="175"/>
      <c r="K59" s="175"/>
    </row>
    <row r="60" spans="1:11" ht="30">
      <c r="A60" s="197"/>
      <c r="B60" s="198" t="s">
        <v>948</v>
      </c>
      <c r="C60" s="182"/>
      <c r="D60" s="182"/>
      <c r="E60" s="182"/>
      <c r="F60" s="182"/>
      <c r="G60" s="182"/>
      <c r="H60" s="182"/>
      <c r="I60" s="182"/>
      <c r="J60" s="182"/>
      <c r="K60" s="182"/>
    </row>
    <row r="61" spans="1:11" ht="30">
      <c r="A61" s="197"/>
      <c r="B61" s="193" t="s">
        <v>947</v>
      </c>
      <c r="C61" s="182"/>
      <c r="D61" s="182"/>
      <c r="E61" s="182"/>
      <c r="F61" s="192"/>
      <c r="G61" s="192"/>
      <c r="H61" s="192"/>
      <c r="I61" s="192"/>
      <c r="J61" s="182"/>
      <c r="K61" s="182"/>
    </row>
    <row r="62" spans="1:11">
      <c r="A62" s="195" t="s">
        <v>946</v>
      </c>
      <c r="B62" s="188" t="s">
        <v>945</v>
      </c>
      <c r="C62" s="174"/>
      <c r="D62" s="174"/>
      <c r="E62" s="174"/>
      <c r="F62" s="174"/>
      <c r="G62" s="174"/>
      <c r="H62" s="174"/>
      <c r="I62" s="174"/>
      <c r="J62" s="174"/>
      <c r="K62" s="174"/>
    </row>
    <row r="63" spans="1:11">
      <c r="A63" s="190"/>
      <c r="B63" s="189" t="s">
        <v>944</v>
      </c>
      <c r="C63" s="178"/>
      <c r="D63" s="178"/>
      <c r="E63" s="178"/>
      <c r="F63" s="179"/>
      <c r="G63" s="179"/>
      <c r="H63" s="179"/>
      <c r="I63" s="179"/>
      <c r="J63" s="174"/>
      <c r="K63" s="174"/>
    </row>
    <row r="64" spans="1:11">
      <c r="A64" s="190"/>
      <c r="B64" s="189" t="s">
        <v>943</v>
      </c>
      <c r="C64" s="178"/>
      <c r="D64" s="178"/>
      <c r="E64" s="178"/>
      <c r="F64" s="179"/>
      <c r="G64" s="179"/>
      <c r="H64" s="179"/>
      <c r="I64" s="179"/>
      <c r="J64" s="174"/>
      <c r="K64" s="174"/>
    </row>
    <row r="65" spans="1:11" ht="28.5">
      <c r="A65" s="195" t="s">
        <v>942</v>
      </c>
      <c r="B65" s="188" t="s">
        <v>941</v>
      </c>
      <c r="C65" s="174"/>
      <c r="D65" s="174"/>
      <c r="E65" s="174"/>
      <c r="F65" s="174"/>
      <c r="G65" s="174"/>
      <c r="H65" s="174"/>
      <c r="I65" s="174"/>
      <c r="J65" s="174"/>
      <c r="K65" s="174"/>
    </row>
    <row r="66" spans="1:11">
      <c r="A66" s="197"/>
      <c r="B66" s="193" t="s">
        <v>940</v>
      </c>
      <c r="C66" s="182"/>
      <c r="D66" s="182"/>
      <c r="E66" s="182"/>
      <c r="F66" s="192"/>
      <c r="G66" s="192"/>
      <c r="H66" s="192"/>
      <c r="I66" s="192"/>
      <c r="J66" s="196"/>
      <c r="K66" s="196"/>
    </row>
    <row r="67" spans="1:11">
      <c r="A67" s="197"/>
      <c r="B67" s="193" t="s">
        <v>939</v>
      </c>
      <c r="C67" s="182"/>
      <c r="D67" s="182"/>
      <c r="E67" s="182"/>
      <c r="F67" s="192"/>
      <c r="G67" s="192"/>
      <c r="H67" s="192"/>
      <c r="I67" s="192"/>
      <c r="J67" s="196"/>
      <c r="K67" s="196"/>
    </row>
    <row r="68" spans="1:11" ht="28.5">
      <c r="A68" s="195" t="s">
        <v>496</v>
      </c>
      <c r="B68" s="185" t="s">
        <v>938</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937</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936</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935</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934</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933</v>
      </c>
      <c r="C75" s="174"/>
      <c r="D75" s="174"/>
      <c r="E75" s="174">
        <f t="shared" si="8"/>
        <v>0</v>
      </c>
      <c r="F75" s="175"/>
      <c r="G75" s="175"/>
      <c r="H75" s="175"/>
      <c r="I75" s="175"/>
      <c r="J75" s="174"/>
      <c r="K75" s="174"/>
    </row>
    <row r="76" spans="1:11">
      <c r="A76" s="177">
        <v>20</v>
      </c>
      <c r="B76" s="188" t="s">
        <v>932</v>
      </c>
      <c r="C76" s="174">
        <v>1000</v>
      </c>
      <c r="D76" s="174">
        <v>1000</v>
      </c>
      <c r="E76" s="174">
        <f t="shared" si="8"/>
        <v>2625</v>
      </c>
      <c r="F76" s="175"/>
      <c r="G76" s="175">
        <v>2625</v>
      </c>
      <c r="H76" s="175"/>
      <c r="I76" s="175"/>
      <c r="J76" s="174"/>
      <c r="K76" s="174"/>
    </row>
    <row r="77" spans="1:11" ht="28.5">
      <c r="A77" s="177">
        <v>21</v>
      </c>
      <c r="B77" s="188" t="s">
        <v>931</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930</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929</v>
      </c>
      <c r="C82" s="178">
        <v>14000</v>
      </c>
      <c r="D82" s="178">
        <v>14000</v>
      </c>
      <c r="E82" s="178">
        <f t="shared" si="9"/>
        <v>21985</v>
      </c>
      <c r="F82" s="179">
        <v>21985</v>
      </c>
      <c r="G82" s="179"/>
      <c r="H82" s="179"/>
      <c r="I82" s="179"/>
      <c r="J82" s="178">
        <f>E82/C82*100</f>
        <v>157.03571428571428</v>
      </c>
      <c r="K82" s="178">
        <f>E82/D82*100</f>
        <v>157.03571428571428</v>
      </c>
    </row>
    <row r="83" spans="1:11">
      <c r="A83" s="191" t="s">
        <v>437</v>
      </c>
      <c r="B83" s="187" t="s">
        <v>928</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486</v>
      </c>
      <c r="B84" s="187" t="s">
        <v>927</v>
      </c>
      <c r="C84" s="178"/>
      <c r="D84" s="178"/>
      <c r="E84" s="178">
        <f t="shared" si="9"/>
        <v>45519</v>
      </c>
      <c r="F84" s="179">
        <v>45519</v>
      </c>
      <c r="G84" s="179"/>
      <c r="H84" s="179"/>
      <c r="I84" s="179"/>
      <c r="J84" s="179"/>
      <c r="K84" s="178"/>
    </row>
    <row r="85" spans="1:11">
      <c r="A85" s="190" t="s">
        <v>487</v>
      </c>
      <c r="B85" s="187" t="s">
        <v>926</v>
      </c>
      <c r="C85" s="178"/>
      <c r="D85" s="178"/>
      <c r="E85" s="178"/>
      <c r="F85" s="179"/>
      <c r="G85" s="179"/>
      <c r="H85" s="179"/>
      <c r="I85" s="179"/>
      <c r="J85" s="179"/>
      <c r="K85" s="178"/>
    </row>
    <row r="86" spans="1:11" ht="30">
      <c r="A86" s="190" t="s">
        <v>925</v>
      </c>
      <c r="B86" s="187" t="s">
        <v>924</v>
      </c>
      <c r="C86" s="178">
        <v>1700</v>
      </c>
      <c r="D86" s="178">
        <v>1700</v>
      </c>
      <c r="E86" s="178">
        <f>F86+G86+H86+I86</f>
        <v>1565</v>
      </c>
      <c r="F86" s="179">
        <v>1565</v>
      </c>
      <c r="G86" s="179"/>
      <c r="H86" s="179"/>
      <c r="I86" s="179"/>
      <c r="J86" s="179"/>
      <c r="K86" s="178"/>
    </row>
    <row r="87" spans="1:11">
      <c r="A87" s="190" t="s">
        <v>923</v>
      </c>
      <c r="B87" s="187" t="s">
        <v>922</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921</v>
      </c>
      <c r="C91" s="178"/>
      <c r="D91" s="178"/>
      <c r="E91" s="178">
        <f t="shared" si="10"/>
        <v>0</v>
      </c>
      <c r="F91" s="178"/>
      <c r="G91" s="178"/>
      <c r="H91" s="178"/>
      <c r="I91" s="178"/>
      <c r="J91" s="179"/>
      <c r="K91" s="179"/>
    </row>
    <row r="92" spans="1:11">
      <c r="A92" s="181">
        <v>2</v>
      </c>
      <c r="B92" s="189" t="s">
        <v>920</v>
      </c>
      <c r="C92" s="178"/>
      <c r="D92" s="178"/>
      <c r="E92" s="178">
        <f t="shared" si="10"/>
        <v>546248</v>
      </c>
      <c r="F92" s="178"/>
      <c r="G92" s="178">
        <v>543477</v>
      </c>
      <c r="H92" s="178">
        <v>2771</v>
      </c>
      <c r="I92" s="178"/>
      <c r="J92" s="179"/>
      <c r="K92" s="179"/>
    </row>
    <row r="93" spans="1:11" ht="28.5">
      <c r="A93" s="177" t="s">
        <v>32</v>
      </c>
      <c r="B93" s="188" t="s">
        <v>919</v>
      </c>
      <c r="C93" s="174"/>
      <c r="D93" s="174"/>
      <c r="E93" s="174">
        <f t="shared" si="10"/>
        <v>0</v>
      </c>
      <c r="F93" s="175"/>
      <c r="G93" s="175">
        <f>G94+G95+G98</f>
        <v>0</v>
      </c>
      <c r="H93" s="175"/>
      <c r="I93" s="175"/>
      <c r="J93" s="174"/>
      <c r="K93" s="175"/>
    </row>
    <row r="94" spans="1:11" ht="28.5">
      <c r="A94" s="177">
        <v>1</v>
      </c>
      <c r="B94" s="188" t="s">
        <v>918</v>
      </c>
      <c r="C94" s="174"/>
      <c r="D94" s="174"/>
      <c r="E94" s="174"/>
      <c r="F94" s="175"/>
      <c r="G94" s="175"/>
      <c r="H94" s="175"/>
      <c r="I94" s="175"/>
      <c r="J94" s="174"/>
      <c r="K94" s="175"/>
    </row>
    <row r="95" spans="1:11">
      <c r="A95" s="177">
        <v>2</v>
      </c>
      <c r="B95" s="185" t="s">
        <v>917</v>
      </c>
      <c r="C95" s="174"/>
      <c r="D95" s="174"/>
      <c r="E95" s="174"/>
      <c r="F95" s="175"/>
      <c r="G95" s="175"/>
      <c r="H95" s="175"/>
      <c r="I95" s="175"/>
      <c r="J95" s="175"/>
      <c r="K95" s="175"/>
    </row>
    <row r="96" spans="1:11">
      <c r="A96" s="181" t="s">
        <v>907</v>
      </c>
      <c r="B96" s="187" t="s">
        <v>916</v>
      </c>
      <c r="C96" s="178"/>
      <c r="D96" s="178"/>
      <c r="E96" s="178"/>
      <c r="F96" s="179"/>
      <c r="G96" s="179"/>
      <c r="H96" s="179"/>
      <c r="I96" s="179"/>
      <c r="J96" s="179"/>
      <c r="K96" s="179"/>
    </row>
    <row r="97" spans="1:11">
      <c r="A97" s="181" t="s">
        <v>905</v>
      </c>
      <c r="B97" s="187" t="s">
        <v>915</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914</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913</v>
      </c>
      <c r="C100" s="174">
        <f>C101+C102</f>
        <v>9800</v>
      </c>
      <c r="D100" s="174">
        <f>D101+D102</f>
        <v>9800</v>
      </c>
      <c r="E100" s="174"/>
      <c r="F100" s="174"/>
      <c r="G100" s="174"/>
      <c r="H100" s="174"/>
      <c r="I100" s="174"/>
      <c r="J100" s="174">
        <f>E100/C100*100</f>
        <v>0</v>
      </c>
      <c r="K100" s="174">
        <f>E100/D100*100</f>
        <v>0</v>
      </c>
    </row>
    <row r="101" spans="1:11">
      <c r="A101" s="181">
        <v>1</v>
      </c>
      <c r="B101" s="180" t="s">
        <v>911</v>
      </c>
      <c r="C101" s="178"/>
      <c r="D101" s="178"/>
      <c r="E101" s="178"/>
      <c r="F101" s="179"/>
      <c r="G101" s="183"/>
      <c r="H101" s="179"/>
      <c r="I101" s="179"/>
      <c r="J101" s="179"/>
      <c r="K101" s="179"/>
    </row>
    <row r="102" spans="1:11">
      <c r="A102" s="181">
        <v>2</v>
      </c>
      <c r="B102" s="180" t="s">
        <v>910</v>
      </c>
      <c r="C102" s="178">
        <v>9800</v>
      </c>
      <c r="D102" s="178">
        <v>9800</v>
      </c>
      <c r="E102" s="178"/>
      <c r="F102" s="179"/>
      <c r="G102" s="179"/>
      <c r="H102" s="179"/>
      <c r="I102" s="179"/>
      <c r="J102" s="179"/>
      <c r="K102" s="179"/>
    </row>
    <row r="103" spans="1:11">
      <c r="A103" s="177" t="s">
        <v>22</v>
      </c>
      <c r="B103" s="176" t="s">
        <v>912</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911</v>
      </c>
      <c r="C104" s="182"/>
      <c r="D104" s="182"/>
      <c r="E104" s="178"/>
      <c r="F104" s="179"/>
      <c r="G104" s="179"/>
      <c r="H104" s="179"/>
      <c r="I104" s="179"/>
      <c r="J104" s="179"/>
      <c r="K104" s="179"/>
    </row>
    <row r="105" spans="1:11">
      <c r="A105" s="181">
        <v>2</v>
      </c>
      <c r="B105" s="180" t="s">
        <v>910</v>
      </c>
      <c r="C105" s="178">
        <v>10400</v>
      </c>
      <c r="D105" s="178">
        <v>10400</v>
      </c>
      <c r="E105" s="178">
        <f>F105+G105+H105+I105</f>
        <v>6065</v>
      </c>
      <c r="F105" s="179"/>
      <c r="G105" s="179">
        <v>6065</v>
      </c>
      <c r="H105" s="179"/>
      <c r="I105" s="179"/>
      <c r="J105" s="179"/>
      <c r="K105" s="179"/>
    </row>
    <row r="106" spans="1:11">
      <c r="A106" s="177" t="s">
        <v>52</v>
      </c>
      <c r="B106" s="176" t="s">
        <v>909</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908</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440</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907</v>
      </c>
      <c r="B110" s="180" t="s">
        <v>906</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905</v>
      </c>
      <c r="B111" s="180" t="s">
        <v>904</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903</v>
      </c>
      <c r="C113" s="174"/>
      <c r="D113" s="174"/>
      <c r="E113" s="174">
        <f>F113+G113+H113+I113</f>
        <v>4041130</v>
      </c>
      <c r="F113" s="175"/>
      <c r="G113" s="175">
        <v>2839175</v>
      </c>
      <c r="H113" s="175">
        <v>954591</v>
      </c>
      <c r="I113" s="175">
        <v>247364</v>
      </c>
      <c r="J113" s="175"/>
      <c r="K113" s="174"/>
    </row>
    <row r="114" spans="1:11">
      <c r="A114" s="177" t="s">
        <v>56</v>
      </c>
      <c r="B114" s="176" t="s">
        <v>902</v>
      </c>
      <c r="C114" s="174"/>
      <c r="D114" s="174"/>
      <c r="E114" s="174">
        <f>F114+G114+H114+I114</f>
        <v>99781</v>
      </c>
      <c r="F114" s="175"/>
      <c r="G114" s="175">
        <v>87597</v>
      </c>
      <c r="H114" s="175">
        <v>8871</v>
      </c>
      <c r="I114" s="175">
        <v>3313</v>
      </c>
      <c r="J114" s="175"/>
      <c r="K114" s="174"/>
    </row>
  </sheetData>
  <mergeCells count="1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 ref="K7:K8"/>
    <mergeCell ref="I7:I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788" t="s">
        <v>458</v>
      </c>
      <c r="F1" s="788"/>
      <c r="G1" s="788"/>
      <c r="H1" s="788"/>
    </row>
    <row r="2" spans="1:10" s="95" customFormat="1" ht="18.75">
      <c r="A2" s="789" t="s">
        <v>757</v>
      </c>
      <c r="B2" s="789"/>
      <c r="C2" s="789"/>
      <c r="D2" s="789"/>
      <c r="E2" s="789"/>
      <c r="F2" s="789"/>
      <c r="G2" s="789"/>
      <c r="H2" s="789"/>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844" t="s">
        <v>2</v>
      </c>
      <c r="H4" s="844"/>
    </row>
    <row r="5" spans="1:10" ht="15.75">
      <c r="A5" s="860" t="s">
        <v>94</v>
      </c>
      <c r="B5" s="860" t="s">
        <v>214</v>
      </c>
      <c r="C5" s="860" t="s">
        <v>459</v>
      </c>
      <c r="D5" s="860" t="s">
        <v>193</v>
      </c>
      <c r="E5" s="860"/>
      <c r="F5" s="860"/>
      <c r="G5" s="860"/>
      <c r="H5" s="860"/>
    </row>
    <row r="6" spans="1:10" ht="66.75" customHeight="1">
      <c r="A6" s="860"/>
      <c r="B6" s="860"/>
      <c r="C6" s="860"/>
      <c r="D6" s="327" t="s">
        <v>460</v>
      </c>
      <c r="E6" s="327" t="s">
        <v>461</v>
      </c>
      <c r="F6" s="327" t="s">
        <v>35</v>
      </c>
      <c r="G6" s="327" t="s">
        <v>31</v>
      </c>
      <c r="H6" s="327" t="s">
        <v>462</v>
      </c>
    </row>
    <row r="7" spans="1:10" ht="20.25" customHeight="1">
      <c r="A7" s="434" t="s">
        <v>12</v>
      </c>
      <c r="B7" s="434" t="s">
        <v>13</v>
      </c>
      <c r="C7" s="434">
        <v>1</v>
      </c>
      <c r="D7" s="434">
        <v>2</v>
      </c>
      <c r="E7" s="434">
        <v>3</v>
      </c>
      <c r="F7" s="434">
        <v>4</v>
      </c>
      <c r="G7" s="434">
        <v>5</v>
      </c>
      <c r="H7" s="434">
        <v>6</v>
      </c>
      <c r="I7" s="328">
        <f>954591+247364</f>
        <v>1201955</v>
      </c>
      <c r="J7" s="329">
        <f>G8-I7</f>
        <v>0</v>
      </c>
    </row>
    <row r="8" spans="1:10" s="321" customFormat="1" ht="27" customHeight="1">
      <c r="A8" s="429"/>
      <c r="B8" s="429" t="s">
        <v>234</v>
      </c>
      <c r="C8" s="435">
        <f t="shared" ref="C8:H8" si="0">SUM(C9:C19)</f>
        <v>12646741</v>
      </c>
      <c r="D8" s="435">
        <f t="shared" si="0"/>
        <v>1218912</v>
      </c>
      <c r="E8" s="435">
        <f t="shared" si="0"/>
        <v>10113042</v>
      </c>
      <c r="F8" s="435">
        <f t="shared" si="0"/>
        <v>100649</v>
      </c>
      <c r="G8" s="435">
        <f t="shared" si="0"/>
        <v>1201955</v>
      </c>
      <c r="H8" s="435">
        <f t="shared" si="0"/>
        <v>12183</v>
      </c>
      <c r="I8" s="330">
        <v>12184</v>
      </c>
      <c r="J8" s="330">
        <f>H8-I8</f>
        <v>-1</v>
      </c>
    </row>
    <row r="9" spans="1:10" ht="27" customHeight="1">
      <c r="A9" s="430">
        <v>1</v>
      </c>
      <c r="B9" s="431" t="s">
        <v>463</v>
      </c>
      <c r="C9" s="436">
        <f t="shared" ref="C9:C19" si="1">D9+E9+F9+G9+H9</f>
        <v>1399281</v>
      </c>
      <c r="D9" s="436">
        <v>196762</v>
      </c>
      <c r="E9" s="437">
        <v>1077653</v>
      </c>
      <c r="F9" s="436">
        <v>4068</v>
      </c>
      <c r="G9" s="436">
        <f>87170+33541</f>
        <v>120711</v>
      </c>
      <c r="H9" s="436">
        <v>87</v>
      </c>
      <c r="I9" s="328">
        <v>100649</v>
      </c>
      <c r="J9" s="329">
        <f>F8-I9</f>
        <v>0</v>
      </c>
    </row>
    <row r="10" spans="1:10" ht="27" customHeight="1">
      <c r="A10" s="430">
        <v>2</v>
      </c>
      <c r="B10" s="431" t="s">
        <v>464</v>
      </c>
      <c r="C10" s="436">
        <f t="shared" si="1"/>
        <v>1082741</v>
      </c>
      <c r="D10" s="436">
        <v>87691</v>
      </c>
      <c r="E10" s="437">
        <v>907104</v>
      </c>
      <c r="F10" s="436">
        <v>3029</v>
      </c>
      <c r="G10" s="436">
        <f>76618+7439</f>
        <v>84057</v>
      </c>
      <c r="H10" s="436">
        <f>166+694</f>
        <v>860</v>
      </c>
    </row>
    <row r="11" spans="1:10" ht="27" customHeight="1">
      <c r="A11" s="430">
        <v>3</v>
      </c>
      <c r="B11" s="431" t="s">
        <v>465</v>
      </c>
      <c r="C11" s="436">
        <f t="shared" si="1"/>
        <v>1013513</v>
      </c>
      <c r="D11" s="436">
        <v>398942</v>
      </c>
      <c r="E11" s="437">
        <v>479212</v>
      </c>
      <c r="F11" s="436">
        <v>5015</v>
      </c>
      <c r="G11" s="436">
        <f>111256+18159</f>
        <v>129415</v>
      </c>
      <c r="H11" s="436">
        <v>929</v>
      </c>
    </row>
    <row r="12" spans="1:10" ht="27" customHeight="1">
      <c r="A12" s="430">
        <v>4</v>
      </c>
      <c r="B12" s="431" t="s">
        <v>466</v>
      </c>
      <c r="C12" s="436">
        <f t="shared" si="1"/>
        <v>1151084</v>
      </c>
      <c r="D12" s="436">
        <v>127098</v>
      </c>
      <c r="E12" s="437">
        <v>937750</v>
      </c>
      <c r="F12" s="436">
        <v>1363</v>
      </c>
      <c r="G12" s="436">
        <f>61272+22069</f>
        <v>83341</v>
      </c>
      <c r="H12" s="436">
        <f>606+926</f>
        <v>1532</v>
      </c>
    </row>
    <row r="13" spans="1:10" ht="27" customHeight="1">
      <c r="A13" s="430">
        <v>5</v>
      </c>
      <c r="B13" s="431" t="s">
        <v>467</v>
      </c>
      <c r="C13" s="436">
        <f t="shared" si="1"/>
        <v>1303829</v>
      </c>
      <c r="D13" s="436">
        <v>83096</v>
      </c>
      <c r="E13" s="437">
        <v>1111553</v>
      </c>
      <c r="F13" s="436">
        <v>71</v>
      </c>
      <c r="G13" s="436">
        <f>100997+7786</f>
        <v>108783</v>
      </c>
      <c r="H13" s="436">
        <v>326</v>
      </c>
    </row>
    <row r="14" spans="1:10" ht="27" customHeight="1">
      <c r="A14" s="430">
        <v>6</v>
      </c>
      <c r="B14" s="431" t="s">
        <v>468</v>
      </c>
      <c r="C14" s="436">
        <f t="shared" si="1"/>
        <v>819055</v>
      </c>
      <c r="D14" s="436">
        <v>88135</v>
      </c>
      <c r="E14" s="437">
        <v>604151</v>
      </c>
      <c r="F14" s="436">
        <v>16464</v>
      </c>
      <c r="G14" s="436">
        <f>83428+25034</f>
        <v>108462</v>
      </c>
      <c r="H14" s="436">
        <f>1843</f>
        <v>1843</v>
      </c>
    </row>
    <row r="15" spans="1:10" ht="27" customHeight="1">
      <c r="A15" s="430">
        <v>7</v>
      </c>
      <c r="B15" s="431" t="s">
        <v>469</v>
      </c>
      <c r="C15" s="436">
        <f t="shared" si="1"/>
        <v>1133196</v>
      </c>
      <c r="D15" s="436">
        <v>49516</v>
      </c>
      <c r="E15" s="437">
        <v>1010007</v>
      </c>
      <c r="F15" s="436">
        <v>7390</v>
      </c>
      <c r="G15" s="436">
        <f>47260+18236</f>
        <v>65496</v>
      </c>
      <c r="H15" s="436">
        <f>529+258</f>
        <v>787</v>
      </c>
    </row>
    <row r="16" spans="1:10" ht="27" customHeight="1">
      <c r="A16" s="430">
        <v>8</v>
      </c>
      <c r="B16" s="431" t="s">
        <v>470</v>
      </c>
      <c r="C16" s="436">
        <f t="shared" si="1"/>
        <v>1426171</v>
      </c>
      <c r="D16" s="436">
        <v>68359</v>
      </c>
      <c r="E16" s="437">
        <v>1172396</v>
      </c>
      <c r="F16" s="436">
        <v>32807</v>
      </c>
      <c r="G16" s="436">
        <f>108175+43576</f>
        <v>151751</v>
      </c>
      <c r="H16" s="436">
        <v>858</v>
      </c>
    </row>
    <row r="17" spans="1:8" ht="27" customHeight="1">
      <c r="A17" s="430">
        <v>9</v>
      </c>
      <c r="B17" s="431" t="s">
        <v>471</v>
      </c>
      <c r="C17" s="436">
        <f t="shared" si="1"/>
        <v>1100296</v>
      </c>
      <c r="D17" s="436">
        <v>35189</v>
      </c>
      <c r="E17" s="437">
        <v>927595</v>
      </c>
      <c r="F17" s="436">
        <v>1156</v>
      </c>
      <c r="G17" s="436">
        <f>122007+12615</f>
        <v>134622</v>
      </c>
      <c r="H17" s="436">
        <f>1002+732</f>
        <v>1734</v>
      </c>
    </row>
    <row r="18" spans="1:8" ht="27" customHeight="1">
      <c r="A18" s="430">
        <v>10</v>
      </c>
      <c r="B18" s="431" t="s">
        <v>472</v>
      </c>
      <c r="C18" s="436">
        <f t="shared" si="1"/>
        <v>1210014</v>
      </c>
      <c r="D18" s="436">
        <v>26166</v>
      </c>
      <c r="E18" s="437">
        <v>1042994</v>
      </c>
      <c r="F18" s="436">
        <v>10905</v>
      </c>
      <c r="G18" s="436">
        <f>103370+25166</f>
        <v>128536</v>
      </c>
      <c r="H18" s="436">
        <f>1408+5</f>
        <v>1413</v>
      </c>
    </row>
    <row r="19" spans="1:8" ht="27" customHeight="1">
      <c r="A19" s="432">
        <v>11</v>
      </c>
      <c r="B19" s="433" t="s">
        <v>473</v>
      </c>
      <c r="C19" s="438">
        <f t="shared" si="1"/>
        <v>1007561</v>
      </c>
      <c r="D19" s="439">
        <v>57958</v>
      </c>
      <c r="E19" s="440">
        <v>842627</v>
      </c>
      <c r="F19" s="439">
        <v>18381</v>
      </c>
      <c r="G19" s="439">
        <f>53038+33743</f>
        <v>86781</v>
      </c>
      <c r="H19" s="439">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39" customWidth="1"/>
    <col min="42" max="42" width="13" style="25" customWidth="1"/>
    <col min="43" max="43" width="13.140625" style="739" customWidth="1"/>
    <col min="44" max="46" width="10.7109375" style="25" customWidth="1"/>
    <col min="47" max="47" width="8.140625" style="25" customWidth="1"/>
    <col min="48" max="48" width="10.7109375" style="739" customWidth="1"/>
    <col min="49" max="49" width="12.28515625" style="739" customWidth="1"/>
    <col min="50" max="50" width="8.140625" style="25" customWidth="1"/>
    <col min="51" max="51" width="12.7109375" style="25" customWidth="1"/>
    <col min="52" max="53" width="10.85546875" style="25" customWidth="1"/>
    <col min="54" max="54" width="8.140625" style="25" customWidth="1"/>
    <col min="55" max="55" width="9.5703125" style="739" customWidth="1"/>
    <col min="56" max="56" width="11.28515625" style="739" customWidth="1"/>
    <col min="57" max="57" width="8.140625" style="25" customWidth="1"/>
    <col min="58" max="58" width="14" style="25" customWidth="1"/>
    <col min="59" max="60" width="10.85546875" style="25" customWidth="1"/>
    <col min="61" max="61" width="8.140625" style="25" customWidth="1"/>
    <col min="62" max="63" width="10.85546875" style="739"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795"/>
      <c r="B1" s="795"/>
      <c r="C1" s="795"/>
      <c r="D1" s="795"/>
      <c r="E1" s="795"/>
      <c r="F1" s="795"/>
      <c r="G1" s="795"/>
      <c r="H1" s="795"/>
      <c r="I1" s="795"/>
      <c r="J1" s="795"/>
      <c r="K1" s="795"/>
      <c r="L1" s="795"/>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719"/>
      <c r="AP1" s="579"/>
      <c r="AQ1" s="719"/>
      <c r="AR1" s="579"/>
      <c r="AS1" s="579"/>
      <c r="AT1" s="579"/>
      <c r="AU1" s="579"/>
      <c r="AV1" s="719"/>
      <c r="AW1" s="719"/>
      <c r="AX1" s="579"/>
      <c r="AY1" s="579"/>
      <c r="AZ1" s="579"/>
      <c r="BA1" s="579"/>
      <c r="BB1" s="579"/>
      <c r="BC1" s="719"/>
      <c r="BD1" s="719"/>
      <c r="BE1" s="579"/>
      <c r="BF1" s="579"/>
      <c r="BG1" s="579"/>
      <c r="BH1" s="579"/>
      <c r="BI1" s="579"/>
      <c r="BJ1" s="719"/>
      <c r="BK1" s="788" t="s">
        <v>474</v>
      </c>
      <c r="BL1" s="788"/>
      <c r="BM1" s="788"/>
      <c r="BN1" s="788"/>
      <c r="BO1" s="788"/>
    </row>
    <row r="2" spans="1:70" s="407" customFormat="1" ht="24.95" customHeight="1">
      <c r="A2" s="861" t="s">
        <v>1138</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row>
    <row r="3" spans="1:70" s="408" customFormat="1" ht="24.95" customHeight="1">
      <c r="A3" s="796"/>
      <c r="B3" s="796"/>
      <c r="C3" s="796"/>
      <c r="D3" s="796"/>
      <c r="E3" s="796"/>
      <c r="F3" s="796"/>
      <c r="G3" s="796"/>
      <c r="H3" s="796"/>
      <c r="I3" s="796"/>
      <c r="J3" s="796"/>
      <c r="K3" s="796"/>
      <c r="L3" s="796"/>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c r="AT3" s="796"/>
      <c r="AU3" s="796"/>
      <c r="AV3" s="796"/>
      <c r="AW3" s="796"/>
      <c r="AX3" s="796"/>
      <c r="AY3" s="796"/>
      <c r="AZ3" s="796"/>
      <c r="BA3" s="796"/>
      <c r="BB3" s="796"/>
      <c r="BC3" s="796"/>
      <c r="BD3" s="796"/>
      <c r="BE3" s="796"/>
      <c r="BF3" s="796"/>
      <c r="BG3" s="796"/>
      <c r="BH3" s="796"/>
      <c r="BI3" s="796"/>
      <c r="BJ3" s="796"/>
      <c r="BK3" s="796"/>
      <c r="BL3" s="796"/>
      <c r="BM3" s="796"/>
      <c r="BN3" s="796"/>
      <c r="BO3" s="796"/>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0" t="e">
        <f>#REF!</f>
        <v>#REF!</v>
      </c>
      <c r="AP4" s="9" t="e">
        <f>#REF!</f>
        <v>#REF!</v>
      </c>
      <c r="AQ4" s="720"/>
      <c r="AR4" s="4"/>
      <c r="AS4" s="4"/>
      <c r="AT4" s="4"/>
      <c r="AU4" s="4"/>
      <c r="AV4" s="720"/>
      <c r="AW4" s="720"/>
      <c r="AX4" s="4"/>
      <c r="AY4" s="4"/>
      <c r="AZ4" s="9"/>
      <c r="BA4" s="4"/>
      <c r="BB4" s="4"/>
      <c r="BC4" s="720"/>
      <c r="BD4" s="720"/>
      <c r="BE4" s="4"/>
      <c r="BF4" s="4"/>
      <c r="BG4" s="9"/>
      <c r="BH4" s="4"/>
      <c r="BI4" s="4"/>
      <c r="BJ4" s="720"/>
      <c r="BK4" s="720"/>
      <c r="BL4" s="4"/>
      <c r="BM4" s="580" t="s">
        <v>148</v>
      </c>
      <c r="BN4" s="580"/>
      <c r="BO4" s="581"/>
    </row>
    <row r="5" spans="1:70" ht="22.5" customHeight="1">
      <c r="A5" s="829" t="s">
        <v>94</v>
      </c>
      <c r="B5" s="829" t="s">
        <v>475</v>
      </c>
      <c r="C5" s="829" t="s">
        <v>476</v>
      </c>
      <c r="D5" s="829"/>
      <c r="E5" s="852"/>
      <c r="F5" s="852"/>
      <c r="G5" s="852"/>
      <c r="H5" s="852"/>
      <c r="I5" s="852"/>
      <c r="J5" s="852"/>
      <c r="K5" s="852"/>
      <c r="L5" s="829"/>
      <c r="M5" s="869" t="s">
        <v>1148</v>
      </c>
      <c r="N5" s="870"/>
      <c r="O5" s="870"/>
      <c r="P5" s="870"/>
      <c r="Q5" s="873"/>
      <c r="R5" s="873"/>
      <c r="S5" s="874"/>
      <c r="T5" s="871"/>
      <c r="U5" s="869" t="s">
        <v>1149</v>
      </c>
      <c r="V5" s="870"/>
      <c r="W5" s="870"/>
      <c r="X5" s="870"/>
      <c r="Y5" s="873"/>
      <c r="Z5" s="873"/>
      <c r="AA5" s="874"/>
      <c r="AB5" s="874"/>
      <c r="AC5" s="871"/>
      <c r="AD5" s="869" t="s">
        <v>1147</v>
      </c>
      <c r="AE5" s="870"/>
      <c r="AF5" s="870"/>
      <c r="AG5" s="870"/>
      <c r="AH5" s="873"/>
      <c r="AI5" s="873"/>
      <c r="AJ5" s="874"/>
      <c r="AK5" s="874"/>
      <c r="AL5" s="874"/>
      <c r="AM5" s="874"/>
      <c r="AN5" s="871"/>
      <c r="AO5" s="829" t="s">
        <v>69</v>
      </c>
      <c r="AP5" s="829"/>
      <c r="AQ5" s="829"/>
      <c r="AR5" s="829"/>
      <c r="AS5" s="829"/>
      <c r="AT5" s="829"/>
      <c r="AU5" s="829"/>
      <c r="AV5" s="829"/>
      <c r="AW5" s="829"/>
      <c r="AX5" s="829"/>
      <c r="AY5" s="829"/>
      <c r="AZ5" s="829"/>
      <c r="BA5" s="829"/>
      <c r="BB5" s="829"/>
      <c r="BC5" s="829"/>
      <c r="BD5" s="829"/>
      <c r="BE5" s="829"/>
      <c r="BF5" s="829"/>
      <c r="BG5" s="829"/>
      <c r="BH5" s="829"/>
      <c r="BI5" s="829"/>
      <c r="BJ5" s="829"/>
      <c r="BK5" s="829"/>
      <c r="BL5" s="829"/>
      <c r="BM5" s="829" t="s">
        <v>70</v>
      </c>
      <c r="BN5" s="829"/>
      <c r="BO5" s="829"/>
    </row>
    <row r="6" spans="1:70" ht="22.5" customHeight="1">
      <c r="A6" s="829"/>
      <c r="B6" s="829"/>
      <c r="C6" s="829" t="s">
        <v>477</v>
      </c>
      <c r="D6" s="829" t="s">
        <v>355</v>
      </c>
      <c r="E6" s="852"/>
      <c r="F6" s="852"/>
      <c r="G6" s="852"/>
      <c r="H6" s="852"/>
      <c r="I6" s="852"/>
      <c r="J6" s="852"/>
      <c r="K6" s="852"/>
      <c r="L6" s="829"/>
      <c r="M6" s="875" t="s">
        <v>1156</v>
      </c>
      <c r="N6" s="805" t="s">
        <v>1143</v>
      </c>
      <c r="O6" s="805" t="s">
        <v>1150</v>
      </c>
      <c r="P6" s="805" t="s">
        <v>1151</v>
      </c>
      <c r="Q6" s="805">
        <v>2754</v>
      </c>
      <c r="R6" s="805">
        <v>2908</v>
      </c>
      <c r="S6" s="805">
        <v>2449</v>
      </c>
      <c r="T6" s="805">
        <v>2433</v>
      </c>
      <c r="U6" s="875" t="s">
        <v>1157</v>
      </c>
      <c r="V6" s="805" t="s">
        <v>1142</v>
      </c>
      <c r="W6" s="805" t="s">
        <v>1150</v>
      </c>
      <c r="X6" s="805" t="s">
        <v>1151</v>
      </c>
      <c r="Y6" s="805">
        <v>2916</v>
      </c>
      <c r="Z6" s="805" t="s">
        <v>1153</v>
      </c>
      <c r="AA6" s="805" t="s">
        <v>1155</v>
      </c>
      <c r="AB6" s="805">
        <v>2908</v>
      </c>
      <c r="AC6" s="805">
        <v>2433</v>
      </c>
      <c r="AD6" s="875" t="s">
        <v>1158</v>
      </c>
      <c r="AE6" s="852" t="s">
        <v>1144</v>
      </c>
      <c r="AF6" s="852" t="s">
        <v>1150</v>
      </c>
      <c r="AG6" s="852" t="s">
        <v>1151</v>
      </c>
      <c r="AH6" s="852">
        <v>2916</v>
      </c>
      <c r="AI6" s="852" t="s">
        <v>1154</v>
      </c>
      <c r="AJ6" s="805" t="s">
        <v>1155</v>
      </c>
      <c r="AK6" s="805">
        <v>2754</v>
      </c>
      <c r="AL6" s="805">
        <v>2908</v>
      </c>
      <c r="AM6" s="805">
        <v>2433</v>
      </c>
      <c r="AN6" s="852">
        <v>2913</v>
      </c>
      <c r="AO6" s="862" t="s">
        <v>215</v>
      </c>
      <c r="AP6" s="829" t="s">
        <v>355</v>
      </c>
      <c r="AQ6" s="829"/>
      <c r="AR6" s="829" t="s">
        <v>478</v>
      </c>
      <c r="AS6" s="829"/>
      <c r="AT6" s="829"/>
      <c r="AU6" s="829"/>
      <c r="AV6" s="829"/>
      <c r="AW6" s="829"/>
      <c r="AX6" s="829"/>
      <c r="AY6" s="829"/>
      <c r="AZ6" s="829"/>
      <c r="BA6" s="829"/>
      <c r="BB6" s="829"/>
      <c r="BC6" s="829"/>
      <c r="BD6" s="829"/>
      <c r="BE6" s="829"/>
      <c r="BF6" s="829"/>
      <c r="BG6" s="829"/>
      <c r="BH6" s="829"/>
      <c r="BI6" s="829"/>
      <c r="BJ6" s="829"/>
      <c r="BK6" s="829"/>
      <c r="BL6" s="829"/>
      <c r="BM6" s="829" t="s">
        <v>215</v>
      </c>
      <c r="BN6" s="829" t="s">
        <v>151</v>
      </c>
      <c r="BO6" s="829" t="s">
        <v>39</v>
      </c>
    </row>
    <row r="7" spans="1:70" ht="37.5" customHeight="1">
      <c r="A7" s="829"/>
      <c r="B7" s="829"/>
      <c r="C7" s="829"/>
      <c r="D7" s="829"/>
      <c r="E7" s="852"/>
      <c r="F7" s="852"/>
      <c r="G7" s="852"/>
      <c r="H7" s="852"/>
      <c r="I7" s="852"/>
      <c r="J7" s="852"/>
      <c r="K7" s="852"/>
      <c r="L7" s="829"/>
      <c r="M7" s="876"/>
      <c r="N7" s="806"/>
      <c r="O7" s="806"/>
      <c r="P7" s="806"/>
      <c r="Q7" s="806"/>
      <c r="R7" s="806"/>
      <c r="S7" s="806"/>
      <c r="T7" s="806"/>
      <c r="U7" s="876"/>
      <c r="V7" s="806"/>
      <c r="W7" s="806"/>
      <c r="X7" s="806"/>
      <c r="Y7" s="806"/>
      <c r="Z7" s="806"/>
      <c r="AA7" s="806"/>
      <c r="AB7" s="806"/>
      <c r="AC7" s="806"/>
      <c r="AD7" s="876"/>
      <c r="AE7" s="852"/>
      <c r="AF7" s="852"/>
      <c r="AG7" s="852"/>
      <c r="AH7" s="852"/>
      <c r="AI7" s="852"/>
      <c r="AJ7" s="806"/>
      <c r="AK7" s="806"/>
      <c r="AL7" s="806"/>
      <c r="AM7" s="806"/>
      <c r="AN7" s="852"/>
      <c r="AO7" s="862"/>
      <c r="AP7" s="829"/>
      <c r="AQ7" s="829"/>
      <c r="AR7" s="829" t="s">
        <v>479</v>
      </c>
      <c r="AS7" s="829"/>
      <c r="AT7" s="829"/>
      <c r="AU7" s="829"/>
      <c r="AV7" s="829"/>
      <c r="AW7" s="829"/>
      <c r="AX7" s="829"/>
      <c r="AY7" s="863" t="s">
        <v>480</v>
      </c>
      <c r="AZ7" s="864"/>
      <c r="BA7" s="864"/>
      <c r="BB7" s="864"/>
      <c r="BC7" s="864"/>
      <c r="BD7" s="864"/>
      <c r="BE7" s="865"/>
      <c r="BF7" s="829" t="s">
        <v>481</v>
      </c>
      <c r="BG7" s="829"/>
      <c r="BH7" s="829"/>
      <c r="BI7" s="829"/>
      <c r="BJ7" s="829"/>
      <c r="BK7" s="829"/>
      <c r="BL7" s="829"/>
      <c r="BM7" s="829"/>
      <c r="BN7" s="829"/>
      <c r="BO7" s="829"/>
    </row>
    <row r="8" spans="1:70" ht="22.5" customHeight="1">
      <c r="A8" s="829"/>
      <c r="B8" s="829"/>
      <c r="C8" s="829"/>
      <c r="D8" s="829" t="s">
        <v>482</v>
      </c>
      <c r="E8" s="866" t="s">
        <v>1145</v>
      </c>
      <c r="F8" s="867"/>
      <c r="G8" s="868"/>
      <c r="H8" s="716">
        <v>2449</v>
      </c>
      <c r="I8" s="869" t="s">
        <v>1146</v>
      </c>
      <c r="J8" s="870"/>
      <c r="K8" s="871"/>
      <c r="L8" s="829" t="s">
        <v>483</v>
      </c>
      <c r="M8" s="876"/>
      <c r="N8" s="806"/>
      <c r="O8" s="806"/>
      <c r="P8" s="806"/>
      <c r="Q8" s="806"/>
      <c r="R8" s="806"/>
      <c r="S8" s="806"/>
      <c r="T8" s="806"/>
      <c r="U8" s="876"/>
      <c r="V8" s="806"/>
      <c r="W8" s="806"/>
      <c r="X8" s="806"/>
      <c r="Y8" s="806"/>
      <c r="Z8" s="806"/>
      <c r="AA8" s="806"/>
      <c r="AB8" s="806"/>
      <c r="AC8" s="806"/>
      <c r="AD8" s="876"/>
      <c r="AE8" s="852"/>
      <c r="AF8" s="852"/>
      <c r="AG8" s="852"/>
      <c r="AH8" s="852"/>
      <c r="AI8" s="852"/>
      <c r="AJ8" s="806"/>
      <c r="AK8" s="806"/>
      <c r="AL8" s="806"/>
      <c r="AM8" s="806"/>
      <c r="AN8" s="852"/>
      <c r="AO8" s="862"/>
      <c r="AP8" s="829" t="s">
        <v>482</v>
      </c>
      <c r="AQ8" s="862" t="s">
        <v>483</v>
      </c>
      <c r="AR8" s="829" t="s">
        <v>215</v>
      </c>
      <c r="AS8" s="829" t="s">
        <v>151</v>
      </c>
      <c r="AT8" s="829"/>
      <c r="AU8" s="829"/>
      <c r="AV8" s="829" t="s">
        <v>483</v>
      </c>
      <c r="AW8" s="829"/>
      <c r="AX8" s="829"/>
      <c r="AY8" s="829" t="s">
        <v>215</v>
      </c>
      <c r="AZ8" s="829" t="s">
        <v>151</v>
      </c>
      <c r="BA8" s="829"/>
      <c r="BB8" s="829"/>
      <c r="BC8" s="829" t="s">
        <v>483</v>
      </c>
      <c r="BD8" s="829"/>
      <c r="BE8" s="829"/>
      <c r="BF8" s="829" t="s">
        <v>215</v>
      </c>
      <c r="BG8" s="829" t="s">
        <v>151</v>
      </c>
      <c r="BH8" s="829"/>
      <c r="BI8" s="829"/>
      <c r="BJ8" s="829" t="s">
        <v>483</v>
      </c>
      <c r="BK8" s="829"/>
      <c r="BL8" s="829"/>
      <c r="BM8" s="829"/>
      <c r="BN8" s="829"/>
      <c r="BO8" s="829"/>
    </row>
    <row r="9" spans="1:70" ht="22.5" customHeight="1">
      <c r="A9" s="829"/>
      <c r="B9" s="829"/>
      <c r="C9" s="829"/>
      <c r="D9" s="829"/>
      <c r="E9" s="805" t="s">
        <v>1148</v>
      </c>
      <c r="F9" s="805" t="s">
        <v>1149</v>
      </c>
      <c r="G9" s="805" t="s">
        <v>1147</v>
      </c>
      <c r="H9" s="872" t="s">
        <v>1148</v>
      </c>
      <c r="I9" s="805" t="s">
        <v>1148</v>
      </c>
      <c r="J9" s="805" t="s">
        <v>1149</v>
      </c>
      <c r="K9" s="805" t="s">
        <v>1147</v>
      </c>
      <c r="L9" s="829"/>
      <c r="M9" s="876"/>
      <c r="N9" s="806"/>
      <c r="O9" s="806"/>
      <c r="P9" s="806"/>
      <c r="Q9" s="806"/>
      <c r="R9" s="806"/>
      <c r="S9" s="806"/>
      <c r="T9" s="806"/>
      <c r="U9" s="876"/>
      <c r="V9" s="806"/>
      <c r="W9" s="806"/>
      <c r="X9" s="806"/>
      <c r="Y9" s="806"/>
      <c r="Z9" s="806"/>
      <c r="AA9" s="806"/>
      <c r="AB9" s="806"/>
      <c r="AC9" s="806"/>
      <c r="AD9" s="876"/>
      <c r="AE9" s="852"/>
      <c r="AF9" s="852"/>
      <c r="AG9" s="852"/>
      <c r="AH9" s="852"/>
      <c r="AI9" s="852"/>
      <c r="AJ9" s="806"/>
      <c r="AK9" s="806"/>
      <c r="AL9" s="806"/>
      <c r="AM9" s="806"/>
      <c r="AN9" s="852"/>
      <c r="AO9" s="862"/>
      <c r="AP9" s="829"/>
      <c r="AQ9" s="862"/>
      <c r="AR9" s="829"/>
      <c r="AS9" s="829" t="s">
        <v>215</v>
      </c>
      <c r="AT9" s="829" t="s">
        <v>484</v>
      </c>
      <c r="AU9" s="829"/>
      <c r="AV9" s="862" t="s">
        <v>215</v>
      </c>
      <c r="AW9" s="829" t="s">
        <v>484</v>
      </c>
      <c r="AX9" s="829"/>
      <c r="AY9" s="829"/>
      <c r="AZ9" s="829" t="s">
        <v>215</v>
      </c>
      <c r="BA9" s="829" t="s">
        <v>484</v>
      </c>
      <c r="BB9" s="829"/>
      <c r="BC9" s="862" t="s">
        <v>215</v>
      </c>
      <c r="BD9" s="829" t="s">
        <v>484</v>
      </c>
      <c r="BE9" s="829"/>
      <c r="BF9" s="829"/>
      <c r="BG9" s="829" t="s">
        <v>215</v>
      </c>
      <c r="BH9" s="829" t="s">
        <v>484</v>
      </c>
      <c r="BI9" s="829"/>
      <c r="BJ9" s="862" t="s">
        <v>215</v>
      </c>
      <c r="BK9" s="829" t="s">
        <v>484</v>
      </c>
      <c r="BL9" s="829"/>
      <c r="BM9" s="829"/>
      <c r="BN9" s="829"/>
      <c r="BO9" s="829"/>
    </row>
    <row r="10" spans="1:70" ht="61.5" customHeight="1">
      <c r="A10" s="829"/>
      <c r="B10" s="829"/>
      <c r="C10" s="829"/>
      <c r="D10" s="829"/>
      <c r="E10" s="807"/>
      <c r="F10" s="807"/>
      <c r="G10" s="807"/>
      <c r="H10" s="807"/>
      <c r="I10" s="807"/>
      <c r="J10" s="807"/>
      <c r="K10" s="807"/>
      <c r="L10" s="829"/>
      <c r="M10" s="877"/>
      <c r="N10" s="807"/>
      <c r="O10" s="807"/>
      <c r="P10" s="807"/>
      <c r="Q10" s="807"/>
      <c r="R10" s="807"/>
      <c r="S10" s="807"/>
      <c r="T10" s="807"/>
      <c r="U10" s="877"/>
      <c r="V10" s="807"/>
      <c r="W10" s="807"/>
      <c r="X10" s="807"/>
      <c r="Y10" s="807"/>
      <c r="Z10" s="807"/>
      <c r="AA10" s="807"/>
      <c r="AB10" s="807"/>
      <c r="AC10" s="807"/>
      <c r="AD10" s="877"/>
      <c r="AE10" s="852"/>
      <c r="AF10" s="852"/>
      <c r="AG10" s="852"/>
      <c r="AH10" s="852"/>
      <c r="AI10" s="852"/>
      <c r="AJ10" s="807"/>
      <c r="AK10" s="807"/>
      <c r="AL10" s="807"/>
      <c r="AM10" s="807"/>
      <c r="AN10" s="852"/>
      <c r="AO10" s="862"/>
      <c r="AP10" s="829"/>
      <c r="AQ10" s="862"/>
      <c r="AR10" s="829"/>
      <c r="AS10" s="829"/>
      <c r="AT10" s="5" t="s">
        <v>447</v>
      </c>
      <c r="AU10" s="5" t="s">
        <v>446</v>
      </c>
      <c r="AV10" s="862"/>
      <c r="AW10" s="721" t="s">
        <v>447</v>
      </c>
      <c r="AX10" s="5" t="s">
        <v>446</v>
      </c>
      <c r="AY10" s="829"/>
      <c r="AZ10" s="829"/>
      <c r="BA10" s="5" t="s">
        <v>447</v>
      </c>
      <c r="BB10" s="5" t="s">
        <v>446</v>
      </c>
      <c r="BC10" s="862"/>
      <c r="BD10" s="721" t="s">
        <v>447</v>
      </c>
      <c r="BE10" s="5" t="s">
        <v>446</v>
      </c>
      <c r="BF10" s="829"/>
      <c r="BG10" s="829"/>
      <c r="BH10" s="5" t="s">
        <v>447</v>
      </c>
      <c r="BI10" s="5" t="s">
        <v>446</v>
      </c>
      <c r="BJ10" s="862"/>
      <c r="BK10" s="721" t="s">
        <v>447</v>
      </c>
      <c r="BL10" s="5" t="s">
        <v>446</v>
      </c>
      <c r="BM10" s="829"/>
      <c r="BN10" s="829"/>
      <c r="BO10" s="829"/>
    </row>
    <row r="11" spans="1:70" ht="29.25" customHeight="1">
      <c r="A11" s="582" t="s">
        <v>12</v>
      </c>
      <c r="B11" s="582" t="s">
        <v>13</v>
      </c>
      <c r="C11" s="582" t="s">
        <v>361</v>
      </c>
      <c r="D11" s="582" t="s">
        <v>159</v>
      </c>
      <c r="E11" s="660"/>
      <c r="F11" s="660"/>
      <c r="G11" s="660"/>
      <c r="H11" s="660"/>
      <c r="I11" s="660"/>
      <c r="J11" s="660"/>
      <c r="K11" s="660"/>
      <c r="L11" s="582" t="s">
        <v>161</v>
      </c>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722" t="s">
        <v>485</v>
      </c>
      <c r="AP11" s="582" t="s">
        <v>486</v>
      </c>
      <c r="AQ11" s="722" t="s">
        <v>487</v>
      </c>
      <c r="AR11" s="582" t="s">
        <v>488</v>
      </c>
      <c r="AS11" s="582" t="s">
        <v>489</v>
      </c>
      <c r="AT11" s="582" t="s">
        <v>490</v>
      </c>
      <c r="AU11" s="582" t="s">
        <v>491</v>
      </c>
      <c r="AV11" s="722" t="s">
        <v>449</v>
      </c>
      <c r="AW11" s="722" t="s">
        <v>492</v>
      </c>
      <c r="AX11" s="582" t="s">
        <v>493</v>
      </c>
      <c r="AY11" s="582" t="s">
        <v>494</v>
      </c>
      <c r="AZ11" s="582" t="s">
        <v>495</v>
      </c>
      <c r="BA11" s="582" t="s">
        <v>496</v>
      </c>
      <c r="BB11" s="582" t="s">
        <v>497</v>
      </c>
      <c r="BC11" s="722" t="s">
        <v>498</v>
      </c>
      <c r="BD11" s="722" t="s">
        <v>499</v>
      </c>
      <c r="BE11" s="582" t="s">
        <v>500</v>
      </c>
      <c r="BF11" s="582">
        <v>21</v>
      </c>
      <c r="BG11" s="582">
        <v>22</v>
      </c>
      <c r="BH11" s="582">
        <v>23</v>
      </c>
      <c r="BI11" s="582">
        <v>24</v>
      </c>
      <c r="BJ11" s="722">
        <v>25</v>
      </c>
      <c r="BK11" s="722">
        <v>26</v>
      </c>
      <c r="BL11" s="582">
        <v>27</v>
      </c>
      <c r="BM11" s="582">
        <v>32</v>
      </c>
      <c r="BN11" s="582">
        <v>33</v>
      </c>
      <c r="BO11" s="582">
        <v>34</v>
      </c>
    </row>
    <row r="12" spans="1:70" ht="27.75" customHeight="1">
      <c r="A12" s="297"/>
      <c r="B12" s="363" t="s">
        <v>382</v>
      </c>
      <c r="C12" s="441">
        <f>C13+C35</f>
        <v>2204073.01021</v>
      </c>
      <c r="D12" s="441">
        <f>D13+D35</f>
        <v>1021799.795366</v>
      </c>
      <c r="E12" s="661"/>
      <c r="F12" s="661"/>
      <c r="G12" s="661"/>
      <c r="H12" s="661"/>
      <c r="I12" s="661"/>
      <c r="J12" s="661"/>
      <c r="K12" s="661"/>
      <c r="L12" s="441">
        <f>L13+L35</f>
        <v>1182273.2148440001</v>
      </c>
      <c r="M12" s="441">
        <f t="shared" ref="M12:AD12" si="0">M13+M35</f>
        <v>64109.846883999999</v>
      </c>
      <c r="N12" s="661"/>
      <c r="O12" s="661"/>
      <c r="P12" s="661"/>
      <c r="Q12" s="661"/>
      <c r="R12" s="661"/>
      <c r="S12" s="661"/>
      <c r="T12" s="661"/>
      <c r="U12" s="441">
        <f t="shared" si="0"/>
        <v>166196.15145599999</v>
      </c>
      <c r="V12" s="661"/>
      <c r="W12" s="661"/>
      <c r="X12" s="661"/>
      <c r="Y12" s="661"/>
      <c r="Z12" s="661"/>
      <c r="AA12" s="661"/>
      <c r="AB12" s="661"/>
      <c r="AC12" s="661"/>
      <c r="AD12" s="441">
        <f t="shared" si="0"/>
        <v>586101.21650400001</v>
      </c>
      <c r="AE12" s="661"/>
      <c r="AF12" s="661"/>
      <c r="AG12" s="661"/>
      <c r="AH12" s="661"/>
      <c r="AI12" s="661"/>
      <c r="AJ12" s="661"/>
      <c r="AK12" s="661"/>
      <c r="AL12" s="661"/>
      <c r="AM12" s="661"/>
      <c r="AN12" s="661"/>
      <c r="AO12" s="723">
        <f t="shared" ref="AO12:BL12" si="1">AO13+AO35</f>
        <v>1475366.0775949997</v>
      </c>
      <c r="AP12" s="657">
        <f t="shared" si="1"/>
        <v>864102.36666899989</v>
      </c>
      <c r="AQ12" s="723">
        <f t="shared" si="1"/>
        <v>611263.71092600003</v>
      </c>
      <c r="AR12" s="441">
        <f t="shared" si="1"/>
        <v>918267.12792600016</v>
      </c>
      <c r="AS12" s="441">
        <f t="shared" si="1"/>
        <v>491083.74354699999</v>
      </c>
      <c r="AT12" s="658">
        <f t="shared" si="1"/>
        <v>491083.74354699999</v>
      </c>
      <c r="AU12" s="441">
        <f t="shared" si="1"/>
        <v>0</v>
      </c>
      <c r="AV12" s="723">
        <f t="shared" si="1"/>
        <v>427183.384379</v>
      </c>
      <c r="AW12" s="723">
        <f t="shared" si="1"/>
        <v>427183.384379</v>
      </c>
      <c r="AX12" s="441">
        <f t="shared" si="1"/>
        <v>0</v>
      </c>
      <c r="AY12" s="441">
        <f t="shared" si="1"/>
        <v>317268.76569999999</v>
      </c>
      <c r="AZ12" s="441">
        <f t="shared" si="1"/>
        <v>259887.52280199999</v>
      </c>
      <c r="BA12" s="658">
        <f t="shared" si="1"/>
        <v>259887.52280199999</v>
      </c>
      <c r="BB12" s="441">
        <f t="shared" si="1"/>
        <v>0</v>
      </c>
      <c r="BC12" s="723">
        <f t="shared" si="1"/>
        <v>57381.24289799999</v>
      </c>
      <c r="BD12" s="723">
        <f t="shared" si="1"/>
        <v>57381.24289799999</v>
      </c>
      <c r="BE12" s="441">
        <f t="shared" si="1"/>
        <v>0</v>
      </c>
      <c r="BF12" s="441">
        <f t="shared" si="1"/>
        <v>239830.18396900001</v>
      </c>
      <c r="BG12" s="441">
        <f t="shared" si="1"/>
        <v>113131.10032</v>
      </c>
      <c r="BH12" s="658">
        <f t="shared" si="1"/>
        <v>113131.10032</v>
      </c>
      <c r="BI12" s="441">
        <f t="shared" si="1"/>
        <v>0</v>
      </c>
      <c r="BJ12" s="723">
        <f t="shared" si="1"/>
        <v>126699.08364900001</v>
      </c>
      <c r="BK12" s="723">
        <f t="shared" si="1"/>
        <v>126699.08364900001</v>
      </c>
      <c r="BL12" s="441">
        <f t="shared" si="1"/>
        <v>0</v>
      </c>
      <c r="BM12" s="681">
        <f t="shared" ref="BM12:BM43" si="2">AO12/C12*100%</f>
        <v>0.66938167236775403</v>
      </c>
      <c r="BN12" s="681">
        <f t="shared" ref="BN12:BN43" si="3">AP12/D12*100%</f>
        <v>0.84566699913996923</v>
      </c>
      <c r="BO12" s="681">
        <f t="shared" ref="BO12:BO43" si="4">AQ12/L12*100%</f>
        <v>0.51702407129865979</v>
      </c>
      <c r="BR12" s="98"/>
    </row>
    <row r="13" spans="1:70" ht="27.75" customHeight="1">
      <c r="A13" s="307" t="s">
        <v>17</v>
      </c>
      <c r="B13" s="665" t="s">
        <v>501</v>
      </c>
      <c r="C13" s="666">
        <f>SUM(C14:C34)</f>
        <v>1172196.0102100002</v>
      </c>
      <c r="D13" s="666">
        <f>SUM(D14:D34)</f>
        <v>840008.79536600003</v>
      </c>
      <c r="E13" s="666"/>
      <c r="F13" s="666"/>
      <c r="G13" s="666"/>
      <c r="H13" s="701"/>
      <c r="I13" s="666"/>
      <c r="J13" s="666"/>
      <c r="K13" s="666"/>
      <c r="L13" s="666">
        <f>SUM(L14:L34)</f>
        <v>332187.214844</v>
      </c>
      <c r="M13" s="666">
        <f t="shared" ref="M13:AD13" si="5">SUM(M14:M34)</f>
        <v>19722.846884000002</v>
      </c>
      <c r="N13" s="666"/>
      <c r="O13" s="666"/>
      <c r="P13" s="666"/>
      <c r="Q13" s="687"/>
      <c r="R13" s="687"/>
      <c r="S13" s="701"/>
      <c r="T13" s="666"/>
      <c r="U13" s="666">
        <f t="shared" si="5"/>
        <v>42894.151456</v>
      </c>
      <c r="V13" s="666"/>
      <c r="W13" s="666"/>
      <c r="X13" s="666"/>
      <c r="Y13" s="687"/>
      <c r="Z13" s="687"/>
      <c r="AA13" s="701"/>
      <c r="AB13" s="701"/>
      <c r="AC13" s="666"/>
      <c r="AD13" s="666">
        <f t="shared" si="5"/>
        <v>269570.21650400001</v>
      </c>
      <c r="AE13" s="666"/>
      <c r="AF13" s="666"/>
      <c r="AG13" s="666"/>
      <c r="AH13" s="687"/>
      <c r="AI13" s="687"/>
      <c r="AJ13" s="701"/>
      <c r="AK13" s="701"/>
      <c r="AL13" s="701"/>
      <c r="AM13" s="701"/>
      <c r="AN13" s="666"/>
      <c r="AO13" s="724">
        <f t="shared" ref="AO13:BL13" si="6">SUM(AO14:AO34)</f>
        <v>913443.49736099993</v>
      </c>
      <c r="AP13" s="666">
        <f t="shared" si="6"/>
        <v>722655.21351399994</v>
      </c>
      <c r="AQ13" s="724">
        <f t="shared" si="6"/>
        <v>190788.28384699998</v>
      </c>
      <c r="AR13" s="666">
        <f t="shared" si="6"/>
        <v>514162.42731200001</v>
      </c>
      <c r="AS13" s="666">
        <f t="shared" si="6"/>
        <v>365071.70352099999</v>
      </c>
      <c r="AT13" s="683">
        <f t="shared" si="6"/>
        <v>365071.70352099999</v>
      </c>
      <c r="AU13" s="666">
        <f t="shared" si="6"/>
        <v>0</v>
      </c>
      <c r="AV13" s="724">
        <f t="shared" si="6"/>
        <v>149090.72379099997</v>
      </c>
      <c r="AW13" s="724">
        <f t="shared" si="6"/>
        <v>149090.72379099997</v>
      </c>
      <c r="AX13" s="666">
        <f t="shared" si="6"/>
        <v>0</v>
      </c>
      <c r="AY13" s="666">
        <f t="shared" si="6"/>
        <v>260653.23936099999</v>
      </c>
      <c r="AZ13" s="666">
        <f t="shared" si="6"/>
        <v>245486.80367299999</v>
      </c>
      <c r="BA13" s="683">
        <f t="shared" si="6"/>
        <v>245486.80367299999</v>
      </c>
      <c r="BB13" s="666">
        <f t="shared" si="6"/>
        <v>0</v>
      </c>
      <c r="BC13" s="724">
        <f t="shared" si="6"/>
        <v>15166.435688</v>
      </c>
      <c r="BD13" s="724">
        <f t="shared" si="6"/>
        <v>15166.435688</v>
      </c>
      <c r="BE13" s="666">
        <f t="shared" si="6"/>
        <v>0</v>
      </c>
      <c r="BF13" s="666">
        <f t="shared" si="6"/>
        <v>138627.83068799999</v>
      </c>
      <c r="BG13" s="666">
        <f t="shared" si="6"/>
        <v>112096.70632</v>
      </c>
      <c r="BH13" s="683">
        <f t="shared" si="6"/>
        <v>112096.70632</v>
      </c>
      <c r="BI13" s="666">
        <f t="shared" si="6"/>
        <v>0</v>
      </c>
      <c r="BJ13" s="724">
        <f t="shared" si="6"/>
        <v>26531.124367999997</v>
      </c>
      <c r="BK13" s="724">
        <f t="shared" si="6"/>
        <v>26531.124367999997</v>
      </c>
      <c r="BL13" s="666">
        <f t="shared" si="6"/>
        <v>0</v>
      </c>
      <c r="BM13" s="682">
        <f t="shared" si="2"/>
        <v>0.77925832318551869</v>
      </c>
      <c r="BN13" s="682">
        <f t="shared" si="3"/>
        <v>0.86029481774548799</v>
      </c>
      <c r="BO13" s="682">
        <f t="shared" si="4"/>
        <v>0.57433963536675237</v>
      </c>
    </row>
    <row r="14" spans="1:70" ht="27.75" customHeight="1">
      <c r="A14" s="664">
        <v>1</v>
      </c>
      <c r="B14" s="662" t="s">
        <v>1065</v>
      </c>
      <c r="C14" s="662">
        <f t="shared" ref="C14:C34" si="7">SUM(D14:L14)</f>
        <v>120</v>
      </c>
      <c r="D14" s="669"/>
      <c r="E14" s="669"/>
      <c r="F14" s="669"/>
      <c r="G14" s="669"/>
      <c r="H14" s="702"/>
      <c r="I14" s="669"/>
      <c r="J14" s="669"/>
      <c r="K14" s="669"/>
      <c r="L14" s="670">
        <f>SUM(M14:AD14)</f>
        <v>120</v>
      </c>
      <c r="M14" s="669">
        <v>120</v>
      </c>
      <c r="N14" s="669"/>
      <c r="O14" s="669"/>
      <c r="P14" s="669"/>
      <c r="Q14" s="688"/>
      <c r="R14" s="688"/>
      <c r="S14" s="702"/>
      <c r="T14" s="669"/>
      <c r="U14" s="669"/>
      <c r="V14" s="669"/>
      <c r="W14" s="669"/>
      <c r="X14" s="669"/>
      <c r="Y14" s="688"/>
      <c r="Z14" s="688"/>
      <c r="AA14" s="702"/>
      <c r="AB14" s="702"/>
      <c r="AC14" s="669"/>
      <c r="AD14" s="669"/>
      <c r="AE14" s="669"/>
      <c r="AF14" s="669"/>
      <c r="AG14" s="669"/>
      <c r="AH14" s="688"/>
      <c r="AI14" s="688"/>
      <c r="AJ14" s="702"/>
      <c r="AK14" s="702"/>
      <c r="AL14" s="702"/>
      <c r="AM14" s="702"/>
      <c r="AN14" s="669"/>
      <c r="AO14" s="729">
        <f>AP14+AQ14</f>
        <v>120</v>
      </c>
      <c r="AP14" s="667">
        <f>AS14+AZ14+BG14</f>
        <v>0</v>
      </c>
      <c r="AQ14" s="731">
        <f>AV14+BC14+BJ14</f>
        <v>120</v>
      </c>
      <c r="AR14" s="670">
        <f>AS14+AV14</f>
        <v>0</v>
      </c>
      <c r="AS14" s="669">
        <f>AT14+AU14</f>
        <v>0</v>
      </c>
      <c r="AT14" s="669"/>
      <c r="AU14" s="669"/>
      <c r="AV14" s="727">
        <f>AW14+AX14</f>
        <v>0</v>
      </c>
      <c r="AW14" s="726"/>
      <c r="AX14" s="669"/>
      <c r="AY14" s="667">
        <f>AZ14+BC14</f>
        <v>120</v>
      </c>
      <c r="AZ14" s="669">
        <f>BA14+BB14</f>
        <v>0</v>
      </c>
      <c r="BA14" s="669"/>
      <c r="BB14" s="669"/>
      <c r="BC14" s="725">
        <f>SUM(BD14:BE14)</f>
        <v>120</v>
      </c>
      <c r="BD14" s="726">
        <v>120</v>
      </c>
      <c r="BE14" s="669"/>
      <c r="BF14" s="671">
        <f>BG14+BJ14</f>
        <v>0</v>
      </c>
      <c r="BG14" s="669">
        <f>BH14+BI14</f>
        <v>0</v>
      </c>
      <c r="BH14" s="669"/>
      <c r="BI14" s="669"/>
      <c r="BJ14" s="733">
        <f>SUM(BK14:BL14)</f>
        <v>0</v>
      </c>
      <c r="BK14" s="726"/>
      <c r="BL14" s="669"/>
      <c r="BM14" s="682">
        <f t="shared" si="2"/>
        <v>1</v>
      </c>
      <c r="BN14" s="682" t="e">
        <f t="shared" si="3"/>
        <v>#DIV/0!</v>
      </c>
      <c r="BO14" s="682">
        <f t="shared" si="4"/>
        <v>1</v>
      </c>
    </row>
    <row r="15" spans="1:70" ht="40.5" customHeight="1">
      <c r="A15" s="443">
        <v>2</v>
      </c>
      <c r="B15" s="662" t="s">
        <v>1139</v>
      </c>
      <c r="C15" s="662">
        <f t="shared" si="7"/>
        <v>4580</v>
      </c>
      <c r="D15" s="669"/>
      <c r="E15" s="669"/>
      <c r="F15" s="669"/>
      <c r="G15" s="669"/>
      <c r="H15" s="702"/>
      <c r="I15" s="669"/>
      <c r="J15" s="669"/>
      <c r="K15" s="669"/>
      <c r="L15" s="670">
        <f>SUM(M15:AD15)</f>
        <v>4580</v>
      </c>
      <c r="M15" s="669">
        <v>2522</v>
      </c>
      <c r="N15" s="669"/>
      <c r="O15" s="669"/>
      <c r="P15" s="669"/>
      <c r="Q15" s="688"/>
      <c r="R15" s="688"/>
      <c r="S15" s="702"/>
      <c r="T15" s="669"/>
      <c r="U15" s="669">
        <v>51</v>
      </c>
      <c r="V15" s="669"/>
      <c r="W15" s="669"/>
      <c r="X15" s="669"/>
      <c r="Y15" s="688"/>
      <c r="Z15" s="688"/>
      <c r="AA15" s="702"/>
      <c r="AB15" s="702"/>
      <c r="AC15" s="669"/>
      <c r="AD15" s="669">
        <v>2007</v>
      </c>
      <c r="AE15" s="669"/>
      <c r="AF15" s="669"/>
      <c r="AG15" s="669"/>
      <c r="AH15" s="688"/>
      <c r="AI15" s="688"/>
      <c r="AJ15" s="702"/>
      <c r="AK15" s="702"/>
      <c r="AL15" s="702"/>
      <c r="AM15" s="702"/>
      <c r="AN15" s="669"/>
      <c r="AO15" s="729">
        <f t="shared" ref="AO15:AO34" si="8">AP15+AQ15</f>
        <v>2097.913</v>
      </c>
      <c r="AP15" s="667">
        <f t="shared" ref="AP15:AP34" si="9">AS15+AZ15+BG15</f>
        <v>0</v>
      </c>
      <c r="AQ15" s="731">
        <f t="shared" ref="AQ15:AQ34" si="10">AV15+BC15+BJ15</f>
        <v>2097.913</v>
      </c>
      <c r="AR15" s="670">
        <f t="shared" ref="AR15:AR34" si="11">AS15+AV15</f>
        <v>959.827</v>
      </c>
      <c r="AS15" s="669">
        <f t="shared" ref="AS15:AS34" si="12">AT15+AU15</f>
        <v>0</v>
      </c>
      <c r="AT15" s="669"/>
      <c r="AU15" s="669"/>
      <c r="AV15" s="727">
        <f t="shared" ref="AV15:AV34" si="13">AW15+AX15</f>
        <v>959.827</v>
      </c>
      <c r="AW15" s="726">
        <v>959.827</v>
      </c>
      <c r="AX15" s="669"/>
      <c r="AY15" s="667">
        <f t="shared" ref="AY15:AY34" si="14">AZ15+BC15</f>
        <v>1109.171</v>
      </c>
      <c r="AZ15" s="669">
        <f t="shared" ref="AZ15:AZ34" si="15">BA15+BB15</f>
        <v>0</v>
      </c>
      <c r="BA15" s="669"/>
      <c r="BB15" s="669"/>
      <c r="BC15" s="725">
        <f t="shared" ref="BC15:BC34" si="16">SUM(BD15:BE15)</f>
        <v>1109.171</v>
      </c>
      <c r="BD15" s="726">
        <v>1109.171</v>
      </c>
      <c r="BE15" s="669"/>
      <c r="BF15" s="671">
        <f t="shared" ref="BF15:BF34" si="17">BG15+BJ15</f>
        <v>28.914999999999999</v>
      </c>
      <c r="BG15" s="669">
        <f t="shared" ref="BG15:BG34" si="18">BH15+BI15</f>
        <v>0</v>
      </c>
      <c r="BH15" s="669"/>
      <c r="BI15" s="669"/>
      <c r="BJ15" s="733">
        <f t="shared" ref="BJ15:BJ34" si="19">SUM(BK15:BL15)</f>
        <v>28.914999999999999</v>
      </c>
      <c r="BK15" s="726">
        <v>28.914999999999999</v>
      </c>
      <c r="BL15" s="669"/>
      <c r="BM15" s="682">
        <f t="shared" si="2"/>
        <v>0.45805960698689957</v>
      </c>
      <c r="BN15" s="682" t="e">
        <f t="shared" si="3"/>
        <v>#DIV/0!</v>
      </c>
      <c r="BO15" s="682">
        <f t="shared" si="4"/>
        <v>0.45805960698689957</v>
      </c>
    </row>
    <row r="16" spans="1:70" ht="27.75" customHeight="1">
      <c r="A16" s="664">
        <v>3</v>
      </c>
      <c r="B16" s="662" t="s">
        <v>1140</v>
      </c>
      <c r="C16" s="662">
        <f t="shared" si="7"/>
        <v>44</v>
      </c>
      <c r="D16" s="667"/>
      <c r="E16" s="667"/>
      <c r="F16" s="667"/>
      <c r="G16" s="667"/>
      <c r="H16" s="703"/>
      <c r="I16" s="667"/>
      <c r="J16" s="667"/>
      <c r="K16" s="667"/>
      <c r="L16" s="667">
        <v>44</v>
      </c>
      <c r="M16" s="667">
        <v>44</v>
      </c>
      <c r="N16" s="667"/>
      <c r="O16" s="667"/>
      <c r="P16" s="667"/>
      <c r="Q16" s="689"/>
      <c r="R16" s="689"/>
      <c r="S16" s="703"/>
      <c r="T16" s="667"/>
      <c r="U16" s="667"/>
      <c r="V16" s="667"/>
      <c r="W16" s="667"/>
      <c r="X16" s="667"/>
      <c r="Y16" s="689"/>
      <c r="Z16" s="689"/>
      <c r="AA16" s="703"/>
      <c r="AB16" s="703"/>
      <c r="AC16" s="667"/>
      <c r="AD16" s="667"/>
      <c r="AE16" s="667"/>
      <c r="AF16" s="667"/>
      <c r="AG16" s="667"/>
      <c r="AH16" s="689"/>
      <c r="AI16" s="689"/>
      <c r="AJ16" s="703"/>
      <c r="AK16" s="703"/>
      <c r="AL16" s="703"/>
      <c r="AM16" s="703"/>
      <c r="AN16" s="667"/>
      <c r="AO16" s="729">
        <f t="shared" si="8"/>
        <v>44</v>
      </c>
      <c r="AP16" s="667">
        <f t="shared" si="9"/>
        <v>0</v>
      </c>
      <c r="AQ16" s="731">
        <f t="shared" si="10"/>
        <v>44</v>
      </c>
      <c r="AR16" s="670">
        <f t="shared" si="11"/>
        <v>0</v>
      </c>
      <c r="AS16" s="669">
        <f t="shared" si="12"/>
        <v>0</v>
      </c>
      <c r="AT16" s="667"/>
      <c r="AU16" s="667"/>
      <c r="AV16" s="727">
        <f t="shared" si="13"/>
        <v>0</v>
      </c>
      <c r="AW16" s="727"/>
      <c r="AX16" s="667"/>
      <c r="AY16" s="667">
        <f t="shared" si="14"/>
        <v>44</v>
      </c>
      <c r="AZ16" s="669">
        <f t="shared" si="15"/>
        <v>0</v>
      </c>
      <c r="BA16" s="667"/>
      <c r="BB16" s="667"/>
      <c r="BC16" s="725">
        <f t="shared" si="16"/>
        <v>44</v>
      </c>
      <c r="BD16" s="727">
        <v>44</v>
      </c>
      <c r="BE16" s="667"/>
      <c r="BF16" s="671">
        <f t="shared" si="17"/>
        <v>0</v>
      </c>
      <c r="BG16" s="669">
        <f t="shared" si="18"/>
        <v>0</v>
      </c>
      <c r="BH16" s="667"/>
      <c r="BI16" s="667"/>
      <c r="BJ16" s="733">
        <f t="shared" si="19"/>
        <v>0</v>
      </c>
      <c r="BK16" s="727"/>
      <c r="BL16" s="667"/>
      <c r="BM16" s="682">
        <f t="shared" si="2"/>
        <v>1</v>
      </c>
      <c r="BN16" s="682" t="e">
        <f t="shared" si="3"/>
        <v>#DIV/0!</v>
      </c>
      <c r="BO16" s="682">
        <f t="shared" si="4"/>
        <v>1</v>
      </c>
    </row>
    <row r="17" spans="1:67" ht="30" customHeight="1">
      <c r="A17" s="664">
        <v>4</v>
      </c>
      <c r="B17" s="662" t="s">
        <v>282</v>
      </c>
      <c r="C17" s="662">
        <f t="shared" si="7"/>
        <v>262</v>
      </c>
      <c r="D17" s="668"/>
      <c r="E17" s="668"/>
      <c r="F17" s="668"/>
      <c r="G17" s="668"/>
      <c r="H17" s="717"/>
      <c r="I17" s="668"/>
      <c r="J17" s="668"/>
      <c r="K17" s="668"/>
      <c r="L17" s="670">
        <f>SUM(M17:AD17)</f>
        <v>262</v>
      </c>
      <c r="M17" s="674">
        <v>230</v>
      </c>
      <c r="N17" s="674"/>
      <c r="O17" s="674"/>
      <c r="P17" s="674"/>
      <c r="Q17" s="690"/>
      <c r="R17" s="690"/>
      <c r="S17" s="704"/>
      <c r="T17" s="674"/>
      <c r="U17" s="674"/>
      <c r="V17" s="674"/>
      <c r="W17" s="674"/>
      <c r="X17" s="674"/>
      <c r="Y17" s="690"/>
      <c r="Z17" s="690"/>
      <c r="AA17" s="704"/>
      <c r="AB17" s="704"/>
      <c r="AC17" s="674"/>
      <c r="AD17" s="674">
        <v>32</v>
      </c>
      <c r="AE17" s="674"/>
      <c r="AF17" s="674"/>
      <c r="AG17" s="674"/>
      <c r="AH17" s="690"/>
      <c r="AI17" s="690"/>
      <c r="AJ17" s="704"/>
      <c r="AK17" s="704"/>
      <c r="AL17" s="704"/>
      <c r="AM17" s="704"/>
      <c r="AN17" s="674"/>
      <c r="AO17" s="729">
        <f t="shared" si="8"/>
        <v>179.95699999999999</v>
      </c>
      <c r="AP17" s="667">
        <f t="shared" si="9"/>
        <v>0</v>
      </c>
      <c r="AQ17" s="731">
        <f t="shared" si="10"/>
        <v>179.95699999999999</v>
      </c>
      <c r="AR17" s="670">
        <f t="shared" si="11"/>
        <v>26.44</v>
      </c>
      <c r="AS17" s="669">
        <f t="shared" si="12"/>
        <v>0</v>
      </c>
      <c r="AT17" s="667"/>
      <c r="AU17" s="667"/>
      <c r="AV17" s="727">
        <f t="shared" si="13"/>
        <v>26.44</v>
      </c>
      <c r="AW17" s="740">
        <v>26.44</v>
      </c>
      <c r="AX17" s="667"/>
      <c r="AY17" s="667">
        <f t="shared" si="14"/>
        <v>153.517</v>
      </c>
      <c r="AZ17" s="669">
        <f t="shared" si="15"/>
        <v>0</v>
      </c>
      <c r="BA17" s="667"/>
      <c r="BB17" s="667"/>
      <c r="BC17" s="725">
        <f t="shared" si="16"/>
        <v>153.517</v>
      </c>
      <c r="BD17" s="725">
        <v>153.517</v>
      </c>
      <c r="BE17" s="667"/>
      <c r="BF17" s="671">
        <f t="shared" si="17"/>
        <v>0</v>
      </c>
      <c r="BG17" s="669">
        <f t="shared" si="18"/>
        <v>0</v>
      </c>
      <c r="BH17" s="667"/>
      <c r="BI17" s="667"/>
      <c r="BJ17" s="733">
        <f t="shared" si="19"/>
        <v>0</v>
      </c>
      <c r="BK17" s="727"/>
      <c r="BL17" s="667"/>
      <c r="BM17" s="682">
        <f t="shared" si="2"/>
        <v>0.68685877862595413</v>
      </c>
      <c r="BN17" s="682" t="e">
        <f t="shared" si="3"/>
        <v>#DIV/0!</v>
      </c>
      <c r="BO17" s="682">
        <f t="shared" si="4"/>
        <v>0.68685877862595413</v>
      </c>
    </row>
    <row r="18" spans="1:67" ht="31.5">
      <c r="A18" s="664">
        <v>7</v>
      </c>
      <c r="B18" s="662" t="s">
        <v>1136</v>
      </c>
      <c r="C18" s="662">
        <f t="shared" si="7"/>
        <v>909336.79536600003</v>
      </c>
      <c r="D18" s="667">
        <v>774385.79536600003</v>
      </c>
      <c r="E18" s="667"/>
      <c r="F18" s="667"/>
      <c r="G18" s="667"/>
      <c r="H18" s="703"/>
      <c r="I18" s="667"/>
      <c r="J18" s="667"/>
      <c r="K18" s="667"/>
      <c r="L18" s="670">
        <f>SUM(M18:AD18)</f>
        <v>134951</v>
      </c>
      <c r="M18" s="680">
        <v>2000</v>
      </c>
      <c r="N18" s="680"/>
      <c r="O18" s="680"/>
      <c r="P18" s="680"/>
      <c r="Q18" s="691"/>
      <c r="R18" s="691"/>
      <c r="S18" s="705"/>
      <c r="T18" s="680"/>
      <c r="U18" s="680">
        <v>6188.3</v>
      </c>
      <c r="V18" s="680"/>
      <c r="W18" s="680"/>
      <c r="X18" s="680"/>
      <c r="Y18" s="691"/>
      <c r="Z18" s="691"/>
      <c r="AA18" s="705"/>
      <c r="AB18" s="705"/>
      <c r="AC18" s="680"/>
      <c r="AD18" s="680">
        <v>126762.7</v>
      </c>
      <c r="AE18" s="680"/>
      <c r="AF18" s="680"/>
      <c r="AG18" s="680"/>
      <c r="AH18" s="691"/>
      <c r="AI18" s="691"/>
      <c r="AJ18" s="705"/>
      <c r="AK18" s="705"/>
      <c r="AL18" s="705"/>
      <c r="AM18" s="705"/>
      <c r="AN18" s="680"/>
      <c r="AO18" s="729">
        <f t="shared" si="8"/>
        <v>763734.95090699999</v>
      </c>
      <c r="AP18" s="667">
        <f t="shared" si="9"/>
        <v>648704.60690699995</v>
      </c>
      <c r="AQ18" s="731">
        <f t="shared" si="10"/>
        <v>115030.34400000001</v>
      </c>
      <c r="AR18" s="670">
        <f t="shared" si="11"/>
        <v>439130.73523400002</v>
      </c>
      <c r="AS18" s="669">
        <f t="shared" si="12"/>
        <v>331106.65123399999</v>
      </c>
      <c r="AT18" s="667">
        <v>331106.65123399999</v>
      </c>
      <c r="AU18" s="667"/>
      <c r="AV18" s="727">
        <f t="shared" si="13"/>
        <v>108024.084</v>
      </c>
      <c r="AW18" s="728">
        <v>108024.084</v>
      </c>
      <c r="AX18" s="667"/>
      <c r="AY18" s="667">
        <f t="shared" si="14"/>
        <v>206532.784353</v>
      </c>
      <c r="AZ18" s="669">
        <f t="shared" si="15"/>
        <v>205501.24935299999</v>
      </c>
      <c r="BA18" s="667">
        <v>205501.24935299999</v>
      </c>
      <c r="BB18" s="667"/>
      <c r="BC18" s="725">
        <f t="shared" si="16"/>
        <v>1031.5350000000001</v>
      </c>
      <c r="BD18" s="728">
        <v>1031.5350000000001</v>
      </c>
      <c r="BE18" s="667"/>
      <c r="BF18" s="671">
        <f t="shared" si="17"/>
        <v>118071.43132</v>
      </c>
      <c r="BG18" s="669">
        <f t="shared" si="18"/>
        <v>112096.70632</v>
      </c>
      <c r="BH18" s="667">
        <v>112096.70632</v>
      </c>
      <c r="BI18" s="667"/>
      <c r="BJ18" s="733">
        <f t="shared" si="19"/>
        <v>5974.7250000000004</v>
      </c>
      <c r="BK18" s="728">
        <v>5974.7250000000004</v>
      </c>
      <c r="BL18" s="667"/>
      <c r="BM18" s="682">
        <f t="shared" si="2"/>
        <v>0.83988127919051536</v>
      </c>
      <c r="BN18" s="682">
        <f t="shared" si="3"/>
        <v>0.83770209989505418</v>
      </c>
      <c r="BO18" s="682">
        <f t="shared" si="4"/>
        <v>0.85238600677282872</v>
      </c>
    </row>
    <row r="19" spans="1:67" ht="45" customHeight="1">
      <c r="A19" s="664">
        <v>9</v>
      </c>
      <c r="B19" s="662" t="s">
        <v>502</v>
      </c>
      <c r="C19" s="662">
        <f t="shared" si="7"/>
        <v>30.6</v>
      </c>
      <c r="D19" s="667"/>
      <c r="E19" s="667"/>
      <c r="F19" s="667"/>
      <c r="G19" s="667"/>
      <c r="H19" s="703"/>
      <c r="I19" s="667"/>
      <c r="J19" s="667"/>
      <c r="K19" s="667"/>
      <c r="L19" s="667">
        <v>30.6</v>
      </c>
      <c r="M19" s="667">
        <v>30.6</v>
      </c>
      <c r="N19" s="667"/>
      <c r="O19" s="667"/>
      <c r="P19" s="667"/>
      <c r="Q19" s="689"/>
      <c r="R19" s="689"/>
      <c r="S19" s="703"/>
      <c r="T19" s="667"/>
      <c r="U19" s="667"/>
      <c r="V19" s="667"/>
      <c r="W19" s="667"/>
      <c r="X19" s="667"/>
      <c r="Y19" s="689"/>
      <c r="Z19" s="689"/>
      <c r="AA19" s="703"/>
      <c r="AB19" s="703"/>
      <c r="AC19" s="667"/>
      <c r="AD19" s="667"/>
      <c r="AE19" s="667"/>
      <c r="AF19" s="667"/>
      <c r="AG19" s="667"/>
      <c r="AH19" s="689"/>
      <c r="AI19" s="689"/>
      <c r="AJ19" s="703"/>
      <c r="AK19" s="703"/>
      <c r="AL19" s="703"/>
      <c r="AM19" s="703"/>
      <c r="AN19" s="667"/>
      <c r="AO19" s="729">
        <f t="shared" si="8"/>
        <v>30.6</v>
      </c>
      <c r="AP19" s="667">
        <f t="shared" si="9"/>
        <v>0</v>
      </c>
      <c r="AQ19" s="731">
        <f t="shared" si="10"/>
        <v>30.6</v>
      </c>
      <c r="AR19" s="670">
        <f t="shared" si="11"/>
        <v>0</v>
      </c>
      <c r="AS19" s="669">
        <f t="shared" si="12"/>
        <v>0</v>
      </c>
      <c r="AT19" s="667"/>
      <c r="AU19" s="667"/>
      <c r="AV19" s="727">
        <f t="shared" si="13"/>
        <v>0</v>
      </c>
      <c r="AW19" s="727"/>
      <c r="AX19" s="667"/>
      <c r="AY19" s="667">
        <f t="shared" si="14"/>
        <v>30.6</v>
      </c>
      <c r="AZ19" s="669">
        <f t="shared" si="15"/>
        <v>0</v>
      </c>
      <c r="BA19" s="667"/>
      <c r="BB19" s="667"/>
      <c r="BC19" s="725">
        <f t="shared" si="16"/>
        <v>30.6</v>
      </c>
      <c r="BD19" s="727">
        <v>30.6</v>
      </c>
      <c r="BE19" s="667"/>
      <c r="BF19" s="671">
        <f t="shared" si="17"/>
        <v>0</v>
      </c>
      <c r="BG19" s="669">
        <f t="shared" si="18"/>
        <v>0</v>
      </c>
      <c r="BH19" s="667"/>
      <c r="BI19" s="667"/>
      <c r="BJ19" s="733">
        <f t="shared" si="19"/>
        <v>0</v>
      </c>
      <c r="BK19" s="727"/>
      <c r="BL19" s="667"/>
      <c r="BM19" s="682">
        <f t="shared" si="2"/>
        <v>1</v>
      </c>
      <c r="BN19" s="682" t="e">
        <f t="shared" si="3"/>
        <v>#DIV/0!</v>
      </c>
      <c r="BO19" s="682">
        <f t="shared" si="4"/>
        <v>1</v>
      </c>
    </row>
    <row r="20" spans="1:67" ht="43.5" customHeight="1">
      <c r="A20" s="664">
        <v>10</v>
      </c>
      <c r="B20" s="662" t="s">
        <v>289</v>
      </c>
      <c r="C20" s="662">
        <f t="shared" si="7"/>
        <v>1.2556799999999999</v>
      </c>
      <c r="D20" s="669"/>
      <c r="E20" s="669"/>
      <c r="F20" s="669"/>
      <c r="G20" s="669"/>
      <c r="H20" s="702"/>
      <c r="I20" s="669"/>
      <c r="J20" s="669"/>
      <c r="K20" s="669"/>
      <c r="L20" s="670">
        <f>SUM(M20:AD20)</f>
        <v>1.2556799999999999</v>
      </c>
      <c r="M20" s="669">
        <v>1.2556799999999999</v>
      </c>
      <c r="N20" s="669"/>
      <c r="O20" s="669"/>
      <c r="P20" s="669"/>
      <c r="Q20" s="688"/>
      <c r="R20" s="688"/>
      <c r="S20" s="702"/>
      <c r="T20" s="669"/>
      <c r="U20" s="669"/>
      <c r="V20" s="669"/>
      <c r="W20" s="669"/>
      <c r="X20" s="669"/>
      <c r="Y20" s="688"/>
      <c r="Z20" s="688"/>
      <c r="AA20" s="702"/>
      <c r="AB20" s="702"/>
      <c r="AC20" s="669"/>
      <c r="AD20" s="669"/>
      <c r="AE20" s="669"/>
      <c r="AF20" s="669"/>
      <c r="AG20" s="669"/>
      <c r="AH20" s="688"/>
      <c r="AI20" s="688"/>
      <c r="AJ20" s="702"/>
      <c r="AK20" s="702"/>
      <c r="AL20" s="702"/>
      <c r="AM20" s="702"/>
      <c r="AN20" s="669"/>
      <c r="AO20" s="729">
        <f t="shared" si="8"/>
        <v>1.2556799999999999</v>
      </c>
      <c r="AP20" s="667">
        <f t="shared" si="9"/>
        <v>0</v>
      </c>
      <c r="AQ20" s="731">
        <f t="shared" si="10"/>
        <v>1.2556799999999999</v>
      </c>
      <c r="AR20" s="670">
        <f t="shared" si="11"/>
        <v>0</v>
      </c>
      <c r="AS20" s="669">
        <f t="shared" si="12"/>
        <v>0</v>
      </c>
      <c r="AT20" s="669"/>
      <c r="AU20" s="669"/>
      <c r="AV20" s="727">
        <f t="shared" si="13"/>
        <v>0</v>
      </c>
      <c r="AW20" s="726"/>
      <c r="AX20" s="669"/>
      <c r="AY20" s="667">
        <f t="shared" si="14"/>
        <v>1.2556799999999999</v>
      </c>
      <c r="AZ20" s="669">
        <f t="shared" si="15"/>
        <v>0</v>
      </c>
      <c r="BA20" s="669"/>
      <c r="BB20" s="669"/>
      <c r="BC20" s="725">
        <f t="shared" si="16"/>
        <v>1.2556799999999999</v>
      </c>
      <c r="BD20" s="726">
        <v>1.2556799999999999</v>
      </c>
      <c r="BE20" s="669"/>
      <c r="BF20" s="671">
        <f t="shared" si="17"/>
        <v>0</v>
      </c>
      <c r="BG20" s="669">
        <f t="shared" si="18"/>
        <v>0</v>
      </c>
      <c r="BH20" s="669"/>
      <c r="BI20" s="669"/>
      <c r="BJ20" s="733">
        <f t="shared" si="19"/>
        <v>0</v>
      </c>
      <c r="BK20" s="726"/>
      <c r="BL20" s="669"/>
      <c r="BM20" s="682">
        <f t="shared" si="2"/>
        <v>1</v>
      </c>
      <c r="BN20" s="682" t="e">
        <f t="shared" si="3"/>
        <v>#DIV/0!</v>
      </c>
      <c r="BO20" s="682">
        <f t="shared" si="4"/>
        <v>1</v>
      </c>
    </row>
    <row r="21" spans="1:67" ht="27.75" customHeight="1">
      <c r="A21" s="664">
        <v>12</v>
      </c>
      <c r="B21" s="662" t="s">
        <v>1137</v>
      </c>
      <c r="C21" s="662">
        <f t="shared" si="7"/>
        <v>80855.715364000003</v>
      </c>
      <c r="D21" s="667">
        <v>6611</v>
      </c>
      <c r="E21" s="667"/>
      <c r="F21" s="667"/>
      <c r="G21" s="667"/>
      <c r="H21" s="703"/>
      <c r="I21" s="667"/>
      <c r="J21" s="667"/>
      <c r="K21" s="667"/>
      <c r="L21" s="670">
        <f>SUM(M21:AD21)</f>
        <v>74244.715364000003</v>
      </c>
      <c r="M21" s="672"/>
      <c r="N21" s="672"/>
      <c r="O21" s="672"/>
      <c r="P21" s="672"/>
      <c r="Q21" s="692"/>
      <c r="R21" s="692"/>
      <c r="S21" s="706"/>
      <c r="T21" s="672"/>
      <c r="U21" s="672">
        <v>17.436859999999999</v>
      </c>
      <c r="V21" s="672"/>
      <c r="W21" s="672"/>
      <c r="X21" s="672"/>
      <c r="Y21" s="692"/>
      <c r="Z21" s="692"/>
      <c r="AA21" s="706"/>
      <c r="AB21" s="706"/>
      <c r="AC21" s="672"/>
      <c r="AD21" s="672">
        <v>74227.278504000002</v>
      </c>
      <c r="AE21" s="672"/>
      <c r="AF21" s="672"/>
      <c r="AG21" s="672"/>
      <c r="AH21" s="692"/>
      <c r="AI21" s="692"/>
      <c r="AJ21" s="706"/>
      <c r="AK21" s="706"/>
      <c r="AL21" s="706"/>
      <c r="AM21" s="706"/>
      <c r="AN21" s="672"/>
      <c r="AO21" s="729">
        <f t="shared" si="8"/>
        <v>13798.436705</v>
      </c>
      <c r="AP21" s="667">
        <f t="shared" si="9"/>
        <v>6520.1623730000001</v>
      </c>
      <c r="AQ21" s="731">
        <f t="shared" si="10"/>
        <v>7278.274332</v>
      </c>
      <c r="AR21" s="670">
        <f t="shared" si="11"/>
        <v>13798.436705</v>
      </c>
      <c r="AS21" s="669">
        <f t="shared" si="12"/>
        <v>6520.1623730000001</v>
      </c>
      <c r="AT21" s="667">
        <v>6520.1623730000001</v>
      </c>
      <c r="AU21" s="667"/>
      <c r="AV21" s="727">
        <f t="shared" si="13"/>
        <v>7278.274332</v>
      </c>
      <c r="AW21" s="743">
        <v>7278.274332</v>
      </c>
      <c r="AX21" s="667"/>
      <c r="AY21" s="667">
        <f t="shared" si="14"/>
        <v>0</v>
      </c>
      <c r="AZ21" s="669">
        <f t="shared" si="15"/>
        <v>0</v>
      </c>
      <c r="BA21" s="667"/>
      <c r="BB21" s="667"/>
      <c r="BC21" s="725">
        <f t="shared" si="16"/>
        <v>0</v>
      </c>
      <c r="BD21" s="727"/>
      <c r="BE21" s="667"/>
      <c r="BF21" s="671">
        <f t="shared" si="17"/>
        <v>0</v>
      </c>
      <c r="BG21" s="669">
        <f t="shared" si="18"/>
        <v>0</v>
      </c>
      <c r="BH21" s="667"/>
      <c r="BI21" s="667"/>
      <c r="BJ21" s="733">
        <f t="shared" si="19"/>
        <v>0</v>
      </c>
      <c r="BK21" s="727"/>
      <c r="BL21" s="667"/>
      <c r="BM21" s="682">
        <f t="shared" si="2"/>
        <v>0.17065505688597965</v>
      </c>
      <c r="BN21" s="682">
        <f t="shared" si="3"/>
        <v>0.9862596238088035</v>
      </c>
      <c r="BO21" s="682">
        <f t="shared" si="4"/>
        <v>9.8030873932464568E-2</v>
      </c>
    </row>
    <row r="22" spans="1:67" ht="40.5" customHeight="1">
      <c r="A22" s="664">
        <v>13</v>
      </c>
      <c r="B22" s="673" t="s">
        <v>294</v>
      </c>
      <c r="C22" s="662">
        <f t="shared" si="7"/>
        <v>29027.95</v>
      </c>
      <c r="D22" s="667">
        <v>14062</v>
      </c>
      <c r="E22" s="667"/>
      <c r="F22" s="667"/>
      <c r="G22" s="667"/>
      <c r="H22" s="703"/>
      <c r="I22" s="667"/>
      <c r="J22" s="667"/>
      <c r="K22" s="667"/>
      <c r="L22" s="670">
        <f>SUM(M22:AD22)</f>
        <v>14965.95</v>
      </c>
      <c r="M22" s="674">
        <v>3607.95</v>
      </c>
      <c r="N22" s="674"/>
      <c r="O22" s="674"/>
      <c r="P22" s="674"/>
      <c r="Q22" s="690"/>
      <c r="R22" s="690"/>
      <c r="S22" s="704"/>
      <c r="T22" s="674"/>
      <c r="U22" s="674">
        <v>2116</v>
      </c>
      <c r="V22" s="674"/>
      <c r="W22" s="674"/>
      <c r="X22" s="674"/>
      <c r="Y22" s="690"/>
      <c r="Z22" s="690"/>
      <c r="AA22" s="704"/>
      <c r="AB22" s="704"/>
      <c r="AC22" s="674"/>
      <c r="AD22" s="674">
        <v>9242</v>
      </c>
      <c r="AE22" s="674"/>
      <c r="AF22" s="674"/>
      <c r="AG22" s="674"/>
      <c r="AH22" s="690"/>
      <c r="AI22" s="690"/>
      <c r="AJ22" s="704"/>
      <c r="AK22" s="704"/>
      <c r="AL22" s="704"/>
      <c r="AM22" s="704"/>
      <c r="AN22" s="674"/>
      <c r="AO22" s="729">
        <f t="shared" si="8"/>
        <v>28623.551959</v>
      </c>
      <c r="AP22" s="667">
        <f t="shared" si="9"/>
        <v>14394.778939</v>
      </c>
      <c r="AQ22" s="731">
        <f t="shared" si="10"/>
        <v>14228.773020000001</v>
      </c>
      <c r="AR22" s="670">
        <f t="shared" si="11"/>
        <v>23162.390359000001</v>
      </c>
      <c r="AS22" s="669">
        <f t="shared" si="12"/>
        <v>14394.778939</v>
      </c>
      <c r="AT22" s="667">
        <v>14394.778939</v>
      </c>
      <c r="AU22" s="667"/>
      <c r="AV22" s="727">
        <f t="shared" si="13"/>
        <v>8767.6114200000011</v>
      </c>
      <c r="AW22" s="740">
        <v>8767.6114200000011</v>
      </c>
      <c r="AX22" s="667"/>
      <c r="AY22" s="667">
        <f t="shared" si="14"/>
        <v>3470.5176000000001</v>
      </c>
      <c r="AZ22" s="669">
        <f t="shared" si="15"/>
        <v>0</v>
      </c>
      <c r="BA22" s="667"/>
      <c r="BB22" s="667"/>
      <c r="BC22" s="725">
        <f t="shared" si="16"/>
        <v>3470.5176000000001</v>
      </c>
      <c r="BD22" s="729">
        <v>3470.5176000000001</v>
      </c>
      <c r="BE22" s="667"/>
      <c r="BF22" s="671">
        <f t="shared" si="17"/>
        <v>1990.644</v>
      </c>
      <c r="BG22" s="669">
        <f t="shared" si="18"/>
        <v>0</v>
      </c>
      <c r="BH22" s="667"/>
      <c r="BI22" s="667"/>
      <c r="BJ22" s="733">
        <f t="shared" si="19"/>
        <v>1990.644</v>
      </c>
      <c r="BK22" s="740">
        <v>1990.644</v>
      </c>
      <c r="BL22" s="667"/>
      <c r="BM22" s="682">
        <f t="shared" si="2"/>
        <v>0.98606866688829209</v>
      </c>
      <c r="BN22" s="682">
        <f t="shared" si="3"/>
        <v>1.02366512153321</v>
      </c>
      <c r="BO22" s="682">
        <f t="shared" si="4"/>
        <v>0.9507430547342467</v>
      </c>
    </row>
    <row r="23" spans="1:67" ht="27.75" customHeight="1">
      <c r="A23" s="443">
        <v>14</v>
      </c>
      <c r="B23" s="662" t="s">
        <v>271</v>
      </c>
      <c r="C23" s="662">
        <f t="shared" si="7"/>
        <v>11327</v>
      </c>
      <c r="D23" s="675">
        <v>0</v>
      </c>
      <c r="E23" s="675"/>
      <c r="F23" s="675"/>
      <c r="G23" s="675"/>
      <c r="H23" s="718"/>
      <c r="I23" s="675"/>
      <c r="J23" s="675"/>
      <c r="K23" s="675"/>
      <c r="L23" s="670">
        <f>SUM(M23:AD23)</f>
        <v>11327</v>
      </c>
      <c r="M23" s="676"/>
      <c r="N23" s="676"/>
      <c r="O23" s="676"/>
      <c r="P23" s="676"/>
      <c r="Q23" s="697"/>
      <c r="R23" s="697"/>
      <c r="S23" s="711"/>
      <c r="T23" s="676"/>
      <c r="U23" s="677"/>
      <c r="V23" s="677"/>
      <c r="W23" s="677"/>
      <c r="X23" s="677"/>
      <c r="Y23" s="693"/>
      <c r="Z23" s="693"/>
      <c r="AA23" s="707"/>
      <c r="AB23" s="707"/>
      <c r="AC23" s="677"/>
      <c r="AD23" s="677">
        <v>11327</v>
      </c>
      <c r="AE23" s="677"/>
      <c r="AF23" s="677"/>
      <c r="AG23" s="677"/>
      <c r="AH23" s="693"/>
      <c r="AI23" s="693"/>
      <c r="AJ23" s="707"/>
      <c r="AK23" s="707"/>
      <c r="AL23" s="707"/>
      <c r="AM23" s="707"/>
      <c r="AN23" s="677"/>
      <c r="AO23" s="729">
        <f t="shared" si="8"/>
        <v>14995.405238000001</v>
      </c>
      <c r="AP23" s="667">
        <f t="shared" si="9"/>
        <v>362.52</v>
      </c>
      <c r="AQ23" s="731">
        <f t="shared" si="10"/>
        <v>14632.885238000001</v>
      </c>
      <c r="AR23" s="670">
        <f t="shared" si="11"/>
        <v>11848.245200000001</v>
      </c>
      <c r="AS23" s="669">
        <f t="shared" si="12"/>
        <v>362.52</v>
      </c>
      <c r="AT23" s="667">
        <v>362.52</v>
      </c>
      <c r="AU23" s="667"/>
      <c r="AV23" s="727">
        <f t="shared" si="13"/>
        <v>11485.725200000001</v>
      </c>
      <c r="AW23" s="733">
        <v>11485.725200000001</v>
      </c>
      <c r="AX23" s="667"/>
      <c r="AY23" s="667">
        <f t="shared" si="14"/>
        <v>0</v>
      </c>
      <c r="AZ23" s="669">
        <f t="shared" si="15"/>
        <v>0</v>
      </c>
      <c r="BA23" s="667"/>
      <c r="BB23" s="667"/>
      <c r="BC23" s="725">
        <f t="shared" si="16"/>
        <v>0</v>
      </c>
      <c r="BD23" s="727"/>
      <c r="BE23" s="675"/>
      <c r="BF23" s="671">
        <f t="shared" si="17"/>
        <v>3147.160038</v>
      </c>
      <c r="BG23" s="669">
        <f t="shared" si="18"/>
        <v>0</v>
      </c>
      <c r="BH23" s="675"/>
      <c r="BI23" s="667"/>
      <c r="BJ23" s="733">
        <f t="shared" si="19"/>
        <v>3147.160038</v>
      </c>
      <c r="BK23" s="741">
        <v>3147.160038</v>
      </c>
      <c r="BL23" s="667"/>
      <c r="BM23" s="682">
        <f t="shared" si="2"/>
        <v>1.3238637978281982</v>
      </c>
      <c r="BN23" s="682" t="e">
        <f t="shared" si="3"/>
        <v>#DIV/0!</v>
      </c>
      <c r="BO23" s="682">
        <f t="shared" si="4"/>
        <v>1.291858853888938</v>
      </c>
    </row>
    <row r="24" spans="1:67" ht="27.75" customHeight="1">
      <c r="A24" s="664">
        <v>15</v>
      </c>
      <c r="B24" s="662" t="s">
        <v>306</v>
      </c>
      <c r="C24" s="662">
        <f t="shared" si="7"/>
        <v>320</v>
      </c>
      <c r="D24" s="667"/>
      <c r="E24" s="667"/>
      <c r="F24" s="667"/>
      <c r="G24" s="667"/>
      <c r="H24" s="703"/>
      <c r="I24" s="667"/>
      <c r="J24" s="667"/>
      <c r="K24" s="667"/>
      <c r="L24" s="667">
        <v>320</v>
      </c>
      <c r="M24" s="667">
        <v>320</v>
      </c>
      <c r="N24" s="667"/>
      <c r="O24" s="667"/>
      <c r="P24" s="667"/>
      <c r="Q24" s="689"/>
      <c r="R24" s="689"/>
      <c r="S24" s="703"/>
      <c r="T24" s="667"/>
      <c r="U24" s="667"/>
      <c r="V24" s="667"/>
      <c r="W24" s="667"/>
      <c r="X24" s="667"/>
      <c r="Y24" s="689"/>
      <c r="Z24" s="689"/>
      <c r="AA24" s="703"/>
      <c r="AB24" s="703"/>
      <c r="AC24" s="667"/>
      <c r="AD24" s="667"/>
      <c r="AE24" s="667"/>
      <c r="AF24" s="667"/>
      <c r="AG24" s="667"/>
      <c r="AH24" s="689"/>
      <c r="AI24" s="689"/>
      <c r="AJ24" s="703"/>
      <c r="AK24" s="703"/>
      <c r="AL24" s="703"/>
      <c r="AM24" s="703"/>
      <c r="AN24" s="667"/>
      <c r="AO24" s="729">
        <f t="shared" si="8"/>
        <v>0</v>
      </c>
      <c r="AP24" s="667">
        <f t="shared" si="9"/>
        <v>0</v>
      </c>
      <c r="AQ24" s="731">
        <f t="shared" si="10"/>
        <v>0</v>
      </c>
      <c r="AR24" s="670">
        <f t="shared" si="11"/>
        <v>0</v>
      </c>
      <c r="AS24" s="669">
        <f t="shared" si="12"/>
        <v>0</v>
      </c>
      <c r="AT24" s="667"/>
      <c r="AU24" s="667"/>
      <c r="AV24" s="727">
        <f t="shared" si="13"/>
        <v>0</v>
      </c>
      <c r="AW24" s="727"/>
      <c r="AX24" s="667"/>
      <c r="AY24" s="667">
        <f t="shared" si="14"/>
        <v>0</v>
      </c>
      <c r="AZ24" s="669">
        <f t="shared" si="15"/>
        <v>0</v>
      </c>
      <c r="BA24" s="667"/>
      <c r="BB24" s="667"/>
      <c r="BC24" s="725">
        <f t="shared" si="16"/>
        <v>0</v>
      </c>
      <c r="BD24" s="727"/>
      <c r="BE24" s="667"/>
      <c r="BF24" s="671">
        <f t="shared" si="17"/>
        <v>0</v>
      </c>
      <c r="BG24" s="669">
        <f t="shared" si="18"/>
        <v>0</v>
      </c>
      <c r="BH24" s="667"/>
      <c r="BI24" s="667"/>
      <c r="BJ24" s="733">
        <f t="shared" si="19"/>
        <v>0</v>
      </c>
      <c r="BK24" s="727"/>
      <c r="BL24" s="667"/>
      <c r="BM24" s="682">
        <f t="shared" si="2"/>
        <v>0</v>
      </c>
      <c r="BN24" s="682" t="e">
        <f t="shared" si="3"/>
        <v>#DIV/0!</v>
      </c>
      <c r="BO24" s="682">
        <f t="shared" si="4"/>
        <v>0</v>
      </c>
    </row>
    <row r="25" spans="1:67" ht="27.75" customHeight="1">
      <c r="A25" s="664">
        <v>16</v>
      </c>
      <c r="B25" s="662" t="s">
        <v>280</v>
      </c>
      <c r="C25" s="662">
        <f t="shared" si="7"/>
        <v>5173</v>
      </c>
      <c r="D25" s="667"/>
      <c r="E25" s="667"/>
      <c r="F25" s="667"/>
      <c r="G25" s="667"/>
      <c r="H25" s="703"/>
      <c r="I25" s="667"/>
      <c r="J25" s="667"/>
      <c r="K25" s="667"/>
      <c r="L25" s="670">
        <f t="shared" ref="L25:L30" si="20">SUM(M25:AD25)</f>
        <v>5173</v>
      </c>
      <c r="M25" s="670"/>
      <c r="N25" s="670"/>
      <c r="O25" s="670"/>
      <c r="P25" s="670"/>
      <c r="Q25" s="694"/>
      <c r="R25" s="694"/>
      <c r="S25" s="708"/>
      <c r="T25" s="670"/>
      <c r="U25" s="670">
        <v>5141</v>
      </c>
      <c r="V25" s="670"/>
      <c r="W25" s="670"/>
      <c r="X25" s="670"/>
      <c r="Y25" s="694"/>
      <c r="Z25" s="694"/>
      <c r="AA25" s="708"/>
      <c r="AB25" s="708"/>
      <c r="AC25" s="670"/>
      <c r="AD25" s="670">
        <v>32</v>
      </c>
      <c r="AE25" s="670"/>
      <c r="AF25" s="670"/>
      <c r="AG25" s="670"/>
      <c r="AH25" s="694"/>
      <c r="AI25" s="694"/>
      <c r="AJ25" s="708"/>
      <c r="AK25" s="708"/>
      <c r="AL25" s="708"/>
      <c r="AM25" s="708"/>
      <c r="AN25" s="670"/>
      <c r="AO25" s="729">
        <f t="shared" si="8"/>
        <v>335.52000000000004</v>
      </c>
      <c r="AP25" s="667">
        <f t="shared" si="9"/>
        <v>0</v>
      </c>
      <c r="AQ25" s="731">
        <f t="shared" si="10"/>
        <v>335.52000000000004</v>
      </c>
      <c r="AR25" s="670">
        <f t="shared" si="11"/>
        <v>6.36</v>
      </c>
      <c r="AS25" s="669">
        <f t="shared" si="12"/>
        <v>0</v>
      </c>
      <c r="AT25" s="667"/>
      <c r="AU25" s="667"/>
      <c r="AV25" s="727">
        <f t="shared" si="13"/>
        <v>6.36</v>
      </c>
      <c r="AW25" s="740">
        <v>6.36</v>
      </c>
      <c r="AX25" s="667"/>
      <c r="AY25" s="667">
        <f t="shared" si="14"/>
        <v>329.16</v>
      </c>
      <c r="AZ25" s="669">
        <f t="shared" si="15"/>
        <v>0</v>
      </c>
      <c r="BA25" s="667"/>
      <c r="BB25" s="667"/>
      <c r="BC25" s="725">
        <f t="shared" si="16"/>
        <v>329.16</v>
      </c>
      <c r="BD25" s="729">
        <v>329.16</v>
      </c>
      <c r="BE25" s="667"/>
      <c r="BF25" s="671">
        <f t="shared" si="17"/>
        <v>0</v>
      </c>
      <c r="BG25" s="669">
        <f t="shared" si="18"/>
        <v>0</v>
      </c>
      <c r="BH25" s="667"/>
      <c r="BI25" s="667"/>
      <c r="BJ25" s="733">
        <f t="shared" si="19"/>
        <v>0</v>
      </c>
      <c r="BK25" s="727"/>
      <c r="BL25" s="667"/>
      <c r="BM25" s="682">
        <f t="shared" si="2"/>
        <v>6.4859849217088733E-2</v>
      </c>
      <c r="BN25" s="682" t="e">
        <f t="shared" si="3"/>
        <v>#DIV/0!</v>
      </c>
      <c r="BO25" s="682">
        <f t="shared" si="4"/>
        <v>6.4859849217088733E-2</v>
      </c>
    </row>
    <row r="26" spans="1:67" ht="45" customHeight="1">
      <c r="A26" s="664">
        <v>18</v>
      </c>
      <c r="B26" s="662" t="s">
        <v>767</v>
      </c>
      <c r="C26" s="662">
        <f t="shared" si="7"/>
        <v>16920.044320000001</v>
      </c>
      <c r="D26" s="669"/>
      <c r="E26" s="669"/>
      <c r="F26" s="669"/>
      <c r="G26" s="669"/>
      <c r="H26" s="702"/>
      <c r="I26" s="669"/>
      <c r="J26" s="669"/>
      <c r="K26" s="669"/>
      <c r="L26" s="670">
        <f t="shared" si="20"/>
        <v>16920.044320000001</v>
      </c>
      <c r="M26" s="678">
        <v>4393.1443200000003</v>
      </c>
      <c r="N26" s="678"/>
      <c r="O26" s="678"/>
      <c r="P26" s="678"/>
      <c r="Q26" s="695"/>
      <c r="R26" s="695"/>
      <c r="S26" s="709"/>
      <c r="T26" s="678"/>
      <c r="U26" s="678">
        <v>5956.9</v>
      </c>
      <c r="V26" s="678"/>
      <c r="W26" s="678"/>
      <c r="X26" s="678"/>
      <c r="Y26" s="695"/>
      <c r="Z26" s="695"/>
      <c r="AA26" s="709"/>
      <c r="AB26" s="709"/>
      <c r="AC26" s="678"/>
      <c r="AD26" s="678">
        <v>6570</v>
      </c>
      <c r="AE26" s="678"/>
      <c r="AF26" s="678"/>
      <c r="AG26" s="678"/>
      <c r="AH26" s="695"/>
      <c r="AI26" s="695"/>
      <c r="AJ26" s="709"/>
      <c r="AK26" s="709"/>
      <c r="AL26" s="709"/>
      <c r="AM26" s="709"/>
      <c r="AN26" s="678"/>
      <c r="AO26" s="729">
        <f t="shared" si="8"/>
        <v>4601.2992959999992</v>
      </c>
      <c r="AP26" s="667">
        <f t="shared" si="9"/>
        <v>0</v>
      </c>
      <c r="AQ26" s="731">
        <f t="shared" si="10"/>
        <v>4601.2992959999992</v>
      </c>
      <c r="AR26" s="670">
        <f t="shared" si="11"/>
        <v>1787.0719999999999</v>
      </c>
      <c r="AS26" s="669">
        <f t="shared" si="12"/>
        <v>0</v>
      </c>
      <c r="AT26" s="678"/>
      <c r="AU26" s="678"/>
      <c r="AV26" s="727">
        <f t="shared" si="13"/>
        <v>1787.0719999999999</v>
      </c>
      <c r="AW26" s="730">
        <v>1787.0719999999999</v>
      </c>
      <c r="AX26" s="678"/>
      <c r="AY26" s="667">
        <f t="shared" si="14"/>
        <v>2292.4190359999998</v>
      </c>
      <c r="AZ26" s="669">
        <f t="shared" si="15"/>
        <v>0</v>
      </c>
      <c r="BA26" s="678"/>
      <c r="BB26" s="678"/>
      <c r="BC26" s="725">
        <f t="shared" si="16"/>
        <v>2292.4190359999998</v>
      </c>
      <c r="BD26" s="730">
        <v>2292.4190359999998</v>
      </c>
      <c r="BE26" s="678"/>
      <c r="BF26" s="671">
        <f t="shared" si="17"/>
        <v>521.80826000000002</v>
      </c>
      <c r="BG26" s="669">
        <f t="shared" si="18"/>
        <v>0</v>
      </c>
      <c r="BH26" s="678"/>
      <c r="BI26" s="678"/>
      <c r="BJ26" s="733">
        <f t="shared" si="19"/>
        <v>521.80826000000002</v>
      </c>
      <c r="BK26" s="730">
        <v>521.80826000000002</v>
      </c>
      <c r="BL26" s="678"/>
      <c r="BM26" s="682">
        <f t="shared" si="2"/>
        <v>0.27194369051156236</v>
      </c>
      <c r="BN26" s="682" t="e">
        <f t="shared" si="3"/>
        <v>#DIV/0!</v>
      </c>
      <c r="BO26" s="682">
        <f t="shared" si="4"/>
        <v>0.27194369051156236</v>
      </c>
    </row>
    <row r="27" spans="1:67" ht="27.75" customHeight="1">
      <c r="A27" s="664">
        <v>19</v>
      </c>
      <c r="B27" s="662" t="s">
        <v>1141</v>
      </c>
      <c r="C27" s="662">
        <f t="shared" si="7"/>
        <v>40070.094396</v>
      </c>
      <c r="D27" s="667">
        <v>35975</v>
      </c>
      <c r="E27" s="667"/>
      <c r="F27" s="667"/>
      <c r="G27" s="667"/>
      <c r="H27" s="703"/>
      <c r="I27" s="667"/>
      <c r="J27" s="667"/>
      <c r="K27" s="667"/>
      <c r="L27" s="670">
        <f t="shared" si="20"/>
        <v>4095.094396</v>
      </c>
      <c r="M27" s="662"/>
      <c r="N27" s="662"/>
      <c r="O27" s="662"/>
      <c r="P27" s="662"/>
      <c r="Q27" s="696"/>
      <c r="R27" s="696"/>
      <c r="S27" s="710"/>
      <c r="T27" s="662"/>
      <c r="U27" s="662">
        <v>4095.094396</v>
      </c>
      <c r="V27" s="662"/>
      <c r="W27" s="662"/>
      <c r="X27" s="662"/>
      <c r="Y27" s="696"/>
      <c r="Z27" s="696"/>
      <c r="AA27" s="710"/>
      <c r="AB27" s="710"/>
      <c r="AC27" s="662"/>
      <c r="AD27" s="662"/>
      <c r="AE27" s="662"/>
      <c r="AF27" s="662"/>
      <c r="AG27" s="662"/>
      <c r="AH27" s="696"/>
      <c r="AI27" s="696"/>
      <c r="AJ27" s="710"/>
      <c r="AK27" s="710"/>
      <c r="AL27" s="710"/>
      <c r="AM27" s="710"/>
      <c r="AN27" s="662"/>
      <c r="AO27" s="729">
        <f t="shared" si="8"/>
        <v>43796.752361999999</v>
      </c>
      <c r="AP27" s="667">
        <f t="shared" si="9"/>
        <v>39985.554320000003</v>
      </c>
      <c r="AQ27" s="731">
        <f t="shared" si="10"/>
        <v>3811.198042</v>
      </c>
      <c r="AR27" s="670">
        <f t="shared" si="11"/>
        <v>0</v>
      </c>
      <c r="AS27" s="669">
        <f t="shared" si="12"/>
        <v>0</v>
      </c>
      <c r="AT27" s="667"/>
      <c r="AU27" s="667"/>
      <c r="AV27" s="727">
        <f t="shared" si="13"/>
        <v>0</v>
      </c>
      <c r="AW27" s="727"/>
      <c r="AX27" s="667"/>
      <c r="AY27" s="667">
        <f t="shared" si="14"/>
        <v>39985.554320000003</v>
      </c>
      <c r="AZ27" s="669">
        <f t="shared" si="15"/>
        <v>39985.554320000003</v>
      </c>
      <c r="BA27" s="667">
        <v>39985.554320000003</v>
      </c>
      <c r="BB27" s="667"/>
      <c r="BC27" s="725">
        <f t="shared" si="16"/>
        <v>0</v>
      </c>
      <c r="BD27" s="727"/>
      <c r="BE27" s="667"/>
      <c r="BF27" s="671">
        <f t="shared" si="17"/>
        <v>3811.198042</v>
      </c>
      <c r="BG27" s="669">
        <f t="shared" si="18"/>
        <v>0</v>
      </c>
      <c r="BH27" s="667"/>
      <c r="BI27" s="667"/>
      <c r="BJ27" s="733">
        <f t="shared" si="19"/>
        <v>3811.198042</v>
      </c>
      <c r="BK27" s="733">
        <v>3811.198042</v>
      </c>
      <c r="BL27" s="667"/>
      <c r="BM27" s="682">
        <f t="shared" si="2"/>
        <v>1.093003473592316</v>
      </c>
      <c r="BN27" s="682">
        <f t="shared" si="3"/>
        <v>1.1114817045170258</v>
      </c>
      <c r="BO27" s="682">
        <f t="shared" si="4"/>
        <v>0.9306740390948488</v>
      </c>
    </row>
    <row r="28" spans="1:67" ht="27.75" customHeight="1">
      <c r="A28" s="443">
        <v>20</v>
      </c>
      <c r="B28" s="662" t="s">
        <v>281</v>
      </c>
      <c r="C28" s="662">
        <f t="shared" si="7"/>
        <v>73</v>
      </c>
      <c r="D28" s="667"/>
      <c r="E28" s="667"/>
      <c r="F28" s="667"/>
      <c r="G28" s="667"/>
      <c r="H28" s="703"/>
      <c r="I28" s="667"/>
      <c r="J28" s="667"/>
      <c r="K28" s="667"/>
      <c r="L28" s="670">
        <f t="shared" si="20"/>
        <v>73</v>
      </c>
      <c r="M28" s="676"/>
      <c r="N28" s="676"/>
      <c r="O28" s="676"/>
      <c r="P28" s="676"/>
      <c r="Q28" s="697"/>
      <c r="R28" s="697"/>
      <c r="S28" s="711"/>
      <c r="T28" s="676"/>
      <c r="U28" s="676">
        <v>21</v>
      </c>
      <c r="V28" s="676"/>
      <c r="W28" s="676"/>
      <c r="X28" s="676"/>
      <c r="Y28" s="697"/>
      <c r="Z28" s="697"/>
      <c r="AA28" s="711"/>
      <c r="AB28" s="711"/>
      <c r="AC28" s="676"/>
      <c r="AD28" s="676">
        <v>52</v>
      </c>
      <c r="AE28" s="676"/>
      <c r="AF28" s="676"/>
      <c r="AG28" s="676"/>
      <c r="AH28" s="697"/>
      <c r="AI28" s="697"/>
      <c r="AJ28" s="711"/>
      <c r="AK28" s="711"/>
      <c r="AL28" s="711"/>
      <c r="AM28" s="711"/>
      <c r="AN28" s="676"/>
      <c r="AO28" s="729">
        <f t="shared" si="8"/>
        <v>104.68509999999999</v>
      </c>
      <c r="AP28" s="667">
        <f t="shared" si="9"/>
        <v>0</v>
      </c>
      <c r="AQ28" s="731">
        <f t="shared" si="10"/>
        <v>104.68509999999999</v>
      </c>
      <c r="AR28" s="670">
        <f t="shared" si="11"/>
        <v>72.665499999999994</v>
      </c>
      <c r="AS28" s="669">
        <f t="shared" si="12"/>
        <v>0</v>
      </c>
      <c r="AT28" s="667"/>
      <c r="AU28" s="667"/>
      <c r="AV28" s="727">
        <f t="shared" si="13"/>
        <v>72.665499999999994</v>
      </c>
      <c r="AW28" s="742">
        <v>72.665499999999994</v>
      </c>
      <c r="AX28" s="667"/>
      <c r="AY28" s="667">
        <f t="shared" si="14"/>
        <v>0</v>
      </c>
      <c r="AZ28" s="669">
        <f t="shared" si="15"/>
        <v>0</v>
      </c>
      <c r="BA28" s="667"/>
      <c r="BB28" s="667"/>
      <c r="BC28" s="725">
        <f t="shared" si="16"/>
        <v>0</v>
      </c>
      <c r="BD28" s="727"/>
      <c r="BE28" s="667"/>
      <c r="BF28" s="671">
        <f t="shared" si="17"/>
        <v>32.019599999999997</v>
      </c>
      <c r="BG28" s="669">
        <f t="shared" si="18"/>
        <v>0</v>
      </c>
      <c r="BH28" s="667"/>
      <c r="BI28" s="667"/>
      <c r="BJ28" s="733">
        <f t="shared" si="19"/>
        <v>32.019599999999997</v>
      </c>
      <c r="BK28" s="742">
        <v>32.019599999999997</v>
      </c>
      <c r="BL28" s="667"/>
      <c r="BM28" s="682">
        <f t="shared" si="2"/>
        <v>1.4340424657534245</v>
      </c>
      <c r="BN28" s="682" t="e">
        <f t="shared" si="3"/>
        <v>#DIV/0!</v>
      </c>
      <c r="BO28" s="682">
        <f t="shared" si="4"/>
        <v>1.4340424657534245</v>
      </c>
    </row>
    <row r="29" spans="1:67" ht="30.75" customHeight="1">
      <c r="A29" s="664">
        <v>21</v>
      </c>
      <c r="B29" s="662" t="s">
        <v>274</v>
      </c>
      <c r="C29" s="662">
        <f t="shared" si="7"/>
        <v>4057</v>
      </c>
      <c r="D29" s="667">
        <v>745</v>
      </c>
      <c r="E29" s="667"/>
      <c r="F29" s="667"/>
      <c r="G29" s="667"/>
      <c r="H29" s="703"/>
      <c r="I29" s="667"/>
      <c r="J29" s="667"/>
      <c r="K29" s="667"/>
      <c r="L29" s="670">
        <f t="shared" si="20"/>
        <v>3312</v>
      </c>
      <c r="M29" s="671">
        <v>3260</v>
      </c>
      <c r="N29" s="671"/>
      <c r="O29" s="671"/>
      <c r="P29" s="671"/>
      <c r="Q29" s="698"/>
      <c r="R29" s="698"/>
      <c r="S29" s="712"/>
      <c r="T29" s="671"/>
      <c r="U29" s="671"/>
      <c r="V29" s="671"/>
      <c r="W29" s="671"/>
      <c r="X29" s="671"/>
      <c r="Y29" s="698"/>
      <c r="Z29" s="698"/>
      <c r="AA29" s="712"/>
      <c r="AB29" s="712"/>
      <c r="AC29" s="671"/>
      <c r="AD29" s="671">
        <v>52</v>
      </c>
      <c r="AE29" s="671"/>
      <c r="AF29" s="671"/>
      <c r="AG29" s="671"/>
      <c r="AH29" s="698"/>
      <c r="AI29" s="698"/>
      <c r="AJ29" s="712"/>
      <c r="AK29" s="712"/>
      <c r="AL29" s="712"/>
      <c r="AM29" s="712"/>
      <c r="AN29" s="671"/>
      <c r="AO29" s="729">
        <f t="shared" si="8"/>
        <v>11305.860773999999</v>
      </c>
      <c r="AP29" s="667">
        <f t="shared" si="9"/>
        <v>4184.1880739999997</v>
      </c>
      <c r="AQ29" s="731">
        <f t="shared" si="10"/>
        <v>7121.6726999999992</v>
      </c>
      <c r="AR29" s="670">
        <f t="shared" si="11"/>
        <v>4188.3880739999995</v>
      </c>
      <c r="AS29" s="669">
        <f t="shared" si="12"/>
        <v>4184.1880739999997</v>
      </c>
      <c r="AT29" s="667">
        <v>4184.1880739999997</v>
      </c>
      <c r="AU29" s="667"/>
      <c r="AV29" s="727">
        <f t="shared" si="13"/>
        <v>4.2</v>
      </c>
      <c r="AW29" s="731">
        <v>4.2</v>
      </c>
      <c r="AX29" s="667"/>
      <c r="AY29" s="667">
        <f t="shared" si="14"/>
        <v>4538.2833719999999</v>
      </c>
      <c r="AZ29" s="669">
        <f t="shared" si="15"/>
        <v>0</v>
      </c>
      <c r="BA29" s="667"/>
      <c r="BB29" s="667"/>
      <c r="BC29" s="725">
        <f t="shared" si="16"/>
        <v>4538.2833719999999</v>
      </c>
      <c r="BD29" s="731">
        <v>4538.2833719999999</v>
      </c>
      <c r="BE29" s="667"/>
      <c r="BF29" s="671">
        <f t="shared" si="17"/>
        <v>2579.1893279999999</v>
      </c>
      <c r="BG29" s="669">
        <f t="shared" si="18"/>
        <v>0</v>
      </c>
      <c r="BH29" s="667"/>
      <c r="BI29" s="667"/>
      <c r="BJ29" s="733">
        <f t="shared" si="19"/>
        <v>2579.1893279999999</v>
      </c>
      <c r="BK29" s="731">
        <v>2579.1893279999999</v>
      </c>
      <c r="BL29" s="667"/>
      <c r="BM29" s="682">
        <f t="shared" si="2"/>
        <v>2.7867539497165392</v>
      </c>
      <c r="BN29" s="682">
        <f t="shared" si="3"/>
        <v>5.6163598308724829</v>
      </c>
      <c r="BO29" s="682">
        <f t="shared" si="4"/>
        <v>2.1502634963768115</v>
      </c>
    </row>
    <row r="30" spans="1:67" ht="27.75" customHeight="1">
      <c r="A30" s="664">
        <v>22</v>
      </c>
      <c r="B30" s="662" t="s">
        <v>287</v>
      </c>
      <c r="C30" s="662">
        <f t="shared" si="7"/>
        <v>850</v>
      </c>
      <c r="D30" s="667"/>
      <c r="E30" s="667"/>
      <c r="F30" s="667"/>
      <c r="G30" s="667"/>
      <c r="H30" s="703"/>
      <c r="I30" s="667"/>
      <c r="J30" s="667"/>
      <c r="K30" s="667"/>
      <c r="L30" s="670">
        <f t="shared" si="20"/>
        <v>850</v>
      </c>
      <c r="M30" s="662">
        <v>640</v>
      </c>
      <c r="N30" s="662"/>
      <c r="O30" s="662"/>
      <c r="P30" s="662"/>
      <c r="Q30" s="696"/>
      <c r="R30" s="696"/>
      <c r="S30" s="710"/>
      <c r="T30" s="662"/>
      <c r="U30" s="679"/>
      <c r="V30" s="679"/>
      <c r="W30" s="679"/>
      <c r="X30" s="679"/>
      <c r="Y30" s="700"/>
      <c r="Z30" s="700"/>
      <c r="AA30" s="713"/>
      <c r="AB30" s="713"/>
      <c r="AC30" s="679"/>
      <c r="AD30" s="662">
        <v>210</v>
      </c>
      <c r="AE30" s="662"/>
      <c r="AF30" s="662"/>
      <c r="AG30" s="662"/>
      <c r="AH30" s="696"/>
      <c r="AI30" s="696"/>
      <c r="AJ30" s="710"/>
      <c r="AK30" s="710"/>
      <c r="AL30" s="710"/>
      <c r="AM30" s="710"/>
      <c r="AN30" s="662"/>
      <c r="AO30" s="729">
        <f t="shared" si="8"/>
        <v>855.4</v>
      </c>
      <c r="AP30" s="667">
        <f t="shared" si="9"/>
        <v>0</v>
      </c>
      <c r="AQ30" s="731">
        <f t="shared" si="10"/>
        <v>855.4</v>
      </c>
      <c r="AR30" s="670">
        <f t="shared" si="11"/>
        <v>215.4</v>
      </c>
      <c r="AS30" s="669">
        <f t="shared" si="12"/>
        <v>0</v>
      </c>
      <c r="AT30" s="667"/>
      <c r="AU30" s="667"/>
      <c r="AV30" s="727">
        <f t="shared" si="13"/>
        <v>215.4</v>
      </c>
      <c r="AW30" s="731">
        <v>215.4</v>
      </c>
      <c r="AX30" s="667"/>
      <c r="AY30" s="667">
        <f t="shared" si="14"/>
        <v>640</v>
      </c>
      <c r="AZ30" s="669">
        <f t="shared" si="15"/>
        <v>0</v>
      </c>
      <c r="BA30" s="667"/>
      <c r="BB30" s="667"/>
      <c r="BC30" s="725">
        <f t="shared" si="16"/>
        <v>640</v>
      </c>
      <c r="BD30" s="732">
        <v>640</v>
      </c>
      <c r="BE30" s="667"/>
      <c r="BF30" s="671">
        <f t="shared" si="17"/>
        <v>0</v>
      </c>
      <c r="BG30" s="669">
        <f t="shared" si="18"/>
        <v>0</v>
      </c>
      <c r="BH30" s="667"/>
      <c r="BI30" s="667"/>
      <c r="BJ30" s="733">
        <f t="shared" si="19"/>
        <v>0</v>
      </c>
      <c r="BK30" s="727"/>
      <c r="BL30" s="667"/>
      <c r="BM30" s="682">
        <f t="shared" si="2"/>
        <v>1.0063529411764707</v>
      </c>
      <c r="BN30" s="682" t="e">
        <f t="shared" si="3"/>
        <v>#DIV/0!</v>
      </c>
      <c r="BO30" s="682">
        <f t="shared" si="4"/>
        <v>1.0063529411764707</v>
      </c>
    </row>
    <row r="31" spans="1:67" ht="27.75" customHeight="1">
      <c r="A31" s="443">
        <v>23</v>
      </c>
      <c r="B31" s="662" t="s">
        <v>324</v>
      </c>
      <c r="C31" s="662">
        <f t="shared" si="7"/>
        <v>1000</v>
      </c>
      <c r="D31" s="667"/>
      <c r="E31" s="667"/>
      <c r="F31" s="667"/>
      <c r="G31" s="667"/>
      <c r="H31" s="703"/>
      <c r="I31" s="667"/>
      <c r="J31" s="667"/>
      <c r="K31" s="667"/>
      <c r="L31" s="667">
        <v>1000</v>
      </c>
      <c r="M31" s="667">
        <v>1000</v>
      </c>
      <c r="N31" s="667"/>
      <c r="O31" s="667"/>
      <c r="P31" s="667"/>
      <c r="Q31" s="689"/>
      <c r="R31" s="689"/>
      <c r="S31" s="703"/>
      <c r="T31" s="667"/>
      <c r="U31" s="667"/>
      <c r="V31" s="667"/>
      <c r="W31" s="667"/>
      <c r="X31" s="667"/>
      <c r="Y31" s="689"/>
      <c r="Z31" s="689"/>
      <c r="AA31" s="703"/>
      <c r="AB31" s="703"/>
      <c r="AC31" s="667"/>
      <c r="AD31" s="667"/>
      <c r="AE31" s="667"/>
      <c r="AF31" s="667"/>
      <c r="AG31" s="667"/>
      <c r="AH31" s="689"/>
      <c r="AI31" s="689"/>
      <c r="AJ31" s="703"/>
      <c r="AK31" s="703"/>
      <c r="AL31" s="703"/>
      <c r="AM31" s="703"/>
      <c r="AN31" s="667"/>
      <c r="AO31" s="729">
        <f t="shared" si="8"/>
        <v>1000</v>
      </c>
      <c r="AP31" s="667">
        <f t="shared" si="9"/>
        <v>0</v>
      </c>
      <c r="AQ31" s="731">
        <f t="shared" si="10"/>
        <v>1000</v>
      </c>
      <c r="AR31" s="670">
        <f t="shared" si="11"/>
        <v>0</v>
      </c>
      <c r="AS31" s="669">
        <f t="shared" si="12"/>
        <v>0</v>
      </c>
      <c r="AT31" s="667"/>
      <c r="AU31" s="667"/>
      <c r="AV31" s="727">
        <f t="shared" si="13"/>
        <v>0</v>
      </c>
      <c r="AW31" s="727"/>
      <c r="AX31" s="667"/>
      <c r="AY31" s="667">
        <f t="shared" si="14"/>
        <v>1000</v>
      </c>
      <c r="AZ31" s="669">
        <f t="shared" si="15"/>
        <v>0</v>
      </c>
      <c r="BA31" s="667"/>
      <c r="BB31" s="667"/>
      <c r="BC31" s="725">
        <f t="shared" si="16"/>
        <v>1000</v>
      </c>
      <c r="BD31" s="733">
        <v>1000</v>
      </c>
      <c r="BE31" s="667"/>
      <c r="BF31" s="671">
        <f t="shared" si="17"/>
        <v>0</v>
      </c>
      <c r="BG31" s="669">
        <f t="shared" si="18"/>
        <v>0</v>
      </c>
      <c r="BH31" s="667"/>
      <c r="BI31" s="667"/>
      <c r="BJ31" s="733">
        <f t="shared" si="19"/>
        <v>0</v>
      </c>
      <c r="BK31" s="727"/>
      <c r="BL31" s="667"/>
      <c r="BM31" s="682">
        <f t="shared" si="2"/>
        <v>1</v>
      </c>
      <c r="BN31" s="682" t="e">
        <f t="shared" si="3"/>
        <v>#DIV/0!</v>
      </c>
      <c r="BO31" s="682">
        <f t="shared" si="4"/>
        <v>1</v>
      </c>
    </row>
    <row r="32" spans="1:67" ht="27.75" customHeight="1">
      <c r="A32" s="664">
        <v>24</v>
      </c>
      <c r="B32" s="662" t="s">
        <v>269</v>
      </c>
      <c r="C32" s="662">
        <f t="shared" si="7"/>
        <v>53155.555084</v>
      </c>
      <c r="D32" s="667">
        <v>6804</v>
      </c>
      <c r="E32" s="667"/>
      <c r="F32" s="667"/>
      <c r="G32" s="667"/>
      <c r="H32" s="703"/>
      <c r="I32" s="667"/>
      <c r="J32" s="667"/>
      <c r="K32" s="667"/>
      <c r="L32" s="670">
        <f>SUM(M32:AD32)</f>
        <v>46351.555084</v>
      </c>
      <c r="M32" s="678">
        <v>903.896884</v>
      </c>
      <c r="N32" s="678"/>
      <c r="O32" s="678"/>
      <c r="P32" s="678"/>
      <c r="Q32" s="695"/>
      <c r="R32" s="695"/>
      <c r="S32" s="709"/>
      <c r="T32" s="678"/>
      <c r="U32" s="678">
        <v>9587.4202000000005</v>
      </c>
      <c r="V32" s="678"/>
      <c r="W32" s="678"/>
      <c r="X32" s="678"/>
      <c r="Y32" s="695"/>
      <c r="Z32" s="695"/>
      <c r="AA32" s="709"/>
      <c r="AB32" s="709"/>
      <c r="AC32" s="678"/>
      <c r="AD32" s="678">
        <v>35860.237999999998</v>
      </c>
      <c r="AE32" s="678"/>
      <c r="AF32" s="678"/>
      <c r="AG32" s="678"/>
      <c r="AH32" s="695"/>
      <c r="AI32" s="695"/>
      <c r="AJ32" s="709"/>
      <c r="AK32" s="709"/>
      <c r="AL32" s="709"/>
      <c r="AM32" s="709"/>
      <c r="AN32" s="678"/>
      <c r="AO32" s="729">
        <f t="shared" si="8"/>
        <v>17476.238406999997</v>
      </c>
      <c r="AP32" s="667">
        <f t="shared" si="9"/>
        <v>8372.8577989999994</v>
      </c>
      <c r="AQ32" s="731">
        <f t="shared" si="10"/>
        <v>9103.3806079999995</v>
      </c>
      <c r="AR32" s="670">
        <f t="shared" si="11"/>
        <v>16842.835406999999</v>
      </c>
      <c r="AS32" s="669">
        <f t="shared" si="12"/>
        <v>8372.8577989999994</v>
      </c>
      <c r="AT32" s="667">
        <v>8372.8577989999994</v>
      </c>
      <c r="AU32" s="667"/>
      <c r="AV32" s="727">
        <f t="shared" si="13"/>
        <v>8469.9776079999992</v>
      </c>
      <c r="AW32" s="730">
        <v>8469.9776079999992</v>
      </c>
      <c r="AX32" s="667"/>
      <c r="AY32" s="667">
        <f t="shared" si="14"/>
        <v>207.047</v>
      </c>
      <c r="AZ32" s="669">
        <f t="shared" si="15"/>
        <v>0</v>
      </c>
      <c r="BA32" s="667"/>
      <c r="BB32" s="667"/>
      <c r="BC32" s="725">
        <f t="shared" si="16"/>
        <v>207.047</v>
      </c>
      <c r="BD32" s="730">
        <v>207.047</v>
      </c>
      <c r="BE32" s="667"/>
      <c r="BF32" s="671">
        <f t="shared" si="17"/>
        <v>426.35599999999999</v>
      </c>
      <c r="BG32" s="669">
        <f t="shared" si="18"/>
        <v>0</v>
      </c>
      <c r="BH32" s="667"/>
      <c r="BI32" s="667"/>
      <c r="BJ32" s="733">
        <f t="shared" si="19"/>
        <v>426.35599999999999</v>
      </c>
      <c r="BK32" s="730">
        <v>426.35599999999999</v>
      </c>
      <c r="BL32" s="667"/>
      <c r="BM32" s="682">
        <f t="shared" si="2"/>
        <v>0.32877539100819969</v>
      </c>
      <c r="BN32" s="682">
        <f t="shared" si="3"/>
        <v>1.230578747648442</v>
      </c>
      <c r="BO32" s="682">
        <f t="shared" si="4"/>
        <v>0.19639860176217425</v>
      </c>
    </row>
    <row r="33" spans="1:67" ht="27.75" customHeight="1">
      <c r="A33" s="664">
        <v>25</v>
      </c>
      <c r="B33" s="662" t="s">
        <v>285</v>
      </c>
      <c r="C33" s="662">
        <f t="shared" si="7"/>
        <v>13566</v>
      </c>
      <c r="D33" s="667"/>
      <c r="E33" s="667"/>
      <c r="F33" s="667"/>
      <c r="G33" s="667"/>
      <c r="H33" s="703"/>
      <c r="I33" s="667"/>
      <c r="J33" s="667"/>
      <c r="K33" s="667"/>
      <c r="L33" s="670">
        <f>SUM(M33:AD33)</f>
        <v>13566</v>
      </c>
      <c r="M33" s="670">
        <v>650</v>
      </c>
      <c r="N33" s="670"/>
      <c r="O33" s="670"/>
      <c r="P33" s="670"/>
      <c r="Q33" s="694"/>
      <c r="R33" s="694"/>
      <c r="S33" s="708"/>
      <c r="T33" s="670"/>
      <c r="U33" s="670">
        <v>9720</v>
      </c>
      <c r="V33" s="670"/>
      <c r="W33" s="670"/>
      <c r="X33" s="670"/>
      <c r="Y33" s="694"/>
      <c r="Z33" s="694"/>
      <c r="AA33" s="708"/>
      <c r="AB33" s="708"/>
      <c r="AC33" s="670"/>
      <c r="AD33" s="670">
        <v>3196</v>
      </c>
      <c r="AE33" s="670"/>
      <c r="AF33" s="670"/>
      <c r="AG33" s="670"/>
      <c r="AH33" s="694"/>
      <c r="AI33" s="694"/>
      <c r="AJ33" s="708"/>
      <c r="AK33" s="708"/>
      <c r="AL33" s="708"/>
      <c r="AM33" s="708"/>
      <c r="AN33" s="670"/>
      <c r="AO33" s="729">
        <f t="shared" si="8"/>
        <v>9701.9863000000005</v>
      </c>
      <c r="AP33" s="667">
        <f t="shared" si="9"/>
        <v>0</v>
      </c>
      <c r="AQ33" s="731">
        <f t="shared" si="10"/>
        <v>9701.9863000000005</v>
      </c>
      <c r="AR33" s="670">
        <f t="shared" si="11"/>
        <v>1483.9472000000001</v>
      </c>
      <c r="AS33" s="669">
        <f t="shared" si="12"/>
        <v>0</v>
      </c>
      <c r="AT33" s="667"/>
      <c r="AU33" s="667"/>
      <c r="AV33" s="727">
        <f t="shared" si="13"/>
        <v>1483.9472000000001</v>
      </c>
      <c r="AW33" s="729">
        <v>1483.9472000000001</v>
      </c>
      <c r="AX33" s="667"/>
      <c r="AY33" s="667">
        <f t="shared" si="14"/>
        <v>198.93</v>
      </c>
      <c r="AZ33" s="669">
        <f t="shared" si="15"/>
        <v>0</v>
      </c>
      <c r="BA33" s="667"/>
      <c r="BB33" s="667"/>
      <c r="BC33" s="725">
        <f t="shared" si="16"/>
        <v>198.93</v>
      </c>
      <c r="BD33" s="729">
        <v>198.93</v>
      </c>
      <c r="BE33" s="667"/>
      <c r="BF33" s="671">
        <f t="shared" si="17"/>
        <v>8019.1090999999997</v>
      </c>
      <c r="BG33" s="669">
        <f t="shared" si="18"/>
        <v>0</v>
      </c>
      <c r="BH33" s="667"/>
      <c r="BI33" s="667"/>
      <c r="BJ33" s="733">
        <f t="shared" si="19"/>
        <v>8019.1090999999997</v>
      </c>
      <c r="BK33" s="729">
        <v>8019.1090999999997</v>
      </c>
      <c r="BL33" s="667"/>
      <c r="BM33" s="682">
        <f t="shared" si="2"/>
        <v>0.71516926876013565</v>
      </c>
      <c r="BN33" s="682" t="e">
        <f t="shared" si="3"/>
        <v>#DIV/0!</v>
      </c>
      <c r="BO33" s="682">
        <f t="shared" si="4"/>
        <v>0.71516926876013565</v>
      </c>
    </row>
    <row r="34" spans="1:67" ht="27.75" customHeight="1">
      <c r="A34" s="443">
        <v>26</v>
      </c>
      <c r="B34" s="662" t="s">
        <v>750</v>
      </c>
      <c r="C34" s="662">
        <f t="shared" si="7"/>
        <v>1426</v>
      </c>
      <c r="D34" s="667">
        <v>1426</v>
      </c>
      <c r="E34" s="667"/>
      <c r="F34" s="667"/>
      <c r="G34" s="667"/>
      <c r="H34" s="703"/>
      <c r="I34" s="667"/>
      <c r="J34" s="667"/>
      <c r="K34" s="667"/>
      <c r="L34" s="667"/>
      <c r="M34" s="667"/>
      <c r="N34" s="667"/>
      <c r="O34" s="667"/>
      <c r="P34" s="667"/>
      <c r="Q34" s="689"/>
      <c r="R34" s="689"/>
      <c r="S34" s="703"/>
      <c r="T34" s="667"/>
      <c r="U34" s="667"/>
      <c r="V34" s="667"/>
      <c r="W34" s="667"/>
      <c r="X34" s="667"/>
      <c r="Y34" s="689"/>
      <c r="Z34" s="689"/>
      <c r="AA34" s="703"/>
      <c r="AB34" s="703"/>
      <c r="AC34" s="667"/>
      <c r="AD34" s="667"/>
      <c r="AE34" s="667"/>
      <c r="AF34" s="667"/>
      <c r="AG34" s="667"/>
      <c r="AH34" s="689"/>
      <c r="AI34" s="689"/>
      <c r="AJ34" s="703"/>
      <c r="AK34" s="703"/>
      <c r="AL34" s="703"/>
      <c r="AM34" s="703"/>
      <c r="AN34" s="667"/>
      <c r="AO34" s="729">
        <f t="shared" si="8"/>
        <v>639.68463299999996</v>
      </c>
      <c r="AP34" s="667">
        <f t="shared" si="9"/>
        <v>130.54510200000001</v>
      </c>
      <c r="AQ34" s="731">
        <f t="shared" si="10"/>
        <v>509.13953099999998</v>
      </c>
      <c r="AR34" s="670">
        <f t="shared" si="11"/>
        <v>639.68463299999996</v>
      </c>
      <c r="AS34" s="669">
        <f t="shared" si="12"/>
        <v>130.54510200000001</v>
      </c>
      <c r="AT34" s="667">
        <v>130.54510200000001</v>
      </c>
      <c r="AU34" s="667"/>
      <c r="AV34" s="727">
        <f t="shared" si="13"/>
        <v>509.13953099999998</v>
      </c>
      <c r="AW34" s="726">
        <v>509.13953099999998</v>
      </c>
      <c r="AX34" s="667"/>
      <c r="AY34" s="667">
        <f t="shared" si="14"/>
        <v>0</v>
      </c>
      <c r="AZ34" s="669">
        <f t="shared" si="15"/>
        <v>0</v>
      </c>
      <c r="BA34" s="667"/>
      <c r="BB34" s="667"/>
      <c r="BC34" s="725">
        <f t="shared" si="16"/>
        <v>0</v>
      </c>
      <c r="BD34" s="727"/>
      <c r="BE34" s="667"/>
      <c r="BF34" s="671">
        <f t="shared" si="17"/>
        <v>0</v>
      </c>
      <c r="BG34" s="669">
        <f t="shared" si="18"/>
        <v>0</v>
      </c>
      <c r="BH34" s="667"/>
      <c r="BI34" s="667"/>
      <c r="BJ34" s="733">
        <f t="shared" si="19"/>
        <v>0</v>
      </c>
      <c r="BK34" s="727"/>
      <c r="BL34" s="667"/>
      <c r="BM34" s="682">
        <f t="shared" si="2"/>
        <v>0.44858669915848526</v>
      </c>
      <c r="BN34" s="682">
        <f t="shared" si="3"/>
        <v>9.1546354838709681E-2</v>
      </c>
      <c r="BO34" s="682" t="e">
        <f t="shared" si="4"/>
        <v>#DIV/0!</v>
      </c>
    </row>
    <row r="35" spans="1:67" s="739" customFormat="1" ht="27.75" customHeight="1">
      <c r="A35" s="744" t="s">
        <v>22</v>
      </c>
      <c r="B35" s="745" t="s">
        <v>1070</v>
      </c>
      <c r="C35" s="734">
        <f t="shared" ref="C35" si="21">SUM(C36:C100)</f>
        <v>1031877</v>
      </c>
      <c r="D35" s="734">
        <f>SUM(D36:D100)</f>
        <v>181791</v>
      </c>
      <c r="E35" s="734">
        <f t="shared" ref="E35:J35" si="22">SUM(E36:E100)</f>
        <v>17241</v>
      </c>
      <c r="F35" s="734">
        <f t="shared" si="22"/>
        <v>1200</v>
      </c>
      <c r="G35" s="734">
        <f t="shared" si="22"/>
        <v>102917</v>
      </c>
      <c r="H35" s="734">
        <f t="shared" si="22"/>
        <v>-7844</v>
      </c>
      <c r="I35" s="734">
        <f t="shared" si="22"/>
        <v>0</v>
      </c>
      <c r="J35" s="734">
        <f t="shared" si="22"/>
        <v>0</v>
      </c>
      <c r="K35" s="734">
        <f>SUM(K36:K100)</f>
        <v>68277</v>
      </c>
      <c r="L35" s="734">
        <f>SUM(L36:L100)</f>
        <v>850086</v>
      </c>
      <c r="M35" s="734">
        <f t="shared" ref="M35" si="23">SUM(M36:M100)</f>
        <v>44387</v>
      </c>
      <c r="N35" s="734">
        <f t="shared" ref="N35" si="24">SUM(N36:N100)</f>
        <v>23072</v>
      </c>
      <c r="O35" s="734">
        <f t="shared" ref="O35" si="25">SUM(O36:O100)</f>
        <v>17152</v>
      </c>
      <c r="P35" s="734">
        <f t="shared" ref="P35:T35" si="26">SUM(P36:P100)</f>
        <v>10989</v>
      </c>
      <c r="Q35" s="734">
        <f t="shared" si="26"/>
        <v>9.5</v>
      </c>
      <c r="R35" s="734">
        <f t="shared" si="26"/>
        <v>89</v>
      </c>
      <c r="S35" s="734">
        <f t="shared" si="26"/>
        <v>3980</v>
      </c>
      <c r="T35" s="734">
        <f t="shared" si="26"/>
        <v>577</v>
      </c>
      <c r="U35" s="734">
        <f t="shared" ref="U35" si="27">SUM(U36:U100)</f>
        <v>123302</v>
      </c>
      <c r="V35" s="734">
        <f t="shared" ref="V35" si="28">SUM(V36:V100)</f>
        <v>27307</v>
      </c>
      <c r="W35" s="734">
        <f t="shared" ref="W35" si="29">SUM(W36:W100)</f>
        <v>20208</v>
      </c>
      <c r="X35" s="734">
        <f t="shared" ref="X35:AN35" si="30">SUM(X36:X100)</f>
        <v>6981</v>
      </c>
      <c r="Y35" s="734">
        <f t="shared" si="30"/>
        <v>181</v>
      </c>
      <c r="Z35" s="734">
        <f t="shared" si="30"/>
        <v>-350</v>
      </c>
      <c r="AA35" s="734">
        <f t="shared" si="30"/>
        <v>6908</v>
      </c>
      <c r="AB35" s="734">
        <f t="shared" si="30"/>
        <v>1.5</v>
      </c>
      <c r="AC35" s="734">
        <f t="shared" si="30"/>
        <v>2425</v>
      </c>
      <c r="AD35" s="734">
        <f t="shared" si="30"/>
        <v>316531</v>
      </c>
      <c r="AE35" s="734">
        <f t="shared" si="30"/>
        <v>110904</v>
      </c>
      <c r="AF35" s="734">
        <f t="shared" si="30"/>
        <v>100104</v>
      </c>
      <c r="AG35" s="734">
        <f t="shared" si="30"/>
        <v>29145</v>
      </c>
      <c r="AH35" s="734">
        <f t="shared" si="30"/>
        <v>4675</v>
      </c>
      <c r="AI35" s="734">
        <f t="shared" si="30"/>
        <v>-8711</v>
      </c>
      <c r="AJ35" s="734">
        <f t="shared" si="30"/>
        <v>4363</v>
      </c>
      <c r="AK35" s="734">
        <f t="shared" si="30"/>
        <v>828</v>
      </c>
      <c r="AL35" s="734">
        <f t="shared" si="30"/>
        <v>1240</v>
      </c>
      <c r="AM35" s="734">
        <f t="shared" si="30"/>
        <v>3670</v>
      </c>
      <c r="AN35" s="734">
        <f t="shared" si="30"/>
        <v>118</v>
      </c>
      <c r="AO35" s="734">
        <f>SUM(AO36:AO100)</f>
        <v>561922.58023399988</v>
      </c>
      <c r="AP35" s="734">
        <f t="shared" ref="AP35" si="31">SUM(AP36:AP100)</f>
        <v>141447.15315499998</v>
      </c>
      <c r="AQ35" s="734">
        <f t="shared" ref="AQ35" si="32">SUM(AQ36:AQ100)</f>
        <v>420475.42707899999</v>
      </c>
      <c r="AR35" s="734">
        <f t="shared" ref="AR35:AS35" si="33">SUM(AR36:AR100)</f>
        <v>404104.70061400015</v>
      </c>
      <c r="AS35" s="734">
        <f t="shared" si="33"/>
        <v>126012.04002600002</v>
      </c>
      <c r="AT35" s="734">
        <f t="shared" ref="AT35" si="34">SUM(AT36:AT100)</f>
        <v>126012.04002600002</v>
      </c>
      <c r="AU35" s="734">
        <f t="shared" ref="AU35" si="35">SUM(AU36:AU100)</f>
        <v>0</v>
      </c>
      <c r="AV35" s="734">
        <f t="shared" ref="AV35:AW35" si="36">SUM(AV36:AV100)</f>
        <v>278092.66058800003</v>
      </c>
      <c r="AW35" s="734">
        <f t="shared" si="36"/>
        <v>278092.66058800003</v>
      </c>
      <c r="AX35" s="734">
        <f t="shared" ref="AX35" si="37">SUM(AX36:AX100)</f>
        <v>0</v>
      </c>
      <c r="AY35" s="734">
        <f t="shared" ref="AY35" si="38">SUM(AY36:AY100)</f>
        <v>56615.526339000004</v>
      </c>
      <c r="AZ35" s="734">
        <f t="shared" ref="AZ35:BA35" si="39">SUM(AZ36:AZ100)</f>
        <v>14400.719129000001</v>
      </c>
      <c r="BA35" s="734">
        <f t="shared" si="39"/>
        <v>14400.719129000001</v>
      </c>
      <c r="BB35" s="734">
        <f t="shared" ref="BB35" si="40">SUM(BB36:BB100)</f>
        <v>0</v>
      </c>
      <c r="BC35" s="734">
        <f t="shared" ref="BC35" si="41">SUM(BC36:BC100)</f>
        <v>42214.807209999992</v>
      </c>
      <c r="BD35" s="734">
        <f t="shared" ref="BD35:BE35" si="42">SUM(BD36:BD100)</f>
        <v>42214.807209999992</v>
      </c>
      <c r="BE35" s="734">
        <f t="shared" si="42"/>
        <v>0</v>
      </c>
      <c r="BF35" s="734">
        <f t="shared" ref="BF35" si="43">SUM(BF36:BF100)</f>
        <v>101202.35328100002</v>
      </c>
      <c r="BG35" s="734">
        <f t="shared" ref="BG35" si="44">SUM(BG36:BG100)</f>
        <v>1034.394</v>
      </c>
      <c r="BH35" s="734">
        <f t="shared" ref="BH35:BI35" si="45">SUM(BH36:BH100)</f>
        <v>1034.394</v>
      </c>
      <c r="BI35" s="734">
        <f t="shared" si="45"/>
        <v>0</v>
      </c>
      <c r="BJ35" s="734">
        <f t="shared" ref="BJ35" si="46">SUM(BJ36:BJ100)</f>
        <v>100167.95928100002</v>
      </c>
      <c r="BK35" s="734">
        <f t="shared" ref="BK35" si="47">SUM(BK36:BK100)</f>
        <v>100167.95928100002</v>
      </c>
      <c r="BL35" s="734">
        <f t="shared" ref="BL35" si="48">SUM(BL36:BL100)</f>
        <v>0</v>
      </c>
      <c r="BM35" s="746">
        <f t="shared" si="2"/>
        <v>0.54456352863180391</v>
      </c>
      <c r="BN35" s="746">
        <f t="shared" si="3"/>
        <v>0.77807566466436717</v>
      </c>
      <c r="BO35" s="746">
        <f t="shared" si="4"/>
        <v>0.49462692842724149</v>
      </c>
    </row>
    <row r="36" spans="1:67" ht="27.75" customHeight="1">
      <c r="A36" s="650">
        <v>1</v>
      </c>
      <c r="B36" s="369" t="s">
        <v>1071</v>
      </c>
      <c r="C36" s="369">
        <f t="shared" ref="C36:C67" si="49">D36+L36</f>
        <v>3971</v>
      </c>
      <c r="D36" s="662">
        <f>SUM(E36:K36)</f>
        <v>124</v>
      </c>
      <c r="E36" s="662"/>
      <c r="F36" s="662"/>
      <c r="G36" s="662">
        <v>124</v>
      </c>
      <c r="H36" s="710"/>
      <c r="I36" s="662"/>
      <c r="J36" s="662"/>
      <c r="K36" s="662"/>
      <c r="L36" s="670">
        <f t="shared" ref="L36:L67" si="50">SUM(M36:AN36)</f>
        <v>3847</v>
      </c>
      <c r="M36" s="662">
        <v>907</v>
      </c>
      <c r="N36" s="662">
        <v>0</v>
      </c>
      <c r="O36" s="662"/>
      <c r="P36" s="662"/>
      <c r="Q36" s="696"/>
      <c r="R36" s="696"/>
      <c r="S36" s="710"/>
      <c r="T36" s="662">
        <v>295</v>
      </c>
      <c r="U36" s="662">
        <v>560</v>
      </c>
      <c r="V36" s="662">
        <v>49</v>
      </c>
      <c r="W36" s="662"/>
      <c r="X36" s="662"/>
      <c r="Y36" s="696"/>
      <c r="Z36" s="696"/>
      <c r="AA36" s="710"/>
      <c r="AB36" s="710"/>
      <c r="AC36" s="662"/>
      <c r="AD36" s="662">
        <v>344</v>
      </c>
      <c r="AE36" s="662">
        <v>1440</v>
      </c>
      <c r="AF36" s="662"/>
      <c r="AG36" s="662"/>
      <c r="AH36" s="696"/>
      <c r="AI36" s="696"/>
      <c r="AJ36" s="710"/>
      <c r="AK36" s="710"/>
      <c r="AL36" s="710"/>
      <c r="AM36" s="710">
        <v>252</v>
      </c>
      <c r="AN36" s="662"/>
      <c r="AO36" s="735">
        <f>AP36+AQ36</f>
        <v>2171.9355920000003</v>
      </c>
      <c r="AP36" s="583">
        <f t="shared" ref="AP36" si="51">AS36+AZ36+BG36</f>
        <v>44</v>
      </c>
      <c r="AQ36" s="735">
        <f>AV36+BC36+BJ36</f>
        <v>2127.9355920000003</v>
      </c>
      <c r="AR36" s="583">
        <f t="shared" ref="AR36" si="52">AS36+AV36</f>
        <v>1206.9933000000001</v>
      </c>
      <c r="AS36" s="583">
        <f t="shared" ref="AS36" si="53">AT36+AU36</f>
        <v>44</v>
      </c>
      <c r="AT36" s="583">
        <v>44</v>
      </c>
      <c r="AU36" s="583"/>
      <c r="AV36" s="735">
        <f t="shared" ref="AV36" si="54">AW36+AX36</f>
        <v>1162.9933000000001</v>
      </c>
      <c r="AW36" s="735">
        <v>1162.9933000000001</v>
      </c>
      <c r="AX36" s="583"/>
      <c r="AY36" s="583">
        <f>AZ36+BC36</f>
        <v>907.00729200000001</v>
      </c>
      <c r="AZ36" s="583">
        <f>BA36+BB36</f>
        <v>0</v>
      </c>
      <c r="BA36" s="583"/>
      <c r="BB36" s="583"/>
      <c r="BC36" s="735">
        <f>BD36+BE36</f>
        <v>907.00729200000001</v>
      </c>
      <c r="BD36" s="735">
        <v>907.00729200000001</v>
      </c>
      <c r="BE36" s="583"/>
      <c r="BF36" s="583">
        <f t="shared" ref="BF36" si="55">BG36+BJ36</f>
        <v>57.935000000000002</v>
      </c>
      <c r="BG36" s="583">
        <f t="shared" ref="BG36" si="56">BH36+BI36</f>
        <v>0</v>
      </c>
      <c r="BH36" s="583"/>
      <c r="BI36" s="583"/>
      <c r="BJ36" s="735">
        <f>BK36+BL36</f>
        <v>57.935000000000002</v>
      </c>
      <c r="BK36" s="735">
        <v>57.935000000000002</v>
      </c>
      <c r="BL36" s="659"/>
      <c r="BM36" s="682">
        <f t="shared" si="2"/>
        <v>0.54694928028204493</v>
      </c>
      <c r="BN36" s="682">
        <f t="shared" si="3"/>
        <v>0.35483870967741937</v>
      </c>
      <c r="BO36" s="682">
        <f t="shared" si="4"/>
        <v>0.55314156277618931</v>
      </c>
    </row>
    <row r="37" spans="1:67" s="652" customFormat="1" ht="27.75" customHeight="1">
      <c r="A37" s="650">
        <v>2</v>
      </c>
      <c r="B37" s="651" t="s">
        <v>1072</v>
      </c>
      <c r="C37" s="369">
        <f t="shared" si="49"/>
        <v>7853</v>
      </c>
      <c r="D37" s="662">
        <f t="shared" ref="D37:D100" si="57">SUM(E37:K37)</f>
        <v>2283</v>
      </c>
      <c r="E37" s="662"/>
      <c r="F37" s="662"/>
      <c r="G37" s="662">
        <v>815</v>
      </c>
      <c r="H37" s="710"/>
      <c r="I37" s="662"/>
      <c r="J37" s="662"/>
      <c r="K37" s="662">
        <v>1468</v>
      </c>
      <c r="L37" s="670">
        <f t="shared" si="50"/>
        <v>5570</v>
      </c>
      <c r="M37" s="662">
        <v>200</v>
      </c>
      <c r="N37" s="662">
        <v>100</v>
      </c>
      <c r="O37" s="662"/>
      <c r="P37" s="662"/>
      <c r="Q37" s="696"/>
      <c r="R37" s="696"/>
      <c r="S37" s="710"/>
      <c r="T37" s="662">
        <v>100</v>
      </c>
      <c r="U37" s="662">
        <v>555</v>
      </c>
      <c r="V37" s="662">
        <v>112</v>
      </c>
      <c r="W37" s="662"/>
      <c r="X37" s="662"/>
      <c r="Y37" s="696"/>
      <c r="Z37" s="696"/>
      <c r="AA37" s="710"/>
      <c r="AB37" s="710"/>
      <c r="AC37" s="662">
        <v>112</v>
      </c>
      <c r="AD37" s="662">
        <v>548</v>
      </c>
      <c r="AE37" s="662">
        <v>423</v>
      </c>
      <c r="AF37" s="662">
        <v>3000</v>
      </c>
      <c r="AG37" s="662"/>
      <c r="AH37" s="696"/>
      <c r="AI37" s="696"/>
      <c r="AJ37" s="710"/>
      <c r="AK37" s="710"/>
      <c r="AL37" s="710"/>
      <c r="AM37" s="710">
        <v>420</v>
      </c>
      <c r="AN37" s="662"/>
      <c r="AO37" s="735">
        <f t="shared" ref="AO37:AO46" si="58">AP37+AQ37</f>
        <v>3187.7645470000002</v>
      </c>
      <c r="AP37" s="583">
        <f t="shared" ref="AP37:AP46" si="59">AS37+AZ37+BG37</f>
        <v>2807.19</v>
      </c>
      <c r="AQ37" s="735">
        <f t="shared" ref="AQ37:AQ46" si="60">AV37+BC37+BJ37</f>
        <v>380.574547</v>
      </c>
      <c r="AR37" s="583">
        <f t="shared" ref="AR37:AR46" si="61">AS37+AV37</f>
        <v>2859.4900000000002</v>
      </c>
      <c r="AS37" s="583">
        <f t="shared" ref="AS37:AS46" si="62">AT37+AU37</f>
        <v>2807.19</v>
      </c>
      <c r="AT37" s="583">
        <v>2807.19</v>
      </c>
      <c r="AU37" s="583"/>
      <c r="AV37" s="735">
        <f t="shared" ref="AV37:AV46" si="63">AW37+AX37</f>
        <v>52.3</v>
      </c>
      <c r="AW37" s="735">
        <v>52.3</v>
      </c>
      <c r="AX37" s="583"/>
      <c r="AY37" s="583">
        <f t="shared" ref="AY37:AY46" si="64">AZ37+BC37</f>
        <v>199.92604700000001</v>
      </c>
      <c r="AZ37" s="583">
        <f t="shared" ref="AZ37:AZ46" si="65">BA37+BB37</f>
        <v>0</v>
      </c>
      <c r="BA37" s="583"/>
      <c r="BB37" s="583"/>
      <c r="BC37" s="735">
        <f t="shared" ref="BC37:BC46" si="66">BD37+BE37</f>
        <v>199.92604700000001</v>
      </c>
      <c r="BD37" s="735">
        <v>199.92604700000001</v>
      </c>
      <c r="BE37" s="583"/>
      <c r="BF37" s="583">
        <f t="shared" ref="BF37:BF46" si="67">BG37+BJ37</f>
        <v>128.3485</v>
      </c>
      <c r="BG37" s="583">
        <f t="shared" ref="BG37:BG46" si="68">BH37+BI37</f>
        <v>0</v>
      </c>
      <c r="BH37" s="583"/>
      <c r="BI37" s="583"/>
      <c r="BJ37" s="735">
        <f t="shared" ref="BJ37:BJ46" si="69">BK37+BL37</f>
        <v>128.3485</v>
      </c>
      <c r="BK37" s="735">
        <v>128.3485</v>
      </c>
      <c r="BL37" s="583"/>
      <c r="BM37" s="682">
        <f t="shared" si="2"/>
        <v>0.40592952336686622</v>
      </c>
      <c r="BN37" s="682">
        <f t="shared" si="3"/>
        <v>1.2296057818659658</v>
      </c>
      <c r="BO37" s="682">
        <f t="shared" si="4"/>
        <v>6.8325771454219031E-2</v>
      </c>
    </row>
    <row r="38" spans="1:67" s="652" customFormat="1" ht="27.75" customHeight="1">
      <c r="A38" s="650">
        <v>3</v>
      </c>
      <c r="B38" s="651" t="s">
        <v>1073</v>
      </c>
      <c r="C38" s="369">
        <f t="shared" si="49"/>
        <v>10952</v>
      </c>
      <c r="D38" s="662">
        <f>SUM(E38:K38)</f>
        <v>1833</v>
      </c>
      <c r="E38" s="662"/>
      <c r="F38" s="662"/>
      <c r="G38" s="662">
        <v>1627</v>
      </c>
      <c r="H38" s="710"/>
      <c r="I38" s="662"/>
      <c r="J38" s="662"/>
      <c r="K38" s="662">
        <v>206</v>
      </c>
      <c r="L38" s="670">
        <f>SUM(M38:AN38)</f>
        <v>9119</v>
      </c>
      <c r="M38" s="662">
        <v>0</v>
      </c>
      <c r="N38" s="662">
        <v>46</v>
      </c>
      <c r="O38" s="662">
        <v>5290</v>
      </c>
      <c r="P38" s="662">
        <v>1417</v>
      </c>
      <c r="Q38" s="696"/>
      <c r="R38" s="696"/>
      <c r="S38" s="710"/>
      <c r="T38" s="662">
        <v>23</v>
      </c>
      <c r="U38" s="662">
        <v>865</v>
      </c>
      <c r="V38" s="662">
        <v>241</v>
      </c>
      <c r="W38" s="662"/>
      <c r="X38" s="662">
        <v>565</v>
      </c>
      <c r="Y38" s="696"/>
      <c r="Z38" s="696"/>
      <c r="AA38" s="710"/>
      <c r="AB38" s="710"/>
      <c r="AC38" s="662">
        <v>241</v>
      </c>
      <c r="AD38" s="662">
        <v>0</v>
      </c>
      <c r="AE38" s="662">
        <v>212</v>
      </c>
      <c r="AF38" s="662"/>
      <c r="AG38" s="662">
        <v>9</v>
      </c>
      <c r="AH38" s="696"/>
      <c r="AI38" s="696"/>
      <c r="AJ38" s="710"/>
      <c r="AK38" s="710"/>
      <c r="AL38" s="710"/>
      <c r="AM38" s="710">
        <v>210</v>
      </c>
      <c r="AN38" s="662"/>
      <c r="AO38" s="735">
        <f t="shared" si="58"/>
        <v>1934.6181099999999</v>
      </c>
      <c r="AP38" s="583">
        <f t="shared" si="59"/>
        <v>1176.472</v>
      </c>
      <c r="AQ38" s="735">
        <f t="shared" si="60"/>
        <v>758.14611000000002</v>
      </c>
      <c r="AR38" s="583">
        <f t="shared" si="61"/>
        <v>1176.472</v>
      </c>
      <c r="AS38" s="583">
        <f t="shared" si="62"/>
        <v>1176.472</v>
      </c>
      <c r="AT38" s="583">
        <v>1176.472</v>
      </c>
      <c r="AU38" s="583"/>
      <c r="AV38" s="735">
        <f t="shared" si="63"/>
        <v>0</v>
      </c>
      <c r="AW38" s="735"/>
      <c r="AX38" s="583"/>
      <c r="AY38" s="583">
        <f t="shared" si="64"/>
        <v>196.456458</v>
      </c>
      <c r="AZ38" s="583">
        <f t="shared" si="65"/>
        <v>0</v>
      </c>
      <c r="BA38" s="583"/>
      <c r="BB38" s="583"/>
      <c r="BC38" s="735">
        <f t="shared" si="66"/>
        <v>196.456458</v>
      </c>
      <c r="BD38" s="735">
        <v>196.456458</v>
      </c>
      <c r="BE38" s="583"/>
      <c r="BF38" s="583">
        <f t="shared" si="67"/>
        <v>561.68965200000002</v>
      </c>
      <c r="BG38" s="583">
        <f t="shared" si="68"/>
        <v>0</v>
      </c>
      <c r="BH38" s="583"/>
      <c r="BI38" s="583"/>
      <c r="BJ38" s="735">
        <f t="shared" si="69"/>
        <v>561.68965200000002</v>
      </c>
      <c r="BK38" s="735">
        <v>561.68965200000002</v>
      </c>
      <c r="BL38" s="583"/>
      <c r="BM38" s="682">
        <f t="shared" si="2"/>
        <v>0.17664518900657414</v>
      </c>
      <c r="BN38" s="682">
        <f t="shared" si="3"/>
        <v>0.64182869612656845</v>
      </c>
      <c r="BO38" s="682">
        <f t="shared" si="4"/>
        <v>8.3139172058339733E-2</v>
      </c>
    </row>
    <row r="39" spans="1:67" s="652" customFormat="1" ht="27.75" customHeight="1">
      <c r="A39" s="368">
        <v>4</v>
      </c>
      <c r="B39" s="651" t="s">
        <v>1074</v>
      </c>
      <c r="C39" s="369">
        <f t="shared" si="49"/>
        <v>1938</v>
      </c>
      <c r="D39" s="662">
        <f t="shared" si="57"/>
        <v>530</v>
      </c>
      <c r="E39" s="662"/>
      <c r="F39" s="662"/>
      <c r="G39" s="662">
        <v>256</v>
      </c>
      <c r="H39" s="710"/>
      <c r="I39" s="662"/>
      <c r="J39" s="662"/>
      <c r="K39" s="662">
        <v>274</v>
      </c>
      <c r="L39" s="670">
        <f>SUM(M39:AN39)</f>
        <v>1408</v>
      </c>
      <c r="M39" s="662">
        <v>300</v>
      </c>
      <c r="N39" s="662">
        <v>20</v>
      </c>
      <c r="O39" s="662"/>
      <c r="P39" s="662"/>
      <c r="Q39" s="696"/>
      <c r="R39" s="696"/>
      <c r="S39" s="710"/>
      <c r="T39" s="662">
        <v>20</v>
      </c>
      <c r="U39" s="662">
        <v>545</v>
      </c>
      <c r="V39" s="662">
        <v>0</v>
      </c>
      <c r="W39" s="662"/>
      <c r="X39" s="662"/>
      <c r="Y39" s="696"/>
      <c r="Z39" s="696"/>
      <c r="AA39" s="710"/>
      <c r="AB39" s="710"/>
      <c r="AC39" s="662">
        <v>259</v>
      </c>
      <c r="AD39" s="662">
        <v>0</v>
      </c>
      <c r="AE39" s="662">
        <v>264</v>
      </c>
      <c r="AF39" s="662"/>
      <c r="AG39" s="662"/>
      <c r="AH39" s="696"/>
      <c r="AI39" s="696"/>
      <c r="AJ39" s="710"/>
      <c r="AK39" s="710"/>
      <c r="AL39" s="710"/>
      <c r="AM39" s="710"/>
      <c r="AN39" s="662"/>
      <c r="AO39" s="735">
        <f t="shared" si="58"/>
        <v>855.54105000000004</v>
      </c>
      <c r="AP39" s="583">
        <f t="shared" si="59"/>
        <v>323.39024999999998</v>
      </c>
      <c r="AQ39" s="735">
        <f t="shared" si="60"/>
        <v>532.1508</v>
      </c>
      <c r="AR39" s="583">
        <f t="shared" si="61"/>
        <v>323.39024999999998</v>
      </c>
      <c r="AS39" s="583">
        <f t="shared" si="62"/>
        <v>323.39024999999998</v>
      </c>
      <c r="AT39" s="583">
        <v>323.39024999999998</v>
      </c>
      <c r="AU39" s="583"/>
      <c r="AV39" s="735">
        <f t="shared" si="63"/>
        <v>0</v>
      </c>
      <c r="AW39" s="735"/>
      <c r="AX39" s="583"/>
      <c r="AY39" s="583">
        <f t="shared" si="64"/>
        <v>290</v>
      </c>
      <c r="AZ39" s="583">
        <f t="shared" si="65"/>
        <v>0</v>
      </c>
      <c r="BA39" s="583"/>
      <c r="BB39" s="583"/>
      <c r="BC39" s="735">
        <f t="shared" si="66"/>
        <v>290</v>
      </c>
      <c r="BD39" s="735">
        <v>290</v>
      </c>
      <c r="BE39" s="583"/>
      <c r="BF39" s="583">
        <f t="shared" si="67"/>
        <v>242.1508</v>
      </c>
      <c r="BG39" s="583">
        <f t="shared" si="68"/>
        <v>0</v>
      </c>
      <c r="BH39" s="583"/>
      <c r="BI39" s="583"/>
      <c r="BJ39" s="735">
        <f t="shared" si="69"/>
        <v>242.1508</v>
      </c>
      <c r="BK39" s="735">
        <v>242.1508</v>
      </c>
      <c r="BL39" s="583"/>
      <c r="BM39" s="682">
        <f t="shared" si="2"/>
        <v>0.44145565015479876</v>
      </c>
      <c r="BN39" s="682">
        <f t="shared" si="3"/>
        <v>0.61017028301886789</v>
      </c>
      <c r="BO39" s="682">
        <f t="shared" si="4"/>
        <v>0.37794801136363637</v>
      </c>
    </row>
    <row r="40" spans="1:67" s="652" customFormat="1" ht="27.75" customHeight="1">
      <c r="A40" s="650">
        <v>5</v>
      </c>
      <c r="B40" s="651" t="s">
        <v>1075</v>
      </c>
      <c r="C40" s="369">
        <f t="shared" si="49"/>
        <v>17760.5</v>
      </c>
      <c r="D40" s="662">
        <f t="shared" si="57"/>
        <v>6792</v>
      </c>
      <c r="E40" s="662">
        <v>314</v>
      </c>
      <c r="F40" s="662"/>
      <c r="G40" s="662">
        <v>2736</v>
      </c>
      <c r="H40" s="710"/>
      <c r="I40" s="662"/>
      <c r="J40" s="662"/>
      <c r="K40" s="662">
        <v>3742</v>
      </c>
      <c r="L40" s="670">
        <f t="shared" si="50"/>
        <v>10968.5</v>
      </c>
      <c r="M40" s="662">
        <v>430</v>
      </c>
      <c r="N40" s="662">
        <v>115.5</v>
      </c>
      <c r="O40" s="662"/>
      <c r="P40" s="662"/>
      <c r="Q40" s="696"/>
      <c r="R40" s="696"/>
      <c r="S40" s="710">
        <v>430</v>
      </c>
      <c r="T40" s="662">
        <v>58</v>
      </c>
      <c r="U40" s="662">
        <v>2180</v>
      </c>
      <c r="V40" s="662">
        <v>1039</v>
      </c>
      <c r="W40" s="662"/>
      <c r="X40" s="662"/>
      <c r="Y40" s="696"/>
      <c r="Z40" s="696"/>
      <c r="AA40" s="710"/>
      <c r="AB40" s="710"/>
      <c r="AC40" s="662">
        <v>1016</v>
      </c>
      <c r="AD40" s="662">
        <v>5096</v>
      </c>
      <c r="AE40" s="662">
        <v>306</v>
      </c>
      <c r="AF40" s="662"/>
      <c r="AG40" s="662"/>
      <c r="AH40" s="696"/>
      <c r="AI40" s="696"/>
      <c r="AJ40" s="710"/>
      <c r="AK40" s="710"/>
      <c r="AL40" s="710"/>
      <c r="AM40" s="710">
        <v>298</v>
      </c>
      <c r="AN40" s="662"/>
      <c r="AO40" s="735">
        <f t="shared" si="58"/>
        <v>9267.6658380000008</v>
      </c>
      <c r="AP40" s="583">
        <f t="shared" si="59"/>
        <v>5074.6849400000001</v>
      </c>
      <c r="AQ40" s="735">
        <f t="shared" si="60"/>
        <v>4192.9808979999998</v>
      </c>
      <c r="AR40" s="583">
        <f t="shared" si="61"/>
        <v>5821.8259400000006</v>
      </c>
      <c r="AS40" s="583">
        <f t="shared" si="62"/>
        <v>4794.0919400000002</v>
      </c>
      <c r="AT40" s="583">
        <v>4794.0919400000002</v>
      </c>
      <c r="AU40" s="583"/>
      <c r="AV40" s="735">
        <f t="shared" si="63"/>
        <v>1027.7339999999999</v>
      </c>
      <c r="AW40" s="735">
        <v>1027.7339999999999</v>
      </c>
      <c r="AX40" s="583"/>
      <c r="AY40" s="583">
        <f t="shared" si="64"/>
        <v>710.10989800000004</v>
      </c>
      <c r="AZ40" s="583">
        <f t="shared" si="65"/>
        <v>280.59300000000002</v>
      </c>
      <c r="BA40" s="583">
        <v>280.59300000000002</v>
      </c>
      <c r="BB40" s="583"/>
      <c r="BC40" s="735">
        <f t="shared" si="66"/>
        <v>429.51689800000003</v>
      </c>
      <c r="BD40" s="735">
        <v>429.51689800000003</v>
      </c>
      <c r="BE40" s="583"/>
      <c r="BF40" s="583">
        <f t="shared" si="67"/>
        <v>2735.73</v>
      </c>
      <c r="BG40" s="583">
        <f t="shared" si="68"/>
        <v>0</v>
      </c>
      <c r="BH40" s="583"/>
      <c r="BI40" s="583"/>
      <c r="BJ40" s="735">
        <f t="shared" si="69"/>
        <v>2735.73</v>
      </c>
      <c r="BK40" s="735">
        <v>2735.73</v>
      </c>
      <c r="BL40" s="583"/>
      <c r="BM40" s="682">
        <f t="shared" si="2"/>
        <v>0.5218133407280201</v>
      </c>
      <c r="BN40" s="682">
        <f t="shared" si="3"/>
        <v>0.74715620435806829</v>
      </c>
      <c r="BO40" s="682">
        <f t="shared" si="4"/>
        <v>0.38227477759037243</v>
      </c>
    </row>
    <row r="41" spans="1:67" s="652" customFormat="1" ht="27.75" customHeight="1">
      <c r="A41" s="650">
        <v>6</v>
      </c>
      <c r="B41" s="651" t="s">
        <v>1076</v>
      </c>
      <c r="C41" s="369">
        <f t="shared" si="49"/>
        <v>18151</v>
      </c>
      <c r="D41" s="662">
        <f t="shared" si="57"/>
        <v>4285</v>
      </c>
      <c r="E41" s="662"/>
      <c r="F41" s="662"/>
      <c r="G41" s="662">
        <v>2074</v>
      </c>
      <c r="H41" s="710"/>
      <c r="I41" s="662"/>
      <c r="J41" s="662"/>
      <c r="K41" s="662">
        <v>2211</v>
      </c>
      <c r="L41" s="670">
        <f t="shared" si="50"/>
        <v>13866</v>
      </c>
      <c r="M41" s="662">
        <v>0</v>
      </c>
      <c r="N41" s="662">
        <v>31</v>
      </c>
      <c r="O41" s="662"/>
      <c r="P41" s="662"/>
      <c r="Q41" s="696"/>
      <c r="R41" s="696"/>
      <c r="S41" s="710"/>
      <c r="T41" s="662"/>
      <c r="U41" s="662">
        <v>2050</v>
      </c>
      <c r="V41" s="662">
        <v>608</v>
      </c>
      <c r="W41" s="662"/>
      <c r="X41" s="662"/>
      <c r="Y41" s="696"/>
      <c r="Z41" s="696"/>
      <c r="AA41" s="710"/>
      <c r="AB41" s="710"/>
      <c r="AC41" s="662">
        <v>608</v>
      </c>
      <c r="AD41" s="662">
        <v>7096</v>
      </c>
      <c r="AE41" s="662">
        <v>1707</v>
      </c>
      <c r="AF41" s="662"/>
      <c r="AG41" s="662"/>
      <c r="AH41" s="696"/>
      <c r="AI41" s="696"/>
      <c r="AJ41" s="710"/>
      <c r="AK41" s="710"/>
      <c r="AL41" s="710"/>
      <c r="AM41" s="710">
        <v>1688</v>
      </c>
      <c r="AN41" s="662">
        <v>78</v>
      </c>
      <c r="AO41" s="735">
        <f t="shared" si="58"/>
        <v>6921.1621999999998</v>
      </c>
      <c r="AP41" s="583">
        <f t="shared" si="59"/>
        <v>3431.3319999999999</v>
      </c>
      <c r="AQ41" s="735">
        <f t="shared" si="60"/>
        <v>3489.8301999999999</v>
      </c>
      <c r="AR41" s="583">
        <f t="shared" si="61"/>
        <v>4745.0421999999999</v>
      </c>
      <c r="AS41" s="583">
        <f t="shared" si="62"/>
        <v>3431.3319999999999</v>
      </c>
      <c r="AT41" s="583">
        <v>3431.3319999999999</v>
      </c>
      <c r="AU41" s="583"/>
      <c r="AV41" s="735">
        <f t="shared" si="63"/>
        <v>1313.7102</v>
      </c>
      <c r="AW41" s="735">
        <v>1313.7102</v>
      </c>
      <c r="AX41" s="583"/>
      <c r="AY41" s="583">
        <f t="shared" si="64"/>
        <v>0</v>
      </c>
      <c r="AZ41" s="583">
        <f t="shared" si="65"/>
        <v>0</v>
      </c>
      <c r="BA41" s="583"/>
      <c r="BB41" s="583"/>
      <c r="BC41" s="735">
        <f t="shared" si="66"/>
        <v>0</v>
      </c>
      <c r="BD41" s="735"/>
      <c r="BE41" s="583"/>
      <c r="BF41" s="583">
        <f t="shared" si="67"/>
        <v>2176.12</v>
      </c>
      <c r="BG41" s="583">
        <f t="shared" si="68"/>
        <v>0</v>
      </c>
      <c r="BH41" s="583"/>
      <c r="BI41" s="583"/>
      <c r="BJ41" s="735">
        <f t="shared" si="69"/>
        <v>2176.12</v>
      </c>
      <c r="BK41" s="735">
        <v>2176.12</v>
      </c>
      <c r="BL41" s="583"/>
      <c r="BM41" s="682">
        <f t="shared" si="2"/>
        <v>0.3813102418599526</v>
      </c>
      <c r="BN41" s="682">
        <f t="shared" si="3"/>
        <v>0.80077759626604428</v>
      </c>
      <c r="BO41" s="682">
        <f t="shared" si="4"/>
        <v>0.25168254723784794</v>
      </c>
    </row>
    <row r="42" spans="1:67" s="652" customFormat="1" ht="27.75" customHeight="1">
      <c r="A42" s="368">
        <v>7</v>
      </c>
      <c r="B42" s="651" t="s">
        <v>1077</v>
      </c>
      <c r="C42" s="369">
        <f t="shared" si="49"/>
        <v>4949</v>
      </c>
      <c r="D42" s="662">
        <f t="shared" si="57"/>
        <v>1491</v>
      </c>
      <c r="E42" s="662"/>
      <c r="F42" s="662"/>
      <c r="G42" s="662">
        <v>663</v>
      </c>
      <c r="H42" s="710"/>
      <c r="I42" s="662"/>
      <c r="J42" s="662"/>
      <c r="K42" s="662">
        <v>828</v>
      </c>
      <c r="L42" s="670">
        <f t="shared" si="50"/>
        <v>3458</v>
      </c>
      <c r="M42" s="662">
        <v>350</v>
      </c>
      <c r="N42" s="662">
        <v>58</v>
      </c>
      <c r="O42" s="662"/>
      <c r="P42" s="662"/>
      <c r="Q42" s="696"/>
      <c r="R42" s="696"/>
      <c r="S42" s="710"/>
      <c r="T42" s="662"/>
      <c r="U42" s="662">
        <v>685</v>
      </c>
      <c r="V42" s="662">
        <v>125</v>
      </c>
      <c r="W42" s="662"/>
      <c r="X42" s="662"/>
      <c r="Y42" s="696"/>
      <c r="Z42" s="696"/>
      <c r="AA42" s="710"/>
      <c r="AB42" s="710"/>
      <c r="AC42" s="662"/>
      <c r="AD42" s="662">
        <v>2000</v>
      </c>
      <c r="AE42" s="662">
        <v>122</v>
      </c>
      <c r="AF42" s="662"/>
      <c r="AG42" s="662"/>
      <c r="AH42" s="696"/>
      <c r="AI42" s="696"/>
      <c r="AJ42" s="710"/>
      <c r="AK42" s="710"/>
      <c r="AL42" s="710"/>
      <c r="AM42" s="710">
        <v>118</v>
      </c>
      <c r="AN42" s="662"/>
      <c r="AO42" s="735">
        <f t="shared" si="58"/>
        <v>1401.662</v>
      </c>
      <c r="AP42" s="583">
        <f t="shared" si="59"/>
        <v>1249.1020000000001</v>
      </c>
      <c r="AQ42" s="735">
        <f t="shared" si="60"/>
        <v>152.56</v>
      </c>
      <c r="AR42" s="583">
        <f t="shared" si="61"/>
        <v>1249.1020000000001</v>
      </c>
      <c r="AS42" s="583">
        <f t="shared" si="62"/>
        <v>1249.1020000000001</v>
      </c>
      <c r="AT42" s="583">
        <v>1249.1020000000001</v>
      </c>
      <c r="AU42" s="583"/>
      <c r="AV42" s="735">
        <f t="shared" si="63"/>
        <v>0</v>
      </c>
      <c r="AW42" s="735"/>
      <c r="AX42" s="583"/>
      <c r="AY42" s="583">
        <f t="shared" si="64"/>
        <v>0</v>
      </c>
      <c r="AZ42" s="583">
        <f t="shared" si="65"/>
        <v>0</v>
      </c>
      <c r="BA42" s="583"/>
      <c r="BB42" s="583"/>
      <c r="BC42" s="735">
        <f t="shared" si="66"/>
        <v>0</v>
      </c>
      <c r="BD42" s="735"/>
      <c r="BE42" s="583"/>
      <c r="BF42" s="583">
        <f t="shared" si="67"/>
        <v>152.56</v>
      </c>
      <c r="BG42" s="583">
        <f t="shared" si="68"/>
        <v>0</v>
      </c>
      <c r="BH42" s="583"/>
      <c r="BI42" s="583"/>
      <c r="BJ42" s="735">
        <f t="shared" si="69"/>
        <v>152.56</v>
      </c>
      <c r="BK42" s="735">
        <v>152.56</v>
      </c>
      <c r="BL42" s="583"/>
      <c r="BM42" s="682">
        <f t="shared" si="2"/>
        <v>0.28322125681955951</v>
      </c>
      <c r="BN42" s="682">
        <f t="shared" si="3"/>
        <v>0.83776123407109326</v>
      </c>
      <c r="BO42" s="682">
        <f t="shared" si="4"/>
        <v>4.4117987275882016E-2</v>
      </c>
    </row>
    <row r="43" spans="1:67" s="652" customFormat="1" ht="27.75" customHeight="1">
      <c r="A43" s="650">
        <v>8</v>
      </c>
      <c r="B43" s="651" t="s">
        <v>1078</v>
      </c>
      <c r="C43" s="369">
        <f t="shared" si="49"/>
        <v>7089</v>
      </c>
      <c r="D43" s="662">
        <f t="shared" si="57"/>
        <v>2695</v>
      </c>
      <c r="E43" s="662"/>
      <c r="F43" s="662"/>
      <c r="G43" s="662">
        <v>1959</v>
      </c>
      <c r="H43" s="710"/>
      <c r="I43" s="662"/>
      <c r="J43" s="662"/>
      <c r="K43" s="662">
        <v>736</v>
      </c>
      <c r="L43" s="670">
        <f t="shared" si="50"/>
        <v>4394</v>
      </c>
      <c r="M43" s="662">
        <v>380</v>
      </c>
      <c r="N43" s="662">
        <v>231</v>
      </c>
      <c r="O43" s="662"/>
      <c r="P43" s="662"/>
      <c r="Q43" s="696"/>
      <c r="R43" s="696"/>
      <c r="S43" s="710"/>
      <c r="T43" s="662">
        <v>81</v>
      </c>
      <c r="U43" s="662">
        <v>1340</v>
      </c>
      <c r="V43" s="662">
        <v>189</v>
      </c>
      <c r="W43" s="662"/>
      <c r="X43" s="662"/>
      <c r="Y43" s="696"/>
      <c r="Z43" s="696"/>
      <c r="AA43" s="710"/>
      <c r="AB43" s="710"/>
      <c r="AC43" s="662">
        <v>189</v>
      </c>
      <c r="AD43" s="662">
        <v>548</v>
      </c>
      <c r="AE43" s="662">
        <v>712</v>
      </c>
      <c r="AF43" s="662"/>
      <c r="AG43" s="662"/>
      <c r="AH43" s="696"/>
      <c r="AI43" s="696"/>
      <c r="AJ43" s="710"/>
      <c r="AK43" s="710"/>
      <c r="AL43" s="710"/>
      <c r="AM43" s="710">
        <v>684</v>
      </c>
      <c r="AN43" s="662">
        <v>40</v>
      </c>
      <c r="AO43" s="735">
        <f t="shared" si="58"/>
        <v>2609.5681869999999</v>
      </c>
      <c r="AP43" s="583">
        <f t="shared" si="59"/>
        <v>1642.0632129999999</v>
      </c>
      <c r="AQ43" s="735">
        <f t="shared" si="60"/>
        <v>967.50497400000006</v>
      </c>
      <c r="AR43" s="583">
        <f t="shared" si="61"/>
        <v>2187.1762129999997</v>
      </c>
      <c r="AS43" s="583">
        <f t="shared" si="62"/>
        <v>1642.0632129999999</v>
      </c>
      <c r="AT43" s="583">
        <v>1642.0632129999999</v>
      </c>
      <c r="AU43" s="583"/>
      <c r="AV43" s="735">
        <f t="shared" si="63"/>
        <v>545.11300000000006</v>
      </c>
      <c r="AW43" s="735">
        <v>545.11300000000006</v>
      </c>
      <c r="AX43" s="583"/>
      <c r="AY43" s="583">
        <f t="shared" si="64"/>
        <v>228.604974</v>
      </c>
      <c r="AZ43" s="583">
        <f t="shared" si="65"/>
        <v>0</v>
      </c>
      <c r="BA43" s="583"/>
      <c r="BB43" s="583"/>
      <c r="BC43" s="735">
        <f t="shared" si="66"/>
        <v>228.604974</v>
      </c>
      <c r="BD43" s="735">
        <v>228.604974</v>
      </c>
      <c r="BE43" s="583"/>
      <c r="BF43" s="583">
        <f t="shared" si="67"/>
        <v>193.78700000000001</v>
      </c>
      <c r="BG43" s="583">
        <f t="shared" si="68"/>
        <v>0</v>
      </c>
      <c r="BH43" s="583"/>
      <c r="BI43" s="583"/>
      <c r="BJ43" s="735">
        <f t="shared" si="69"/>
        <v>193.78700000000001</v>
      </c>
      <c r="BK43" s="735">
        <v>193.78700000000001</v>
      </c>
      <c r="BL43" s="583"/>
      <c r="BM43" s="682">
        <f t="shared" si="2"/>
        <v>0.36811513429256593</v>
      </c>
      <c r="BN43" s="682">
        <f t="shared" si="3"/>
        <v>0.6092998935064935</v>
      </c>
      <c r="BO43" s="682">
        <f t="shared" si="4"/>
        <v>0.22018775011379155</v>
      </c>
    </row>
    <row r="44" spans="1:67" s="652" customFormat="1" ht="27.75" customHeight="1">
      <c r="A44" s="650">
        <v>9</v>
      </c>
      <c r="B44" s="651" t="s">
        <v>1079</v>
      </c>
      <c r="C44" s="369">
        <f t="shared" si="49"/>
        <v>9084.5</v>
      </c>
      <c r="D44" s="662">
        <f t="shared" si="57"/>
        <v>323</v>
      </c>
      <c r="E44" s="662"/>
      <c r="F44" s="662"/>
      <c r="G44" s="662">
        <v>264</v>
      </c>
      <c r="H44" s="710"/>
      <c r="I44" s="662"/>
      <c r="J44" s="662"/>
      <c r="K44" s="662">
        <v>59</v>
      </c>
      <c r="L44" s="670">
        <f t="shared" si="50"/>
        <v>8761.5</v>
      </c>
      <c r="M44" s="662">
        <v>1842</v>
      </c>
      <c r="N44" s="662">
        <v>2</v>
      </c>
      <c r="O44" s="662">
        <v>2552</v>
      </c>
      <c r="P44" s="662"/>
      <c r="Q44" s="696"/>
      <c r="R44" s="696"/>
      <c r="S44" s="710"/>
      <c r="T44" s="662"/>
      <c r="U44" s="662">
        <v>126</v>
      </c>
      <c r="V44" s="662">
        <v>245</v>
      </c>
      <c r="W44" s="662"/>
      <c r="X44" s="662"/>
      <c r="Y44" s="696"/>
      <c r="Z44" s="696"/>
      <c r="AA44" s="710"/>
      <c r="AB44" s="710">
        <v>1.5</v>
      </c>
      <c r="AC44" s="662"/>
      <c r="AD44" s="662">
        <v>3559</v>
      </c>
      <c r="AE44" s="662">
        <v>34</v>
      </c>
      <c r="AF44" s="662"/>
      <c r="AG44" s="662"/>
      <c r="AH44" s="696"/>
      <c r="AI44" s="696"/>
      <c r="AJ44" s="710">
        <v>400</v>
      </c>
      <c r="AK44" s="710"/>
      <c r="AL44" s="710"/>
      <c r="AM44" s="710"/>
      <c r="AN44" s="662"/>
      <c r="AO44" s="735">
        <f t="shared" si="58"/>
        <v>1342.0349999999999</v>
      </c>
      <c r="AP44" s="583">
        <f t="shared" si="59"/>
        <v>103</v>
      </c>
      <c r="AQ44" s="735">
        <f t="shared" si="60"/>
        <v>1239.0349999999999</v>
      </c>
      <c r="AR44" s="583">
        <f t="shared" si="61"/>
        <v>768.26499999999999</v>
      </c>
      <c r="AS44" s="583">
        <f t="shared" si="62"/>
        <v>103</v>
      </c>
      <c r="AT44" s="583">
        <v>103</v>
      </c>
      <c r="AU44" s="583"/>
      <c r="AV44" s="735">
        <f t="shared" si="63"/>
        <v>665.26499999999999</v>
      </c>
      <c r="AW44" s="735">
        <v>665.26499999999999</v>
      </c>
      <c r="AX44" s="583"/>
      <c r="AY44" s="583">
        <f t="shared" si="64"/>
        <v>242.53</v>
      </c>
      <c r="AZ44" s="583">
        <f t="shared" si="65"/>
        <v>0</v>
      </c>
      <c r="BA44" s="583"/>
      <c r="BB44" s="583"/>
      <c r="BC44" s="735">
        <f t="shared" si="66"/>
        <v>242.53</v>
      </c>
      <c r="BD44" s="735">
        <v>242.53</v>
      </c>
      <c r="BE44" s="583"/>
      <c r="BF44" s="583">
        <f t="shared" si="67"/>
        <v>331.24</v>
      </c>
      <c r="BG44" s="583">
        <f t="shared" si="68"/>
        <v>0</v>
      </c>
      <c r="BH44" s="583"/>
      <c r="BI44" s="583"/>
      <c r="BJ44" s="735">
        <f t="shared" si="69"/>
        <v>331.24</v>
      </c>
      <c r="BK44" s="735">
        <f>332.74-1.5</f>
        <v>331.24</v>
      </c>
      <c r="BL44" s="583"/>
      <c r="BM44" s="682">
        <f t="shared" ref="BM44:BM75" si="70">AO44/C44*100%</f>
        <v>0.14772799823875832</v>
      </c>
      <c r="BN44" s="682">
        <f t="shared" ref="BN44:BN75" si="71">AP44/D44*100%</f>
        <v>0.31888544891640869</v>
      </c>
      <c r="BO44" s="682">
        <f t="shared" ref="BO44:BO75" si="72">AQ44/L44*100%</f>
        <v>0.14141813616389887</v>
      </c>
    </row>
    <row r="45" spans="1:67" s="652" customFormat="1" ht="27.75" customHeight="1">
      <c r="A45" s="368">
        <v>10</v>
      </c>
      <c r="B45" s="651" t="s">
        <v>1080</v>
      </c>
      <c r="C45" s="369">
        <f t="shared" si="49"/>
        <v>15007</v>
      </c>
      <c r="D45" s="662">
        <f t="shared" si="57"/>
        <v>5001</v>
      </c>
      <c r="E45" s="662"/>
      <c r="F45" s="662"/>
      <c r="G45" s="662">
        <v>4112</v>
      </c>
      <c r="H45" s="710"/>
      <c r="I45" s="662"/>
      <c r="J45" s="662"/>
      <c r="K45" s="662">
        <v>889</v>
      </c>
      <c r="L45" s="670">
        <f t="shared" si="50"/>
        <v>10006</v>
      </c>
      <c r="M45" s="662">
        <v>126</v>
      </c>
      <c r="N45" s="662">
        <v>638</v>
      </c>
      <c r="O45" s="662"/>
      <c r="P45" s="662"/>
      <c r="Q45" s="696"/>
      <c r="R45" s="696"/>
      <c r="S45" s="710"/>
      <c r="T45" s="662"/>
      <c r="U45" s="662">
        <v>543</v>
      </c>
      <c r="V45" s="662">
        <v>62</v>
      </c>
      <c r="W45" s="662"/>
      <c r="X45" s="662"/>
      <c r="Y45" s="696"/>
      <c r="Z45" s="696"/>
      <c r="AA45" s="710"/>
      <c r="AB45" s="710"/>
      <c r="AC45" s="662"/>
      <c r="AD45" s="662">
        <v>7809</v>
      </c>
      <c r="AE45" s="662">
        <v>828</v>
      </c>
      <c r="AF45" s="662"/>
      <c r="AG45" s="662"/>
      <c r="AH45" s="696"/>
      <c r="AI45" s="696"/>
      <c r="AJ45" s="710"/>
      <c r="AK45" s="710"/>
      <c r="AL45" s="710"/>
      <c r="AM45" s="710"/>
      <c r="AN45" s="662"/>
      <c r="AO45" s="735">
        <f t="shared" si="58"/>
        <v>5049.8119729999999</v>
      </c>
      <c r="AP45" s="583">
        <f t="shared" si="59"/>
        <v>2896.0619999999999</v>
      </c>
      <c r="AQ45" s="735">
        <f t="shared" si="60"/>
        <v>2153.749973</v>
      </c>
      <c r="AR45" s="583">
        <f t="shared" si="61"/>
        <v>4154.5219999999999</v>
      </c>
      <c r="AS45" s="583">
        <f t="shared" si="62"/>
        <v>2896.0619999999999</v>
      </c>
      <c r="AT45" s="583">
        <v>2896.0619999999999</v>
      </c>
      <c r="AU45" s="583"/>
      <c r="AV45" s="735">
        <f t="shared" si="63"/>
        <v>1258.46</v>
      </c>
      <c r="AW45" s="735">
        <v>1258.46</v>
      </c>
      <c r="AX45" s="583"/>
      <c r="AY45" s="583">
        <f t="shared" si="64"/>
        <v>457.06197300000002</v>
      </c>
      <c r="AZ45" s="583">
        <f t="shared" si="65"/>
        <v>0</v>
      </c>
      <c r="BA45" s="583"/>
      <c r="BB45" s="583"/>
      <c r="BC45" s="735">
        <f t="shared" si="66"/>
        <v>457.06197300000002</v>
      </c>
      <c r="BD45" s="735">
        <v>457.06197300000002</v>
      </c>
      <c r="BE45" s="583"/>
      <c r="BF45" s="583">
        <f t="shared" si="67"/>
        <v>438.22800000000001</v>
      </c>
      <c r="BG45" s="583">
        <f t="shared" si="68"/>
        <v>0</v>
      </c>
      <c r="BH45" s="583"/>
      <c r="BI45" s="583"/>
      <c r="BJ45" s="735">
        <f t="shared" si="69"/>
        <v>438.22800000000001</v>
      </c>
      <c r="BK45" s="735">
        <v>438.22800000000001</v>
      </c>
      <c r="BL45" s="583"/>
      <c r="BM45" s="682">
        <f t="shared" si="70"/>
        <v>0.33649709955354168</v>
      </c>
      <c r="BN45" s="682">
        <f t="shared" si="71"/>
        <v>0.57909658068386316</v>
      </c>
      <c r="BO45" s="682">
        <f t="shared" si="72"/>
        <v>0.21524584979012593</v>
      </c>
    </row>
    <row r="46" spans="1:67" s="652" customFormat="1" ht="27.75" customHeight="1">
      <c r="A46" s="650">
        <v>11</v>
      </c>
      <c r="B46" s="651" t="s">
        <v>1081</v>
      </c>
      <c r="C46" s="369">
        <f>D46+L46</f>
        <v>57621</v>
      </c>
      <c r="D46" s="662">
        <f t="shared" si="57"/>
        <v>10046</v>
      </c>
      <c r="E46" s="662">
        <v>300</v>
      </c>
      <c r="F46" s="662"/>
      <c r="G46" s="662">
        <v>8073</v>
      </c>
      <c r="H46" s="710"/>
      <c r="I46" s="662"/>
      <c r="J46" s="662"/>
      <c r="K46" s="662">
        <v>1673</v>
      </c>
      <c r="L46" s="670">
        <f t="shared" si="50"/>
        <v>47575</v>
      </c>
      <c r="M46" s="662">
        <v>2354</v>
      </c>
      <c r="N46" s="662">
        <v>475</v>
      </c>
      <c r="O46" s="662"/>
      <c r="P46" s="662"/>
      <c r="Q46" s="696"/>
      <c r="R46" s="696"/>
      <c r="S46" s="710"/>
      <c r="T46" s="662"/>
      <c r="U46" s="662">
        <v>2173</v>
      </c>
      <c r="V46" s="662">
        <v>284</v>
      </c>
      <c r="W46" s="662"/>
      <c r="X46" s="662"/>
      <c r="Y46" s="696"/>
      <c r="Z46" s="696"/>
      <c r="AA46" s="710"/>
      <c r="AB46" s="710"/>
      <c r="AC46" s="662"/>
      <c r="AD46" s="662">
        <v>15489</v>
      </c>
      <c r="AE46" s="662">
        <v>17146</v>
      </c>
      <c r="AF46" s="662"/>
      <c r="AG46" s="662">
        <v>9577</v>
      </c>
      <c r="AH46" s="696">
        <v>77</v>
      </c>
      <c r="AI46" s="696"/>
      <c r="AJ46" s="710"/>
      <c r="AK46" s="710"/>
      <c r="AL46" s="710"/>
      <c r="AM46" s="710"/>
      <c r="AN46" s="662"/>
      <c r="AO46" s="735">
        <f t="shared" si="58"/>
        <v>43864.481399999997</v>
      </c>
      <c r="AP46" s="583">
        <f t="shared" si="59"/>
        <v>4730.0749999999998</v>
      </c>
      <c r="AQ46" s="735">
        <f t="shared" si="60"/>
        <v>39134.4064</v>
      </c>
      <c r="AR46" s="583">
        <f t="shared" si="61"/>
        <v>41204.739399999999</v>
      </c>
      <c r="AS46" s="583">
        <f t="shared" si="62"/>
        <v>4730.0749999999998</v>
      </c>
      <c r="AT46" s="583">
        <v>4730.0749999999998</v>
      </c>
      <c r="AU46" s="583"/>
      <c r="AV46" s="735">
        <f t="shared" si="63"/>
        <v>36474.664400000001</v>
      </c>
      <c r="AW46" s="735">
        <v>36474.664400000001</v>
      </c>
      <c r="AX46" s="583"/>
      <c r="AY46" s="583">
        <f t="shared" si="64"/>
        <v>902.82500000000005</v>
      </c>
      <c r="AZ46" s="583">
        <f t="shared" si="65"/>
        <v>0</v>
      </c>
      <c r="BA46" s="583"/>
      <c r="BB46" s="583"/>
      <c r="BC46" s="735">
        <f t="shared" si="66"/>
        <v>902.82500000000005</v>
      </c>
      <c r="BD46" s="735">
        <v>902.82500000000005</v>
      </c>
      <c r="BE46" s="583"/>
      <c r="BF46" s="583">
        <f t="shared" si="67"/>
        <v>1756.9169999999999</v>
      </c>
      <c r="BG46" s="583">
        <f t="shared" si="68"/>
        <v>0</v>
      </c>
      <c r="BH46" s="583"/>
      <c r="BI46" s="583"/>
      <c r="BJ46" s="735">
        <f t="shared" si="69"/>
        <v>1756.9169999999999</v>
      </c>
      <c r="BK46" s="735">
        <v>1756.9169999999999</v>
      </c>
      <c r="BL46" s="583"/>
      <c r="BM46" s="682">
        <f t="shared" si="70"/>
        <v>0.76125859322122136</v>
      </c>
      <c r="BN46" s="682">
        <f t="shared" si="71"/>
        <v>0.47084162850885924</v>
      </c>
      <c r="BO46" s="682">
        <f t="shared" si="72"/>
        <v>0.82258342406726226</v>
      </c>
    </row>
    <row r="47" spans="1:67" s="652" customFormat="1" ht="27.75" customHeight="1">
      <c r="A47" s="650">
        <v>12</v>
      </c>
      <c r="B47" s="369" t="s">
        <v>1082</v>
      </c>
      <c r="C47" s="369">
        <f t="shared" si="49"/>
        <v>26285</v>
      </c>
      <c r="D47" s="662">
        <f>SUM(E47:K47)</f>
        <v>2920</v>
      </c>
      <c r="E47" s="662"/>
      <c r="F47" s="662"/>
      <c r="G47" s="662">
        <v>1950</v>
      </c>
      <c r="H47" s="710"/>
      <c r="I47" s="662"/>
      <c r="J47" s="662"/>
      <c r="K47" s="662">
        <v>970</v>
      </c>
      <c r="L47" s="670">
        <f t="shared" si="50"/>
        <v>23365</v>
      </c>
      <c r="M47" s="662">
        <v>42</v>
      </c>
      <c r="N47" s="662">
        <v>138</v>
      </c>
      <c r="O47" s="662">
        <v>5108</v>
      </c>
      <c r="P47" s="662"/>
      <c r="Q47" s="696"/>
      <c r="R47" s="696"/>
      <c r="S47" s="710"/>
      <c r="T47" s="662"/>
      <c r="U47" s="662">
        <v>2598</v>
      </c>
      <c r="V47" s="662">
        <v>71</v>
      </c>
      <c r="W47" s="662"/>
      <c r="X47" s="662"/>
      <c r="Y47" s="696"/>
      <c r="Z47" s="696"/>
      <c r="AA47" s="710"/>
      <c r="AB47" s="710"/>
      <c r="AC47" s="662"/>
      <c r="AD47" s="662">
        <v>11776</v>
      </c>
      <c r="AE47" s="662">
        <v>1087</v>
      </c>
      <c r="AF47" s="662">
        <v>2545</v>
      </c>
      <c r="AG47" s="662"/>
      <c r="AH47" s="696"/>
      <c r="AI47" s="696"/>
      <c r="AJ47" s="710"/>
      <c r="AK47" s="710"/>
      <c r="AL47" s="710"/>
      <c r="AM47" s="710"/>
      <c r="AN47" s="662"/>
      <c r="AO47" s="735">
        <f t="shared" ref="AO47:AO100" si="73">AP47+AQ47</f>
        <v>8857.6065899999994</v>
      </c>
      <c r="AP47" s="583">
        <f t="shared" ref="AP47:AP100" si="74">AS47+AZ47+BG47</f>
        <v>2448.5439999999999</v>
      </c>
      <c r="AQ47" s="735">
        <f t="shared" ref="AQ47:AQ100" si="75">AV47+BC47+BJ47</f>
        <v>6409.0625899999995</v>
      </c>
      <c r="AR47" s="583">
        <f t="shared" ref="AR47:AR100" si="76">AS47+AV47</f>
        <v>4582.3218400000005</v>
      </c>
      <c r="AS47" s="583">
        <f t="shared" ref="AS47:AS100" si="77">AT47+AU47</f>
        <v>2448.5439999999999</v>
      </c>
      <c r="AT47" s="583">
        <v>2448.5439999999999</v>
      </c>
      <c r="AU47" s="583"/>
      <c r="AV47" s="735">
        <f t="shared" ref="AV47:AV100" si="78">AW47+AX47</f>
        <v>2133.7778400000002</v>
      </c>
      <c r="AW47" s="735">
        <v>2133.7778400000002</v>
      </c>
      <c r="AX47" s="583"/>
      <c r="AY47" s="583">
        <f t="shared" ref="AY47:AY100" si="79">AZ47+BC47</f>
        <v>1876.759</v>
      </c>
      <c r="AZ47" s="583">
        <f t="shared" ref="AZ47:AZ100" si="80">BA47+BB47</f>
        <v>0</v>
      </c>
      <c r="BA47" s="583"/>
      <c r="BB47" s="583"/>
      <c r="BC47" s="735">
        <f t="shared" ref="BC47:BC100" si="81">BD47+BE47</f>
        <v>1876.759</v>
      </c>
      <c r="BD47" s="735">
        <v>1876.759</v>
      </c>
      <c r="BE47" s="583"/>
      <c r="BF47" s="583">
        <f t="shared" ref="BF47:BF100" si="82">BG47+BJ47</f>
        <v>2398.5257499999998</v>
      </c>
      <c r="BG47" s="583">
        <f t="shared" ref="BG47:BG100" si="83">BH47+BI47</f>
        <v>0</v>
      </c>
      <c r="BH47" s="583"/>
      <c r="BI47" s="583"/>
      <c r="BJ47" s="735">
        <f t="shared" ref="BJ47:BJ100" si="84">BK47+BL47</f>
        <v>2398.5257499999998</v>
      </c>
      <c r="BK47" s="735">
        <v>2398.5257499999998</v>
      </c>
      <c r="BL47" s="583"/>
      <c r="BM47" s="682">
        <f t="shared" si="70"/>
        <v>0.33698332090545935</v>
      </c>
      <c r="BN47" s="682">
        <f t="shared" si="71"/>
        <v>0.83854246575342462</v>
      </c>
      <c r="BO47" s="682">
        <f t="shared" si="72"/>
        <v>0.27430184421142734</v>
      </c>
    </row>
    <row r="48" spans="1:67" s="652" customFormat="1" ht="27.75" customHeight="1">
      <c r="A48" s="368">
        <v>13</v>
      </c>
      <c r="B48" s="369" t="s">
        <v>1083</v>
      </c>
      <c r="C48" s="369">
        <f t="shared" si="49"/>
        <v>13744</v>
      </c>
      <c r="D48" s="662">
        <f t="shared" si="57"/>
        <v>1794</v>
      </c>
      <c r="E48" s="662"/>
      <c r="F48" s="662"/>
      <c r="G48" s="662">
        <v>872</v>
      </c>
      <c r="H48" s="710"/>
      <c r="I48" s="662"/>
      <c r="J48" s="662"/>
      <c r="K48" s="662">
        <v>922</v>
      </c>
      <c r="L48" s="670">
        <f t="shared" si="50"/>
        <v>11950</v>
      </c>
      <c r="M48" s="662">
        <v>2464</v>
      </c>
      <c r="N48" s="662">
        <v>219</v>
      </c>
      <c r="O48" s="662"/>
      <c r="P48" s="662"/>
      <c r="Q48" s="696"/>
      <c r="R48" s="696"/>
      <c r="S48" s="710"/>
      <c r="T48" s="662"/>
      <c r="U48" s="662">
        <v>1746</v>
      </c>
      <c r="V48" s="662">
        <v>95</v>
      </c>
      <c r="W48" s="662"/>
      <c r="X48" s="662"/>
      <c r="Y48" s="696"/>
      <c r="Z48" s="696"/>
      <c r="AA48" s="710"/>
      <c r="AB48" s="710"/>
      <c r="AC48" s="662"/>
      <c r="AD48" s="662">
        <v>6709</v>
      </c>
      <c r="AE48" s="662">
        <v>717</v>
      </c>
      <c r="AF48" s="662"/>
      <c r="AG48" s="662"/>
      <c r="AH48" s="696"/>
      <c r="AI48" s="696"/>
      <c r="AJ48" s="710"/>
      <c r="AK48" s="710"/>
      <c r="AL48" s="710"/>
      <c r="AM48" s="710"/>
      <c r="AN48" s="662"/>
      <c r="AO48" s="735">
        <f t="shared" si="73"/>
        <v>9894.9044099999992</v>
      </c>
      <c r="AP48" s="583">
        <f t="shared" si="74"/>
        <v>1573</v>
      </c>
      <c r="AQ48" s="735">
        <f t="shared" si="75"/>
        <v>8321.9044099999992</v>
      </c>
      <c r="AR48" s="583">
        <f t="shared" si="76"/>
        <v>5641.6019999999999</v>
      </c>
      <c r="AS48" s="583">
        <f t="shared" si="77"/>
        <v>1573</v>
      </c>
      <c r="AT48" s="583">
        <v>1573</v>
      </c>
      <c r="AU48" s="583"/>
      <c r="AV48" s="735">
        <f t="shared" si="78"/>
        <v>4068.6019999999999</v>
      </c>
      <c r="AW48" s="735">
        <v>4068.6019999999999</v>
      </c>
      <c r="AX48" s="583"/>
      <c r="AY48" s="583">
        <f t="shared" si="79"/>
        <v>2511.8490000000002</v>
      </c>
      <c r="AZ48" s="583">
        <f t="shared" si="80"/>
        <v>0</v>
      </c>
      <c r="BA48" s="583"/>
      <c r="BB48" s="583"/>
      <c r="BC48" s="735">
        <f t="shared" si="81"/>
        <v>2511.8490000000002</v>
      </c>
      <c r="BD48" s="735">
        <v>2511.8490000000002</v>
      </c>
      <c r="BE48" s="583"/>
      <c r="BF48" s="583">
        <f t="shared" si="82"/>
        <v>1741.4534100000001</v>
      </c>
      <c r="BG48" s="583">
        <f t="shared" si="83"/>
        <v>0</v>
      </c>
      <c r="BH48" s="583"/>
      <c r="BI48" s="583"/>
      <c r="BJ48" s="735">
        <f t="shared" si="84"/>
        <v>1741.4534100000001</v>
      </c>
      <c r="BK48" s="735">
        <v>1741.4534100000001</v>
      </c>
      <c r="BL48" s="583"/>
      <c r="BM48" s="682">
        <f t="shared" si="70"/>
        <v>0.71994356883003485</v>
      </c>
      <c r="BN48" s="682">
        <f t="shared" si="71"/>
        <v>0.87681159420289856</v>
      </c>
      <c r="BO48" s="682">
        <f t="shared" si="72"/>
        <v>0.69639367447698741</v>
      </c>
    </row>
    <row r="49" spans="1:67" s="652" customFormat="1" ht="27.75" customHeight="1">
      <c r="A49" s="650">
        <v>14</v>
      </c>
      <c r="B49" s="369" t="s">
        <v>1084</v>
      </c>
      <c r="C49" s="369">
        <f t="shared" si="49"/>
        <v>5189</v>
      </c>
      <c r="D49" s="662">
        <f t="shared" si="57"/>
        <v>411</v>
      </c>
      <c r="E49" s="662"/>
      <c r="F49" s="662"/>
      <c r="G49" s="662">
        <v>352</v>
      </c>
      <c r="H49" s="710"/>
      <c r="I49" s="662"/>
      <c r="J49" s="662"/>
      <c r="K49" s="662">
        <v>59</v>
      </c>
      <c r="L49" s="670">
        <f t="shared" si="50"/>
        <v>4778</v>
      </c>
      <c r="M49" s="662">
        <v>692</v>
      </c>
      <c r="N49" s="662">
        <v>54</v>
      </c>
      <c r="O49" s="662"/>
      <c r="P49" s="662"/>
      <c r="Q49" s="696"/>
      <c r="R49" s="696"/>
      <c r="S49" s="710"/>
      <c r="T49" s="662"/>
      <c r="U49" s="662">
        <v>745</v>
      </c>
      <c r="V49" s="662">
        <v>170</v>
      </c>
      <c r="W49" s="662"/>
      <c r="X49" s="662"/>
      <c r="Y49" s="696"/>
      <c r="Z49" s="696"/>
      <c r="AA49" s="710"/>
      <c r="AB49" s="710"/>
      <c r="AC49" s="662"/>
      <c r="AD49" s="662">
        <v>2818</v>
      </c>
      <c r="AE49" s="662">
        <v>299</v>
      </c>
      <c r="AF49" s="662"/>
      <c r="AG49" s="662"/>
      <c r="AH49" s="696"/>
      <c r="AI49" s="696"/>
      <c r="AJ49" s="710"/>
      <c r="AK49" s="710"/>
      <c r="AL49" s="710"/>
      <c r="AM49" s="710"/>
      <c r="AN49" s="662"/>
      <c r="AO49" s="735">
        <f t="shared" si="73"/>
        <v>1489.2706800000001</v>
      </c>
      <c r="AP49" s="583">
        <f t="shared" si="74"/>
        <v>279</v>
      </c>
      <c r="AQ49" s="735">
        <f t="shared" si="75"/>
        <v>1210.2706800000001</v>
      </c>
      <c r="AR49" s="583">
        <f t="shared" si="76"/>
        <v>782.66000000000008</v>
      </c>
      <c r="AS49" s="583">
        <f t="shared" si="77"/>
        <v>279</v>
      </c>
      <c r="AT49" s="583">
        <v>279</v>
      </c>
      <c r="AU49" s="583"/>
      <c r="AV49" s="735">
        <f t="shared" si="78"/>
        <v>503.66</v>
      </c>
      <c r="AW49" s="735">
        <v>503.66</v>
      </c>
      <c r="AX49" s="583"/>
      <c r="AY49" s="583">
        <f t="shared" si="79"/>
        <v>31.896000000000001</v>
      </c>
      <c r="AZ49" s="583">
        <f t="shared" si="80"/>
        <v>0</v>
      </c>
      <c r="BA49" s="583"/>
      <c r="BB49" s="583"/>
      <c r="BC49" s="735">
        <f t="shared" si="81"/>
        <v>31.896000000000001</v>
      </c>
      <c r="BD49" s="735">
        <v>31.896000000000001</v>
      </c>
      <c r="BE49" s="583"/>
      <c r="BF49" s="583">
        <f t="shared" si="82"/>
        <v>674.71468000000004</v>
      </c>
      <c r="BG49" s="583">
        <f t="shared" si="83"/>
        <v>0</v>
      </c>
      <c r="BH49" s="583"/>
      <c r="BI49" s="583"/>
      <c r="BJ49" s="735">
        <f t="shared" si="84"/>
        <v>674.71468000000004</v>
      </c>
      <c r="BK49" s="735">
        <v>674.71468000000004</v>
      </c>
      <c r="BL49" s="583"/>
      <c r="BM49" s="682">
        <f t="shared" si="70"/>
        <v>0.28700533436114861</v>
      </c>
      <c r="BN49" s="682">
        <f t="shared" si="71"/>
        <v>0.67883211678832112</v>
      </c>
      <c r="BO49" s="682">
        <f t="shared" si="72"/>
        <v>0.25330068647969861</v>
      </c>
    </row>
    <row r="50" spans="1:67" s="652" customFormat="1" ht="27.75" customHeight="1">
      <c r="A50" s="650">
        <v>15</v>
      </c>
      <c r="B50" s="369" t="s">
        <v>1085</v>
      </c>
      <c r="C50" s="369">
        <f t="shared" si="49"/>
        <v>5388</v>
      </c>
      <c r="D50" s="662">
        <f t="shared" si="57"/>
        <v>2409</v>
      </c>
      <c r="E50" s="662">
        <v>2409</v>
      </c>
      <c r="F50" s="662"/>
      <c r="G50" s="662">
        <v>0</v>
      </c>
      <c r="H50" s="710"/>
      <c r="I50" s="662"/>
      <c r="J50" s="662"/>
      <c r="K50" s="662"/>
      <c r="L50" s="670">
        <f t="shared" si="50"/>
        <v>2979</v>
      </c>
      <c r="M50" s="662">
        <v>590</v>
      </c>
      <c r="N50" s="662">
        <v>1495</v>
      </c>
      <c r="O50" s="662"/>
      <c r="P50" s="662"/>
      <c r="Q50" s="696"/>
      <c r="R50" s="696"/>
      <c r="S50" s="710"/>
      <c r="T50" s="662"/>
      <c r="U50" s="662">
        <v>541</v>
      </c>
      <c r="V50" s="662">
        <v>0</v>
      </c>
      <c r="W50" s="662"/>
      <c r="X50" s="662"/>
      <c r="Y50" s="696"/>
      <c r="Z50" s="696"/>
      <c r="AA50" s="710"/>
      <c r="AB50" s="710"/>
      <c r="AC50" s="662"/>
      <c r="AD50" s="662">
        <v>353</v>
      </c>
      <c r="AE50" s="662">
        <v>0</v>
      </c>
      <c r="AF50" s="662"/>
      <c r="AG50" s="662"/>
      <c r="AH50" s="696"/>
      <c r="AI50" s="696"/>
      <c r="AJ50" s="710"/>
      <c r="AK50" s="710"/>
      <c r="AL50" s="710"/>
      <c r="AM50" s="710"/>
      <c r="AN50" s="662"/>
      <c r="AO50" s="735">
        <f t="shared" si="73"/>
        <v>1415.894</v>
      </c>
      <c r="AP50" s="583">
        <f t="shared" si="74"/>
        <v>779</v>
      </c>
      <c r="AQ50" s="735">
        <f t="shared" si="75"/>
        <v>636.89400000000001</v>
      </c>
      <c r="AR50" s="583">
        <f t="shared" si="76"/>
        <v>63</v>
      </c>
      <c r="AS50" s="583">
        <f t="shared" si="77"/>
        <v>0</v>
      </c>
      <c r="AT50" s="583"/>
      <c r="AU50" s="583"/>
      <c r="AV50" s="735">
        <f t="shared" si="78"/>
        <v>63</v>
      </c>
      <c r="AW50" s="735">
        <v>63</v>
      </c>
      <c r="AX50" s="583"/>
      <c r="AY50" s="583">
        <f t="shared" si="79"/>
        <v>1352.894</v>
      </c>
      <c r="AZ50" s="583">
        <f t="shared" si="80"/>
        <v>779</v>
      </c>
      <c r="BA50" s="583">
        <v>779</v>
      </c>
      <c r="BB50" s="583"/>
      <c r="BC50" s="735">
        <f t="shared" si="81"/>
        <v>573.89400000000001</v>
      </c>
      <c r="BD50" s="735">
        <v>573.89400000000001</v>
      </c>
      <c r="BE50" s="583"/>
      <c r="BF50" s="583">
        <f t="shared" si="82"/>
        <v>0</v>
      </c>
      <c r="BG50" s="583">
        <f t="shared" si="83"/>
        <v>0</v>
      </c>
      <c r="BH50" s="583"/>
      <c r="BI50" s="583"/>
      <c r="BJ50" s="735">
        <f t="shared" si="84"/>
        <v>0</v>
      </c>
      <c r="BK50" s="735"/>
      <c r="BL50" s="583"/>
      <c r="BM50" s="682">
        <f t="shared" si="70"/>
        <v>0.26278656273199702</v>
      </c>
      <c r="BN50" s="682">
        <f t="shared" si="71"/>
        <v>0.32337069323370693</v>
      </c>
      <c r="BO50" s="682">
        <f t="shared" si="72"/>
        <v>0.21379456193353474</v>
      </c>
    </row>
    <row r="51" spans="1:67" s="652" customFormat="1" ht="27.75" customHeight="1">
      <c r="A51" s="368">
        <v>16</v>
      </c>
      <c r="B51" s="369" t="s">
        <v>1086</v>
      </c>
      <c r="C51" s="369">
        <f t="shared" si="49"/>
        <v>6461.5</v>
      </c>
      <c r="D51" s="662">
        <f t="shared" si="57"/>
        <v>2779</v>
      </c>
      <c r="E51" s="662">
        <v>2779</v>
      </c>
      <c r="F51" s="662"/>
      <c r="G51" s="662">
        <v>0</v>
      </c>
      <c r="H51" s="710"/>
      <c r="I51" s="662"/>
      <c r="J51" s="662"/>
      <c r="K51" s="662"/>
      <c r="L51" s="670">
        <f t="shared" si="50"/>
        <v>3682.5</v>
      </c>
      <c r="M51" s="662">
        <v>640</v>
      </c>
      <c r="N51" s="662">
        <v>2176.5</v>
      </c>
      <c r="O51" s="662"/>
      <c r="P51" s="662"/>
      <c r="Q51" s="696"/>
      <c r="R51" s="696"/>
      <c r="S51" s="710"/>
      <c r="T51" s="662"/>
      <c r="U51" s="662">
        <v>515</v>
      </c>
      <c r="V51" s="662">
        <v>0</v>
      </c>
      <c r="W51" s="662"/>
      <c r="X51" s="662"/>
      <c r="Y51" s="696"/>
      <c r="Z51" s="696"/>
      <c r="AA51" s="710"/>
      <c r="AB51" s="710"/>
      <c r="AC51" s="662"/>
      <c r="AD51" s="662">
        <v>351</v>
      </c>
      <c r="AE51" s="662">
        <v>0</v>
      </c>
      <c r="AF51" s="662"/>
      <c r="AG51" s="662"/>
      <c r="AH51" s="696"/>
      <c r="AI51" s="696"/>
      <c r="AJ51" s="710"/>
      <c r="AK51" s="710"/>
      <c r="AL51" s="710"/>
      <c r="AM51" s="710"/>
      <c r="AN51" s="662"/>
      <c r="AO51" s="735">
        <f t="shared" si="73"/>
        <v>1027.145</v>
      </c>
      <c r="AP51" s="583">
        <f t="shared" si="74"/>
        <v>0</v>
      </c>
      <c r="AQ51" s="735">
        <f t="shared" si="75"/>
        <v>1027.145</v>
      </c>
      <c r="AR51" s="583">
        <f t="shared" si="76"/>
        <v>62</v>
      </c>
      <c r="AS51" s="583">
        <f t="shared" si="77"/>
        <v>0</v>
      </c>
      <c r="AT51" s="583"/>
      <c r="AU51" s="583"/>
      <c r="AV51" s="735">
        <f t="shared" si="78"/>
        <v>62</v>
      </c>
      <c r="AW51" s="735">
        <v>62</v>
      </c>
      <c r="AX51" s="583"/>
      <c r="AY51" s="583">
        <f t="shared" si="79"/>
        <v>965.14499999999998</v>
      </c>
      <c r="AZ51" s="583">
        <f t="shared" si="80"/>
        <v>0</v>
      </c>
      <c r="BA51" s="583"/>
      <c r="BB51" s="583"/>
      <c r="BC51" s="735">
        <f t="shared" si="81"/>
        <v>965.14499999999998</v>
      </c>
      <c r="BD51" s="735">
        <v>965.14499999999998</v>
      </c>
      <c r="BE51" s="583"/>
      <c r="BF51" s="583">
        <f t="shared" si="82"/>
        <v>0</v>
      </c>
      <c r="BG51" s="583">
        <f t="shared" si="83"/>
        <v>0</v>
      </c>
      <c r="BH51" s="583"/>
      <c r="BI51" s="583"/>
      <c r="BJ51" s="735">
        <f t="shared" si="84"/>
        <v>0</v>
      </c>
      <c r="BK51" s="735"/>
      <c r="BL51" s="583"/>
      <c r="BM51" s="682">
        <f t="shared" si="70"/>
        <v>0.1589638628801362</v>
      </c>
      <c r="BN51" s="682">
        <f t="shared" si="71"/>
        <v>0</v>
      </c>
      <c r="BO51" s="682">
        <f t="shared" si="72"/>
        <v>0.27892600135777323</v>
      </c>
    </row>
    <row r="52" spans="1:67" s="652" customFormat="1" ht="27.75" customHeight="1">
      <c r="A52" s="650">
        <v>17</v>
      </c>
      <c r="B52" s="369" t="s">
        <v>1087</v>
      </c>
      <c r="C52" s="369">
        <f t="shared" si="49"/>
        <v>10287</v>
      </c>
      <c r="D52" s="662">
        <f t="shared" si="57"/>
        <v>197</v>
      </c>
      <c r="E52" s="662"/>
      <c r="F52" s="662"/>
      <c r="G52" s="662">
        <v>80</v>
      </c>
      <c r="H52" s="710"/>
      <c r="I52" s="662"/>
      <c r="J52" s="662"/>
      <c r="K52" s="685">
        <v>117</v>
      </c>
      <c r="L52" s="670">
        <f t="shared" si="50"/>
        <v>10090</v>
      </c>
      <c r="M52" s="662">
        <v>1825</v>
      </c>
      <c r="N52" s="662">
        <v>979</v>
      </c>
      <c r="O52" s="662"/>
      <c r="P52" s="662"/>
      <c r="Q52" s="696"/>
      <c r="R52" s="696"/>
      <c r="S52" s="710">
        <v>600</v>
      </c>
      <c r="T52" s="662"/>
      <c r="U52" s="662">
        <v>1720</v>
      </c>
      <c r="V52" s="662">
        <v>153</v>
      </c>
      <c r="W52" s="662">
        <v>1720</v>
      </c>
      <c r="X52" s="662"/>
      <c r="Y52" s="696"/>
      <c r="Z52" s="696"/>
      <c r="AA52" s="710"/>
      <c r="AB52" s="710"/>
      <c r="AC52" s="662"/>
      <c r="AD52" s="662">
        <v>2037</v>
      </c>
      <c r="AE52" s="662">
        <v>1056</v>
      </c>
      <c r="AF52" s="662"/>
      <c r="AG52" s="662"/>
      <c r="AH52" s="696"/>
      <c r="AI52" s="696"/>
      <c r="AJ52" s="710"/>
      <c r="AK52" s="710"/>
      <c r="AL52" s="710"/>
      <c r="AM52" s="710"/>
      <c r="AN52" s="662"/>
      <c r="AO52" s="735">
        <f t="shared" si="73"/>
        <v>2219.7110000000002</v>
      </c>
      <c r="AP52" s="583">
        <f t="shared" si="74"/>
        <v>80</v>
      </c>
      <c r="AQ52" s="735">
        <f t="shared" si="75"/>
        <v>2139.7110000000002</v>
      </c>
      <c r="AR52" s="583">
        <f t="shared" si="76"/>
        <v>371.8</v>
      </c>
      <c r="AS52" s="583">
        <f t="shared" si="77"/>
        <v>80</v>
      </c>
      <c r="AT52" s="583">
        <v>80</v>
      </c>
      <c r="AU52" s="583"/>
      <c r="AV52" s="735">
        <f t="shared" si="78"/>
        <v>291.8</v>
      </c>
      <c r="AW52" s="735">
        <v>291.8</v>
      </c>
      <c r="AX52" s="583"/>
      <c r="AY52" s="583">
        <f t="shared" si="79"/>
        <v>1260.258</v>
      </c>
      <c r="AZ52" s="583">
        <f t="shared" si="80"/>
        <v>0</v>
      </c>
      <c r="BA52" s="583"/>
      <c r="BB52" s="583"/>
      <c r="BC52" s="735">
        <f t="shared" si="81"/>
        <v>1260.258</v>
      </c>
      <c r="BD52" s="735">
        <v>1260.258</v>
      </c>
      <c r="BE52" s="583"/>
      <c r="BF52" s="583">
        <f t="shared" si="82"/>
        <v>587.65300000000002</v>
      </c>
      <c r="BG52" s="583">
        <f t="shared" si="83"/>
        <v>0</v>
      </c>
      <c r="BH52" s="583"/>
      <c r="BI52" s="583"/>
      <c r="BJ52" s="735">
        <f t="shared" si="84"/>
        <v>587.65300000000002</v>
      </c>
      <c r="BK52" s="735">
        <v>587.65300000000002</v>
      </c>
      <c r="BL52" s="583"/>
      <c r="BM52" s="682">
        <f t="shared" si="70"/>
        <v>0.21577826382813262</v>
      </c>
      <c r="BN52" s="682">
        <f t="shared" si="71"/>
        <v>0.40609137055837563</v>
      </c>
      <c r="BO52" s="682">
        <f t="shared" si="72"/>
        <v>0.21206253716551043</v>
      </c>
    </row>
    <row r="53" spans="1:67" s="652" customFormat="1" ht="27.75" customHeight="1">
      <c r="A53" s="650">
        <v>18</v>
      </c>
      <c r="B53" s="369" t="s">
        <v>1088</v>
      </c>
      <c r="C53" s="369">
        <f t="shared" si="49"/>
        <v>7113.5</v>
      </c>
      <c r="D53" s="662">
        <f t="shared" si="57"/>
        <v>1374</v>
      </c>
      <c r="E53" s="662">
        <v>1374</v>
      </c>
      <c r="F53" s="662"/>
      <c r="G53" s="662">
        <v>0</v>
      </c>
      <c r="H53" s="710"/>
      <c r="I53" s="662"/>
      <c r="J53" s="662"/>
      <c r="K53" s="662"/>
      <c r="L53" s="670">
        <f t="shared" si="50"/>
        <v>5739.5</v>
      </c>
      <c r="M53" s="662">
        <v>1720</v>
      </c>
      <c r="N53" s="662">
        <v>2072.5</v>
      </c>
      <c r="O53" s="662"/>
      <c r="P53" s="662"/>
      <c r="Q53" s="696"/>
      <c r="R53" s="696"/>
      <c r="S53" s="710">
        <v>180</v>
      </c>
      <c r="T53" s="662"/>
      <c r="U53" s="662">
        <v>945</v>
      </c>
      <c r="V53" s="662">
        <v>142</v>
      </c>
      <c r="W53" s="662"/>
      <c r="X53" s="662"/>
      <c r="Y53" s="696"/>
      <c r="Z53" s="696"/>
      <c r="AA53" s="710"/>
      <c r="AB53" s="710"/>
      <c r="AC53" s="662"/>
      <c r="AD53" s="662">
        <v>680</v>
      </c>
      <c r="AE53" s="662">
        <v>0</v>
      </c>
      <c r="AF53" s="662"/>
      <c r="AG53" s="662"/>
      <c r="AH53" s="696"/>
      <c r="AI53" s="696"/>
      <c r="AJ53" s="710"/>
      <c r="AK53" s="710"/>
      <c r="AL53" s="710"/>
      <c r="AM53" s="710"/>
      <c r="AN53" s="662"/>
      <c r="AO53" s="735">
        <f t="shared" si="73"/>
        <v>2183.1699289999997</v>
      </c>
      <c r="AP53" s="583">
        <f t="shared" si="74"/>
        <v>778</v>
      </c>
      <c r="AQ53" s="735">
        <f t="shared" si="75"/>
        <v>1405.1699289999999</v>
      </c>
      <c r="AR53" s="583">
        <f t="shared" si="76"/>
        <v>63</v>
      </c>
      <c r="AS53" s="583">
        <f t="shared" si="77"/>
        <v>0</v>
      </c>
      <c r="AT53" s="583"/>
      <c r="AU53" s="583"/>
      <c r="AV53" s="735">
        <f t="shared" si="78"/>
        <v>63</v>
      </c>
      <c r="AW53" s="735">
        <v>63</v>
      </c>
      <c r="AX53" s="583"/>
      <c r="AY53" s="583">
        <f t="shared" si="79"/>
        <v>1628.001</v>
      </c>
      <c r="AZ53" s="583">
        <f t="shared" si="80"/>
        <v>778</v>
      </c>
      <c r="BA53" s="583">
        <v>778</v>
      </c>
      <c r="BB53" s="583"/>
      <c r="BC53" s="735">
        <f t="shared" si="81"/>
        <v>850.00099999999998</v>
      </c>
      <c r="BD53" s="735">
        <v>850.00099999999998</v>
      </c>
      <c r="BE53" s="583"/>
      <c r="BF53" s="583">
        <f t="shared" si="82"/>
        <v>492.16892899999999</v>
      </c>
      <c r="BG53" s="583">
        <f t="shared" si="83"/>
        <v>0</v>
      </c>
      <c r="BH53" s="583"/>
      <c r="BI53" s="583"/>
      <c r="BJ53" s="735">
        <f t="shared" si="84"/>
        <v>492.16892899999999</v>
      </c>
      <c r="BK53" s="735">
        <v>492.16892899999999</v>
      </c>
      <c r="BL53" s="583"/>
      <c r="BM53" s="682">
        <f t="shared" si="70"/>
        <v>0.30690517030997394</v>
      </c>
      <c r="BN53" s="682">
        <f t="shared" si="71"/>
        <v>0.56622998544395919</v>
      </c>
      <c r="BO53" s="682">
        <f t="shared" si="72"/>
        <v>0.2448244496907396</v>
      </c>
    </row>
    <row r="54" spans="1:67" s="652" customFormat="1" ht="27.75" customHeight="1">
      <c r="A54" s="368">
        <v>19</v>
      </c>
      <c r="B54" s="369" t="s">
        <v>1089</v>
      </c>
      <c r="C54" s="369">
        <f t="shared" si="49"/>
        <v>9682</v>
      </c>
      <c r="D54" s="662">
        <f t="shared" si="57"/>
        <v>733</v>
      </c>
      <c r="E54" s="662"/>
      <c r="F54" s="662"/>
      <c r="G54" s="662">
        <v>160</v>
      </c>
      <c r="H54" s="710"/>
      <c r="I54" s="662"/>
      <c r="J54" s="662"/>
      <c r="K54" s="662">
        <v>573</v>
      </c>
      <c r="L54" s="670">
        <f t="shared" si="50"/>
        <v>8949</v>
      </c>
      <c r="M54" s="662">
        <v>1189</v>
      </c>
      <c r="N54" s="662">
        <v>322</v>
      </c>
      <c r="O54" s="662">
        <v>274</v>
      </c>
      <c r="P54" s="662">
        <v>90</v>
      </c>
      <c r="Q54" s="696"/>
      <c r="R54" s="696"/>
      <c r="S54" s="710">
        <v>814</v>
      </c>
      <c r="T54" s="662"/>
      <c r="U54" s="662">
        <v>3370</v>
      </c>
      <c r="V54" s="662">
        <v>32</v>
      </c>
      <c r="W54" s="662"/>
      <c r="X54" s="662"/>
      <c r="Y54" s="696"/>
      <c r="Z54" s="696"/>
      <c r="AA54" s="710"/>
      <c r="AB54" s="710"/>
      <c r="AC54" s="662"/>
      <c r="AD54" s="662">
        <v>2562</v>
      </c>
      <c r="AE54" s="662">
        <v>296</v>
      </c>
      <c r="AF54" s="662"/>
      <c r="AG54" s="662"/>
      <c r="AH54" s="696"/>
      <c r="AI54" s="696"/>
      <c r="AJ54" s="710"/>
      <c r="AK54" s="710"/>
      <c r="AL54" s="710"/>
      <c r="AM54" s="710"/>
      <c r="AN54" s="662"/>
      <c r="AO54" s="735">
        <f t="shared" si="73"/>
        <v>4216.4512000000004</v>
      </c>
      <c r="AP54" s="583">
        <f t="shared" si="74"/>
        <v>160</v>
      </c>
      <c r="AQ54" s="735">
        <f t="shared" si="75"/>
        <v>4056.4512000000004</v>
      </c>
      <c r="AR54" s="583">
        <f t="shared" si="76"/>
        <v>1109.5942</v>
      </c>
      <c r="AS54" s="583">
        <f t="shared" si="77"/>
        <v>160</v>
      </c>
      <c r="AT54" s="583">
        <v>160</v>
      </c>
      <c r="AU54" s="583"/>
      <c r="AV54" s="735">
        <f t="shared" si="78"/>
        <v>949.5942</v>
      </c>
      <c r="AW54" s="735">
        <v>949.5942</v>
      </c>
      <c r="AX54" s="583"/>
      <c r="AY54" s="583">
        <f t="shared" si="79"/>
        <v>1233.2</v>
      </c>
      <c r="AZ54" s="583">
        <f t="shared" si="80"/>
        <v>0</v>
      </c>
      <c r="BA54" s="583"/>
      <c r="BB54" s="583"/>
      <c r="BC54" s="735">
        <f t="shared" si="81"/>
        <v>1233.2</v>
      </c>
      <c r="BD54" s="735">
        <v>1233.2</v>
      </c>
      <c r="BE54" s="583"/>
      <c r="BF54" s="583">
        <f t="shared" si="82"/>
        <v>1873.6569999999999</v>
      </c>
      <c r="BG54" s="583">
        <f t="shared" si="83"/>
        <v>0</v>
      </c>
      <c r="BH54" s="583"/>
      <c r="BI54" s="583"/>
      <c r="BJ54" s="735">
        <f t="shared" si="84"/>
        <v>1873.6569999999999</v>
      </c>
      <c r="BK54" s="735">
        <v>1873.6569999999999</v>
      </c>
      <c r="BL54" s="583"/>
      <c r="BM54" s="682">
        <f t="shared" si="70"/>
        <v>0.43549382359016736</v>
      </c>
      <c r="BN54" s="682">
        <f t="shared" si="71"/>
        <v>0.21828103683492497</v>
      </c>
      <c r="BO54" s="682">
        <f t="shared" si="72"/>
        <v>0.45328541736506878</v>
      </c>
    </row>
    <row r="55" spans="1:67" s="652" customFormat="1" ht="27.75" customHeight="1">
      <c r="A55" s="650">
        <v>20</v>
      </c>
      <c r="B55" s="369" t="s">
        <v>1090</v>
      </c>
      <c r="C55" s="369">
        <f t="shared" si="49"/>
        <v>11901</v>
      </c>
      <c r="D55" s="662">
        <f t="shared" si="57"/>
        <v>1668</v>
      </c>
      <c r="E55" s="662"/>
      <c r="F55" s="662"/>
      <c r="G55" s="662">
        <v>330</v>
      </c>
      <c r="H55" s="710"/>
      <c r="I55" s="662"/>
      <c r="J55" s="662"/>
      <c r="K55" s="662">
        <v>1338</v>
      </c>
      <c r="L55" s="670">
        <f t="shared" si="50"/>
        <v>10233</v>
      </c>
      <c r="M55" s="662">
        <v>0</v>
      </c>
      <c r="N55" s="662">
        <v>141</v>
      </c>
      <c r="O55" s="662"/>
      <c r="P55" s="662"/>
      <c r="Q55" s="696"/>
      <c r="R55" s="696"/>
      <c r="S55" s="710"/>
      <c r="T55" s="662"/>
      <c r="U55" s="662">
        <v>1990</v>
      </c>
      <c r="V55" s="662">
        <v>1187</v>
      </c>
      <c r="W55" s="662"/>
      <c r="X55" s="662"/>
      <c r="Y55" s="696"/>
      <c r="Z55" s="696"/>
      <c r="AA55" s="710"/>
      <c r="AB55" s="710"/>
      <c r="AC55" s="662"/>
      <c r="AD55" s="662">
        <v>3129</v>
      </c>
      <c r="AE55" s="662">
        <v>2703</v>
      </c>
      <c r="AF55" s="662">
        <v>1083</v>
      </c>
      <c r="AG55" s="662"/>
      <c r="AH55" s="696"/>
      <c r="AI55" s="696"/>
      <c r="AJ55" s="710"/>
      <c r="AK55" s="710"/>
      <c r="AL55" s="710"/>
      <c r="AM55" s="710"/>
      <c r="AN55" s="662"/>
      <c r="AO55" s="735">
        <f t="shared" si="73"/>
        <v>2346.8809999999999</v>
      </c>
      <c r="AP55" s="583">
        <f t="shared" si="74"/>
        <v>320</v>
      </c>
      <c r="AQ55" s="735">
        <f t="shared" si="75"/>
        <v>2026.8809999999999</v>
      </c>
      <c r="AR55" s="583">
        <f t="shared" si="76"/>
        <v>1756.491</v>
      </c>
      <c r="AS55" s="583">
        <f t="shared" si="77"/>
        <v>320</v>
      </c>
      <c r="AT55" s="583">
        <v>320</v>
      </c>
      <c r="AU55" s="583"/>
      <c r="AV55" s="735">
        <f t="shared" si="78"/>
        <v>1436.491</v>
      </c>
      <c r="AW55" s="735">
        <v>1436.491</v>
      </c>
      <c r="AX55" s="583"/>
      <c r="AY55" s="583">
        <f t="shared" si="79"/>
        <v>0</v>
      </c>
      <c r="AZ55" s="583">
        <f t="shared" si="80"/>
        <v>0</v>
      </c>
      <c r="BA55" s="583"/>
      <c r="BB55" s="583"/>
      <c r="BC55" s="735">
        <f t="shared" si="81"/>
        <v>0</v>
      </c>
      <c r="BD55" s="735"/>
      <c r="BE55" s="583"/>
      <c r="BF55" s="583">
        <f t="shared" si="82"/>
        <v>590.39</v>
      </c>
      <c r="BG55" s="583">
        <f t="shared" si="83"/>
        <v>0</v>
      </c>
      <c r="BH55" s="583"/>
      <c r="BI55" s="583"/>
      <c r="BJ55" s="735">
        <f t="shared" si="84"/>
        <v>590.39</v>
      </c>
      <c r="BK55" s="735">
        <v>590.39</v>
      </c>
      <c r="BL55" s="583"/>
      <c r="BM55" s="682">
        <f t="shared" si="70"/>
        <v>0.19720031930089907</v>
      </c>
      <c r="BN55" s="682">
        <f t="shared" si="71"/>
        <v>0.19184652278177458</v>
      </c>
      <c r="BO55" s="682">
        <f t="shared" si="72"/>
        <v>0.1980729991204925</v>
      </c>
    </row>
    <row r="56" spans="1:67" s="652" customFormat="1" ht="27.75" customHeight="1">
      <c r="A56" s="650">
        <v>21</v>
      </c>
      <c r="B56" s="369" t="s">
        <v>1091</v>
      </c>
      <c r="C56" s="369">
        <f t="shared" si="49"/>
        <v>14661.5</v>
      </c>
      <c r="D56" s="662">
        <f t="shared" si="57"/>
        <v>1428</v>
      </c>
      <c r="E56" s="662"/>
      <c r="F56" s="662"/>
      <c r="G56" s="662">
        <v>520</v>
      </c>
      <c r="H56" s="710"/>
      <c r="I56" s="662"/>
      <c r="J56" s="662"/>
      <c r="K56" s="662">
        <v>908</v>
      </c>
      <c r="L56" s="670">
        <f t="shared" si="50"/>
        <v>13233.5</v>
      </c>
      <c r="M56" s="662">
        <v>841</v>
      </c>
      <c r="N56" s="662">
        <v>185.5</v>
      </c>
      <c r="O56" s="662"/>
      <c r="P56" s="662"/>
      <c r="Q56" s="696"/>
      <c r="R56" s="696"/>
      <c r="S56" s="710">
        <v>141</v>
      </c>
      <c r="T56" s="662"/>
      <c r="U56" s="662">
        <v>2013</v>
      </c>
      <c r="V56" s="662">
        <v>1630</v>
      </c>
      <c r="W56" s="662"/>
      <c r="X56" s="662"/>
      <c r="Y56" s="696"/>
      <c r="Z56" s="696"/>
      <c r="AA56" s="710"/>
      <c r="AB56" s="710"/>
      <c r="AC56" s="662"/>
      <c r="AD56" s="662">
        <v>2503</v>
      </c>
      <c r="AE56" s="662">
        <v>2470</v>
      </c>
      <c r="AF56" s="662">
        <v>3450</v>
      </c>
      <c r="AG56" s="662"/>
      <c r="AH56" s="696"/>
      <c r="AI56" s="696"/>
      <c r="AJ56" s="710"/>
      <c r="AK56" s="710"/>
      <c r="AL56" s="710"/>
      <c r="AM56" s="710"/>
      <c r="AN56" s="662"/>
      <c r="AO56" s="735">
        <f t="shared" si="73"/>
        <v>8216.0232299999989</v>
      </c>
      <c r="AP56" s="583">
        <f t="shared" si="74"/>
        <v>1080.2699339999999</v>
      </c>
      <c r="AQ56" s="735">
        <f t="shared" si="75"/>
        <v>7135.7532959999999</v>
      </c>
      <c r="AR56" s="583">
        <f t="shared" si="76"/>
        <v>7048.4296750000003</v>
      </c>
      <c r="AS56" s="583">
        <f t="shared" si="77"/>
        <v>1080.2699339999999</v>
      </c>
      <c r="AT56" s="583">
        <v>1080.2699339999999</v>
      </c>
      <c r="AU56" s="583"/>
      <c r="AV56" s="735">
        <f t="shared" si="78"/>
        <v>5968.1597410000004</v>
      </c>
      <c r="AW56" s="735">
        <v>5968.1597410000004</v>
      </c>
      <c r="AX56" s="583"/>
      <c r="AY56" s="583">
        <f t="shared" si="79"/>
        <v>741.84105499999998</v>
      </c>
      <c r="AZ56" s="583">
        <f t="shared" si="80"/>
        <v>0</v>
      </c>
      <c r="BA56" s="583"/>
      <c r="BB56" s="583"/>
      <c r="BC56" s="735">
        <f t="shared" si="81"/>
        <v>741.84105499999998</v>
      </c>
      <c r="BD56" s="735">
        <v>741.84105499999998</v>
      </c>
      <c r="BE56" s="583"/>
      <c r="BF56" s="583">
        <f t="shared" si="82"/>
        <v>425.7525</v>
      </c>
      <c r="BG56" s="583">
        <f t="shared" si="83"/>
        <v>0</v>
      </c>
      <c r="BH56" s="583"/>
      <c r="BI56" s="583"/>
      <c r="BJ56" s="735">
        <f t="shared" si="84"/>
        <v>425.7525</v>
      </c>
      <c r="BK56" s="735">
        <v>425.7525</v>
      </c>
      <c r="BL56" s="583"/>
      <c r="BM56" s="682">
        <f t="shared" si="70"/>
        <v>0.56038080892132447</v>
      </c>
      <c r="BN56" s="682">
        <f t="shared" si="71"/>
        <v>0.75649155042016802</v>
      </c>
      <c r="BO56" s="682">
        <f t="shared" si="72"/>
        <v>0.53921889870404649</v>
      </c>
    </row>
    <row r="57" spans="1:67" s="652" customFormat="1" ht="27.75" customHeight="1">
      <c r="A57" s="368">
        <v>22</v>
      </c>
      <c r="B57" s="369" t="s">
        <v>1092</v>
      </c>
      <c r="C57" s="369">
        <f t="shared" si="49"/>
        <v>13845</v>
      </c>
      <c r="D57" s="662">
        <f t="shared" si="57"/>
        <v>4238</v>
      </c>
      <c r="E57" s="662">
        <v>2315</v>
      </c>
      <c r="F57" s="662"/>
      <c r="G57" s="662">
        <v>126</v>
      </c>
      <c r="H57" s="710"/>
      <c r="I57" s="662"/>
      <c r="J57" s="662"/>
      <c r="K57" s="662">
        <v>1797</v>
      </c>
      <c r="L57" s="670">
        <f t="shared" si="50"/>
        <v>9607</v>
      </c>
      <c r="M57" s="662">
        <v>1808</v>
      </c>
      <c r="N57" s="662">
        <v>315</v>
      </c>
      <c r="O57" s="662"/>
      <c r="P57" s="662"/>
      <c r="Q57" s="696"/>
      <c r="R57" s="696"/>
      <c r="S57" s="710">
        <v>158</v>
      </c>
      <c r="T57" s="662"/>
      <c r="U57" s="662">
        <v>2030</v>
      </c>
      <c r="V57" s="662">
        <v>299</v>
      </c>
      <c r="W57" s="662"/>
      <c r="X57" s="662"/>
      <c r="Y57" s="696"/>
      <c r="Z57" s="696"/>
      <c r="AA57" s="710"/>
      <c r="AB57" s="710"/>
      <c r="AC57" s="662"/>
      <c r="AD57" s="662">
        <v>2534</v>
      </c>
      <c r="AE57" s="662">
        <v>2163</v>
      </c>
      <c r="AF57" s="662"/>
      <c r="AG57" s="662">
        <v>300</v>
      </c>
      <c r="AH57" s="696"/>
      <c r="AI57" s="696"/>
      <c r="AJ57" s="710"/>
      <c r="AK57" s="710"/>
      <c r="AL57" s="710"/>
      <c r="AM57" s="710"/>
      <c r="AN57" s="662"/>
      <c r="AO57" s="735">
        <f t="shared" si="73"/>
        <v>8723.5808470000011</v>
      </c>
      <c r="AP57" s="583">
        <f t="shared" si="74"/>
        <v>6421.1526000000003</v>
      </c>
      <c r="AQ57" s="735">
        <f t="shared" si="75"/>
        <v>2302.4282470000003</v>
      </c>
      <c r="AR57" s="583">
        <f t="shared" si="76"/>
        <v>1087.9824000000001</v>
      </c>
      <c r="AS57" s="583">
        <f t="shared" si="77"/>
        <v>231.55500000000001</v>
      </c>
      <c r="AT57" s="583">
        <v>231.55500000000001</v>
      </c>
      <c r="AU57" s="583"/>
      <c r="AV57" s="735">
        <f t="shared" si="78"/>
        <v>856.42740000000003</v>
      </c>
      <c r="AW57" s="735">
        <v>856.42740000000003</v>
      </c>
      <c r="AX57" s="583"/>
      <c r="AY57" s="583">
        <f t="shared" si="79"/>
        <v>6651.0664470000002</v>
      </c>
      <c r="AZ57" s="583">
        <f t="shared" si="80"/>
        <v>6189.5976000000001</v>
      </c>
      <c r="BA57" s="583">
        <v>6189.5976000000001</v>
      </c>
      <c r="BB57" s="583"/>
      <c r="BC57" s="735">
        <f t="shared" si="81"/>
        <v>461.46884699999998</v>
      </c>
      <c r="BD57" s="735">
        <v>461.46884699999998</v>
      </c>
      <c r="BE57" s="583"/>
      <c r="BF57" s="583">
        <f t="shared" si="82"/>
        <v>984.53200000000004</v>
      </c>
      <c r="BG57" s="583">
        <f t="shared" si="83"/>
        <v>0</v>
      </c>
      <c r="BH57" s="583"/>
      <c r="BI57" s="583"/>
      <c r="BJ57" s="735">
        <f t="shared" si="84"/>
        <v>984.53200000000004</v>
      </c>
      <c r="BK57" s="735">
        <v>984.53200000000004</v>
      </c>
      <c r="BL57" s="583"/>
      <c r="BM57" s="682">
        <f t="shared" si="70"/>
        <v>0.63008890191404843</v>
      </c>
      <c r="BN57" s="682">
        <f t="shared" si="71"/>
        <v>1.5151374705049552</v>
      </c>
      <c r="BO57" s="682">
        <f t="shared" si="72"/>
        <v>0.23966152253565112</v>
      </c>
    </row>
    <row r="58" spans="1:67" s="652" customFormat="1" ht="27.75" customHeight="1">
      <c r="A58" s="650">
        <v>23</v>
      </c>
      <c r="B58" s="369" t="s">
        <v>1093</v>
      </c>
      <c r="C58" s="369">
        <f t="shared" si="49"/>
        <v>9438.5</v>
      </c>
      <c r="D58" s="662">
        <f t="shared" si="57"/>
        <v>455</v>
      </c>
      <c r="E58" s="662"/>
      <c r="F58" s="662"/>
      <c r="G58" s="662">
        <v>396</v>
      </c>
      <c r="H58" s="710"/>
      <c r="I58" s="662"/>
      <c r="J58" s="662"/>
      <c r="K58" s="662">
        <v>59</v>
      </c>
      <c r="L58" s="670">
        <f t="shared" si="50"/>
        <v>8983.5</v>
      </c>
      <c r="M58" s="662">
        <v>3227</v>
      </c>
      <c r="N58" s="662">
        <v>952</v>
      </c>
      <c r="O58" s="662"/>
      <c r="P58" s="662"/>
      <c r="Q58" s="696">
        <v>9.5</v>
      </c>
      <c r="R58" s="696">
        <v>12</v>
      </c>
      <c r="S58" s="710"/>
      <c r="T58" s="662"/>
      <c r="U58" s="662">
        <v>80</v>
      </c>
      <c r="V58" s="662">
        <v>0</v>
      </c>
      <c r="W58" s="662"/>
      <c r="X58" s="662"/>
      <c r="Y58" s="696"/>
      <c r="Z58" s="696"/>
      <c r="AA58" s="710">
        <v>40</v>
      </c>
      <c r="AB58" s="710"/>
      <c r="AC58" s="662"/>
      <c r="AD58" s="662">
        <v>2412</v>
      </c>
      <c r="AE58" s="662">
        <v>1285</v>
      </c>
      <c r="AF58" s="662"/>
      <c r="AG58" s="662">
        <v>138</v>
      </c>
      <c r="AH58" s="696"/>
      <c r="AI58" s="696"/>
      <c r="AJ58" s="710"/>
      <c r="AK58" s="710">
        <v>828</v>
      </c>
      <c r="AL58" s="710"/>
      <c r="AM58" s="710"/>
      <c r="AN58" s="662"/>
      <c r="AO58" s="735">
        <f t="shared" si="73"/>
        <v>6549.9438950000003</v>
      </c>
      <c r="AP58" s="583">
        <f t="shared" si="74"/>
        <v>351</v>
      </c>
      <c r="AQ58" s="735">
        <f t="shared" si="75"/>
        <v>6198.9438950000003</v>
      </c>
      <c r="AR58" s="583">
        <f t="shared" si="76"/>
        <v>2845.0878950000001</v>
      </c>
      <c r="AS58" s="583">
        <f t="shared" si="77"/>
        <v>351</v>
      </c>
      <c r="AT58" s="583">
        <v>351</v>
      </c>
      <c r="AU58" s="583"/>
      <c r="AV58" s="735">
        <f t="shared" si="78"/>
        <v>2494.0878950000001</v>
      </c>
      <c r="AW58" s="735">
        <v>2494.0878950000001</v>
      </c>
      <c r="AX58" s="583"/>
      <c r="AY58" s="583">
        <f t="shared" si="79"/>
        <v>3674.9459999999999</v>
      </c>
      <c r="AZ58" s="583">
        <f t="shared" si="80"/>
        <v>0</v>
      </c>
      <c r="BA58" s="583"/>
      <c r="BB58" s="583"/>
      <c r="BC58" s="735">
        <f t="shared" si="81"/>
        <v>3674.9459999999999</v>
      </c>
      <c r="BD58" s="735">
        <v>3674.9459999999999</v>
      </c>
      <c r="BE58" s="583"/>
      <c r="BF58" s="583">
        <f t="shared" si="82"/>
        <v>29.91</v>
      </c>
      <c r="BG58" s="583">
        <f t="shared" si="83"/>
        <v>0</v>
      </c>
      <c r="BH58" s="583"/>
      <c r="BI58" s="583"/>
      <c r="BJ58" s="735">
        <f t="shared" si="84"/>
        <v>29.91</v>
      </c>
      <c r="BK58" s="735">
        <v>29.91</v>
      </c>
      <c r="BL58" s="583"/>
      <c r="BM58" s="682">
        <f t="shared" si="70"/>
        <v>0.69396025798590877</v>
      </c>
      <c r="BN58" s="682">
        <f t="shared" si="71"/>
        <v>0.77142857142857146</v>
      </c>
      <c r="BO58" s="682">
        <f t="shared" si="72"/>
        <v>0.69003661100907221</v>
      </c>
    </row>
    <row r="59" spans="1:67" s="652" customFormat="1" ht="27.75" customHeight="1">
      <c r="A59" s="650">
        <v>24</v>
      </c>
      <c r="B59" s="369" t="s">
        <v>1094</v>
      </c>
      <c r="C59" s="369">
        <f t="shared" si="49"/>
        <v>14519</v>
      </c>
      <c r="D59" s="662">
        <f t="shared" si="57"/>
        <v>2076</v>
      </c>
      <c r="E59" s="662">
        <v>695</v>
      </c>
      <c r="F59" s="662"/>
      <c r="G59" s="662">
        <v>788</v>
      </c>
      <c r="H59" s="710"/>
      <c r="I59" s="662"/>
      <c r="J59" s="662"/>
      <c r="K59" s="662">
        <v>593</v>
      </c>
      <c r="L59" s="670">
        <f t="shared" si="50"/>
        <v>12443</v>
      </c>
      <c r="M59" s="662">
        <v>200</v>
      </c>
      <c r="N59" s="662">
        <v>910</v>
      </c>
      <c r="O59" s="662"/>
      <c r="P59" s="662"/>
      <c r="Q59" s="696"/>
      <c r="R59" s="696"/>
      <c r="S59" s="710"/>
      <c r="T59" s="662"/>
      <c r="U59" s="662">
        <v>1028</v>
      </c>
      <c r="V59" s="662">
        <v>18</v>
      </c>
      <c r="W59" s="662"/>
      <c r="X59" s="662"/>
      <c r="Y59" s="696"/>
      <c r="Z59" s="696"/>
      <c r="AA59" s="710">
        <v>60</v>
      </c>
      <c r="AB59" s="710"/>
      <c r="AC59" s="662"/>
      <c r="AD59" s="662">
        <v>5122</v>
      </c>
      <c r="AE59" s="662">
        <v>1732</v>
      </c>
      <c r="AF59" s="662">
        <v>9384</v>
      </c>
      <c r="AG59" s="662">
        <v>2616</v>
      </c>
      <c r="AH59" s="696"/>
      <c r="AI59" s="696">
        <v>-8711</v>
      </c>
      <c r="AJ59" s="710"/>
      <c r="AK59" s="710"/>
      <c r="AL59" s="710">
        <v>84</v>
      </c>
      <c r="AM59" s="710"/>
      <c r="AN59" s="662"/>
      <c r="AO59" s="735">
        <f t="shared" si="73"/>
        <v>14361.164489999999</v>
      </c>
      <c r="AP59" s="583">
        <f t="shared" si="74"/>
        <v>8099.0079999999998</v>
      </c>
      <c r="AQ59" s="735">
        <f t="shared" si="75"/>
        <v>6262.1564900000003</v>
      </c>
      <c r="AR59" s="583">
        <f t="shared" si="76"/>
        <v>13223.54393</v>
      </c>
      <c r="AS59" s="583">
        <f t="shared" si="77"/>
        <v>8099.0079999999998</v>
      </c>
      <c r="AT59" s="583">
        <v>8099.0079999999998</v>
      </c>
      <c r="AU59" s="583"/>
      <c r="AV59" s="735">
        <f t="shared" si="78"/>
        <v>5124.53593</v>
      </c>
      <c r="AW59" s="735">
        <v>5124.53593</v>
      </c>
      <c r="AX59" s="583"/>
      <c r="AY59" s="583">
        <f t="shared" si="79"/>
        <v>1108.8505600000001</v>
      </c>
      <c r="AZ59" s="583">
        <f t="shared" si="80"/>
        <v>0</v>
      </c>
      <c r="BA59" s="583"/>
      <c r="BB59" s="583"/>
      <c r="BC59" s="735">
        <f t="shared" si="81"/>
        <v>1108.8505600000001</v>
      </c>
      <c r="BD59" s="735">
        <v>1108.8505600000001</v>
      </c>
      <c r="BE59" s="583"/>
      <c r="BF59" s="583">
        <f t="shared" si="82"/>
        <v>28.77</v>
      </c>
      <c r="BG59" s="583">
        <f t="shared" si="83"/>
        <v>0</v>
      </c>
      <c r="BH59" s="583"/>
      <c r="BI59" s="583"/>
      <c r="BJ59" s="735">
        <f t="shared" si="84"/>
        <v>28.77</v>
      </c>
      <c r="BK59" s="735">
        <v>28.77</v>
      </c>
      <c r="BL59" s="583"/>
      <c r="BM59" s="682">
        <f t="shared" si="70"/>
        <v>0.98912903712376876</v>
      </c>
      <c r="BN59" s="682">
        <f t="shared" si="71"/>
        <v>3.9012562620423892</v>
      </c>
      <c r="BO59" s="682">
        <f t="shared" si="72"/>
        <v>0.50326741862894808</v>
      </c>
    </row>
    <row r="60" spans="1:67" s="652" customFormat="1" ht="27.75" customHeight="1">
      <c r="A60" s="368">
        <v>25</v>
      </c>
      <c r="B60" s="369" t="s">
        <v>1095</v>
      </c>
      <c r="C60" s="369">
        <f t="shared" si="49"/>
        <v>10233</v>
      </c>
      <c r="D60" s="662">
        <f t="shared" si="57"/>
        <v>484</v>
      </c>
      <c r="E60" s="662"/>
      <c r="F60" s="662"/>
      <c r="G60" s="662">
        <v>41</v>
      </c>
      <c r="H60" s="710"/>
      <c r="I60" s="662"/>
      <c r="J60" s="662"/>
      <c r="K60" s="662">
        <v>443</v>
      </c>
      <c r="L60" s="670">
        <f t="shared" si="50"/>
        <v>9749</v>
      </c>
      <c r="M60" s="662">
        <v>0</v>
      </c>
      <c r="N60" s="662">
        <v>79</v>
      </c>
      <c r="O60" s="662"/>
      <c r="P60" s="662"/>
      <c r="Q60" s="696"/>
      <c r="R60" s="696"/>
      <c r="S60" s="710"/>
      <c r="T60" s="662"/>
      <c r="U60" s="662">
        <v>1328</v>
      </c>
      <c r="V60" s="662">
        <v>7</v>
      </c>
      <c r="W60" s="662"/>
      <c r="X60" s="662"/>
      <c r="Y60" s="696"/>
      <c r="Z60" s="696"/>
      <c r="AA60" s="710"/>
      <c r="AB60" s="710"/>
      <c r="AC60" s="662"/>
      <c r="AD60" s="662">
        <v>3982</v>
      </c>
      <c r="AE60" s="662">
        <v>53</v>
      </c>
      <c r="AF60" s="662">
        <v>4300</v>
      </c>
      <c r="AG60" s="662"/>
      <c r="AH60" s="696"/>
      <c r="AI60" s="696"/>
      <c r="AJ60" s="710"/>
      <c r="AK60" s="710"/>
      <c r="AL60" s="710"/>
      <c r="AM60" s="710"/>
      <c r="AN60" s="662"/>
      <c r="AO60" s="735">
        <f t="shared" si="73"/>
        <v>9535.3342979999998</v>
      </c>
      <c r="AP60" s="583">
        <f t="shared" si="74"/>
        <v>389.10899999999998</v>
      </c>
      <c r="AQ60" s="735">
        <f t="shared" si="75"/>
        <v>9146.2252979999994</v>
      </c>
      <c r="AR60" s="583">
        <f t="shared" si="76"/>
        <v>8252.065677999999</v>
      </c>
      <c r="AS60" s="583">
        <f t="shared" si="77"/>
        <v>389.10899999999998</v>
      </c>
      <c r="AT60" s="583">
        <v>389.10899999999998</v>
      </c>
      <c r="AU60" s="583"/>
      <c r="AV60" s="735">
        <f t="shared" si="78"/>
        <v>7862.9566779999996</v>
      </c>
      <c r="AW60" s="735">
        <v>7862.9566779999996</v>
      </c>
      <c r="AX60" s="583"/>
      <c r="AY60" s="583">
        <f t="shared" si="79"/>
        <v>0</v>
      </c>
      <c r="AZ60" s="583">
        <f t="shared" si="80"/>
        <v>0</v>
      </c>
      <c r="BA60" s="583"/>
      <c r="BB60" s="583"/>
      <c r="BC60" s="735">
        <f t="shared" si="81"/>
        <v>0</v>
      </c>
      <c r="BD60" s="735"/>
      <c r="BE60" s="583"/>
      <c r="BF60" s="583">
        <f t="shared" si="82"/>
        <v>1283.2686200000001</v>
      </c>
      <c r="BG60" s="583">
        <f t="shared" si="83"/>
        <v>0</v>
      </c>
      <c r="BH60" s="583"/>
      <c r="BI60" s="583"/>
      <c r="BJ60" s="735">
        <f t="shared" si="84"/>
        <v>1283.2686200000001</v>
      </c>
      <c r="BK60" s="735">
        <v>1283.2686200000001</v>
      </c>
      <c r="BL60" s="583"/>
      <c r="BM60" s="682">
        <f t="shared" si="70"/>
        <v>0.93182197771914388</v>
      </c>
      <c r="BN60" s="682">
        <f t="shared" si="71"/>
        <v>0.80394421487603307</v>
      </c>
      <c r="BO60" s="682">
        <f t="shared" si="72"/>
        <v>0.93817061216535025</v>
      </c>
    </row>
    <row r="61" spans="1:67" s="652" customFormat="1" ht="27.75" customHeight="1">
      <c r="A61" s="650">
        <v>26</v>
      </c>
      <c r="B61" s="369" t="s">
        <v>1096</v>
      </c>
      <c r="C61" s="369">
        <f t="shared" si="49"/>
        <v>11877</v>
      </c>
      <c r="D61" s="662">
        <f t="shared" si="57"/>
        <v>6797</v>
      </c>
      <c r="E61" s="662"/>
      <c r="F61" s="662"/>
      <c r="G61" s="662">
        <f>5785+127</f>
        <v>5912</v>
      </c>
      <c r="H61" s="710"/>
      <c r="I61" s="662"/>
      <c r="J61" s="662"/>
      <c r="K61" s="662">
        <v>885</v>
      </c>
      <c r="L61" s="670">
        <f t="shared" si="50"/>
        <v>5080</v>
      </c>
      <c r="M61" s="662">
        <v>0</v>
      </c>
      <c r="N61" s="662">
        <v>48</v>
      </c>
      <c r="O61" s="662"/>
      <c r="P61" s="662"/>
      <c r="Q61" s="696"/>
      <c r="R61" s="696"/>
      <c r="S61" s="710"/>
      <c r="T61" s="662"/>
      <c r="U61" s="662">
        <v>1020</v>
      </c>
      <c r="V61" s="662">
        <v>44</v>
      </c>
      <c r="W61" s="662"/>
      <c r="X61" s="662"/>
      <c r="Y61" s="696"/>
      <c r="Z61" s="696"/>
      <c r="AA61" s="710">
        <v>25</v>
      </c>
      <c r="AB61" s="710"/>
      <c r="AC61" s="662"/>
      <c r="AD61" s="662">
        <v>3422</v>
      </c>
      <c r="AE61" s="662">
        <v>35</v>
      </c>
      <c r="AF61" s="662">
        <v>486</v>
      </c>
      <c r="AG61" s="662"/>
      <c r="AH61" s="696"/>
      <c r="AI61" s="696"/>
      <c r="AJ61" s="710"/>
      <c r="AK61" s="710"/>
      <c r="AL61" s="710"/>
      <c r="AM61" s="710"/>
      <c r="AN61" s="662"/>
      <c r="AO61" s="735">
        <f t="shared" si="73"/>
        <v>9437.9153660000011</v>
      </c>
      <c r="AP61" s="583">
        <f t="shared" si="74"/>
        <v>4806.393</v>
      </c>
      <c r="AQ61" s="735">
        <f t="shared" si="75"/>
        <v>4631.5223660000001</v>
      </c>
      <c r="AR61" s="583">
        <f t="shared" si="76"/>
        <v>8404.3453659999996</v>
      </c>
      <c r="AS61" s="583">
        <f t="shared" si="77"/>
        <v>4806.393</v>
      </c>
      <c r="AT61" s="583">
        <v>4806.393</v>
      </c>
      <c r="AU61" s="583"/>
      <c r="AV61" s="735">
        <f t="shared" si="78"/>
        <v>3597.952366</v>
      </c>
      <c r="AW61" s="735">
        <v>3597.952366</v>
      </c>
      <c r="AX61" s="583"/>
      <c r="AY61" s="583">
        <f t="shared" si="79"/>
        <v>0</v>
      </c>
      <c r="AZ61" s="583">
        <f t="shared" si="80"/>
        <v>0</v>
      </c>
      <c r="BA61" s="583"/>
      <c r="BB61" s="583"/>
      <c r="BC61" s="735">
        <f t="shared" si="81"/>
        <v>0</v>
      </c>
      <c r="BD61" s="735"/>
      <c r="BE61" s="583"/>
      <c r="BF61" s="583">
        <f t="shared" si="82"/>
        <v>1033.57</v>
      </c>
      <c r="BG61" s="583">
        <f t="shared" si="83"/>
        <v>0</v>
      </c>
      <c r="BH61" s="583"/>
      <c r="BI61" s="583"/>
      <c r="BJ61" s="735">
        <f t="shared" si="84"/>
        <v>1033.57</v>
      </c>
      <c r="BK61" s="735">
        <v>1033.57</v>
      </c>
      <c r="BL61" s="583"/>
      <c r="BM61" s="682">
        <f t="shared" si="70"/>
        <v>0.79463798652858475</v>
      </c>
      <c r="BN61" s="682">
        <f t="shared" si="71"/>
        <v>0.7071344710901869</v>
      </c>
      <c r="BO61" s="682">
        <f t="shared" si="72"/>
        <v>0.91171700118110244</v>
      </c>
    </row>
    <row r="62" spans="1:67" s="652" customFormat="1" ht="27.75" customHeight="1">
      <c r="A62" s="650">
        <v>27</v>
      </c>
      <c r="B62" s="369" t="s">
        <v>1097</v>
      </c>
      <c r="C62" s="369">
        <f t="shared" si="49"/>
        <v>18695</v>
      </c>
      <c r="D62" s="662">
        <f t="shared" si="57"/>
        <v>3124</v>
      </c>
      <c r="E62" s="662"/>
      <c r="F62" s="662"/>
      <c r="G62" s="662">
        <v>1682</v>
      </c>
      <c r="H62" s="710"/>
      <c r="I62" s="662"/>
      <c r="J62" s="662"/>
      <c r="K62" s="662">
        <v>1442</v>
      </c>
      <c r="L62" s="670">
        <f t="shared" si="50"/>
        <v>15571</v>
      </c>
      <c r="M62" s="662">
        <v>0</v>
      </c>
      <c r="N62" s="662">
        <v>90</v>
      </c>
      <c r="O62" s="662"/>
      <c r="P62" s="662"/>
      <c r="Q62" s="696"/>
      <c r="R62" s="696"/>
      <c r="S62" s="710"/>
      <c r="T62" s="662"/>
      <c r="U62" s="662">
        <v>2815</v>
      </c>
      <c r="V62" s="662">
        <v>15</v>
      </c>
      <c r="W62" s="662"/>
      <c r="X62" s="662"/>
      <c r="Y62" s="696"/>
      <c r="Z62" s="696"/>
      <c r="AA62" s="710">
        <f>2883+80</f>
        <v>2963</v>
      </c>
      <c r="AB62" s="710"/>
      <c r="AC62" s="662"/>
      <c r="AD62" s="662">
        <v>8074</v>
      </c>
      <c r="AE62" s="662">
        <v>79</v>
      </c>
      <c r="AF62" s="662">
        <v>1535</v>
      </c>
      <c r="AG62" s="662"/>
      <c r="AH62" s="696"/>
      <c r="AI62" s="696"/>
      <c r="AJ62" s="710"/>
      <c r="AK62" s="710"/>
      <c r="AL62" s="710"/>
      <c r="AM62" s="710"/>
      <c r="AN62" s="662"/>
      <c r="AO62" s="735">
        <f t="shared" si="73"/>
        <v>13683.604174</v>
      </c>
      <c r="AP62" s="583">
        <f t="shared" si="74"/>
        <v>2784.8321000000001</v>
      </c>
      <c r="AQ62" s="735">
        <f t="shared" si="75"/>
        <v>10898.772074</v>
      </c>
      <c r="AR62" s="583">
        <f t="shared" si="76"/>
        <v>10884.495174</v>
      </c>
      <c r="AS62" s="583">
        <f t="shared" si="77"/>
        <v>2784.8321000000001</v>
      </c>
      <c r="AT62" s="583">
        <v>2784.8321000000001</v>
      </c>
      <c r="AU62" s="583"/>
      <c r="AV62" s="735">
        <f t="shared" si="78"/>
        <v>8099.6630740000001</v>
      </c>
      <c r="AW62" s="735">
        <v>8099.6630740000001</v>
      </c>
      <c r="AX62" s="583"/>
      <c r="AY62" s="583">
        <f t="shared" si="79"/>
        <v>0</v>
      </c>
      <c r="AZ62" s="583">
        <f t="shared" si="80"/>
        <v>0</v>
      </c>
      <c r="BA62" s="583"/>
      <c r="BB62" s="583"/>
      <c r="BC62" s="735">
        <f t="shared" si="81"/>
        <v>0</v>
      </c>
      <c r="BD62" s="735"/>
      <c r="BE62" s="583"/>
      <c r="BF62" s="583">
        <f t="shared" si="82"/>
        <v>2799.1089999999999</v>
      </c>
      <c r="BG62" s="583">
        <f t="shared" si="83"/>
        <v>0</v>
      </c>
      <c r="BH62" s="583"/>
      <c r="BI62" s="583"/>
      <c r="BJ62" s="735">
        <f t="shared" si="84"/>
        <v>2799.1089999999999</v>
      </c>
      <c r="BK62" s="735">
        <v>2799.1089999999999</v>
      </c>
      <c r="BL62" s="583"/>
      <c r="BM62" s="682">
        <f t="shared" si="70"/>
        <v>0.73193924439689761</v>
      </c>
      <c r="BN62" s="682">
        <f t="shared" si="71"/>
        <v>0.89143153008962872</v>
      </c>
      <c r="BO62" s="682">
        <f t="shared" si="72"/>
        <v>0.69994040678183811</v>
      </c>
    </row>
    <row r="63" spans="1:67" s="652" customFormat="1" ht="27.75" customHeight="1">
      <c r="A63" s="368">
        <v>28</v>
      </c>
      <c r="B63" s="369" t="s">
        <v>1098</v>
      </c>
      <c r="C63" s="369">
        <f t="shared" si="49"/>
        <v>25032</v>
      </c>
      <c r="D63" s="662">
        <f t="shared" si="57"/>
        <v>4001</v>
      </c>
      <c r="E63" s="662"/>
      <c r="F63" s="662"/>
      <c r="G63" s="662">
        <f>2228+169</f>
        <v>2397</v>
      </c>
      <c r="H63" s="710"/>
      <c r="I63" s="662"/>
      <c r="J63" s="662"/>
      <c r="K63" s="662">
        <v>1604</v>
      </c>
      <c r="L63" s="670">
        <f t="shared" si="50"/>
        <v>21031</v>
      </c>
      <c r="M63" s="662">
        <v>200</v>
      </c>
      <c r="N63" s="662">
        <v>385</v>
      </c>
      <c r="O63" s="662"/>
      <c r="P63" s="662"/>
      <c r="Q63" s="696"/>
      <c r="R63" s="696"/>
      <c r="S63" s="710"/>
      <c r="T63" s="662"/>
      <c r="U63" s="662">
        <v>1659</v>
      </c>
      <c r="V63" s="662">
        <v>74</v>
      </c>
      <c r="W63" s="662"/>
      <c r="X63" s="662"/>
      <c r="Y63" s="696"/>
      <c r="Z63" s="696"/>
      <c r="AA63" s="710">
        <v>60</v>
      </c>
      <c r="AB63" s="710"/>
      <c r="AC63" s="662"/>
      <c r="AD63" s="662">
        <v>8041</v>
      </c>
      <c r="AE63" s="662">
        <v>112</v>
      </c>
      <c r="AF63" s="662"/>
      <c r="AG63" s="662">
        <v>10500</v>
      </c>
      <c r="AH63" s="696"/>
      <c r="AI63" s="696"/>
      <c r="AJ63" s="710"/>
      <c r="AK63" s="710"/>
      <c r="AL63" s="710"/>
      <c r="AM63" s="710"/>
      <c r="AN63" s="662"/>
      <c r="AO63" s="735">
        <f t="shared" si="73"/>
        <v>23360.097142999999</v>
      </c>
      <c r="AP63" s="583">
        <f t="shared" si="74"/>
        <v>3170.3870000000002</v>
      </c>
      <c r="AQ63" s="735">
        <f t="shared" si="75"/>
        <v>20189.710143</v>
      </c>
      <c r="AR63" s="583">
        <f t="shared" si="76"/>
        <v>21312.458954999998</v>
      </c>
      <c r="AS63" s="583">
        <f t="shared" si="77"/>
        <v>3170.3870000000002</v>
      </c>
      <c r="AT63" s="583">
        <v>3170.3870000000002</v>
      </c>
      <c r="AU63" s="583"/>
      <c r="AV63" s="735">
        <f t="shared" si="78"/>
        <v>18142.071954999999</v>
      </c>
      <c r="AW63" s="735">
        <v>18142.071954999999</v>
      </c>
      <c r="AX63" s="583"/>
      <c r="AY63" s="583">
        <f t="shared" si="79"/>
        <v>394.80056000000002</v>
      </c>
      <c r="AZ63" s="583">
        <f t="shared" si="80"/>
        <v>0</v>
      </c>
      <c r="BA63" s="583"/>
      <c r="BB63" s="583"/>
      <c r="BC63" s="735">
        <f t="shared" si="81"/>
        <v>394.80056000000002</v>
      </c>
      <c r="BD63" s="735">
        <v>394.80056000000002</v>
      </c>
      <c r="BE63" s="583"/>
      <c r="BF63" s="583">
        <f t="shared" si="82"/>
        <v>1652.837628</v>
      </c>
      <c r="BG63" s="583">
        <f t="shared" si="83"/>
        <v>0</v>
      </c>
      <c r="BH63" s="583"/>
      <c r="BI63" s="583"/>
      <c r="BJ63" s="735">
        <f t="shared" si="84"/>
        <v>1652.837628</v>
      </c>
      <c r="BK63" s="735">
        <v>1652.837628</v>
      </c>
      <c r="BL63" s="583"/>
      <c r="BM63" s="682">
        <f t="shared" si="70"/>
        <v>0.93320937771652279</v>
      </c>
      <c r="BN63" s="682">
        <f t="shared" si="71"/>
        <v>0.79239865033741574</v>
      </c>
      <c r="BO63" s="682">
        <f t="shared" si="72"/>
        <v>0.959997629356664</v>
      </c>
    </row>
    <row r="64" spans="1:67" s="652" customFormat="1" ht="27.75" customHeight="1">
      <c r="A64" s="650">
        <v>29</v>
      </c>
      <c r="B64" s="369" t="s">
        <v>1099</v>
      </c>
      <c r="C64" s="369">
        <f t="shared" si="49"/>
        <v>3876</v>
      </c>
      <c r="D64" s="662">
        <f t="shared" si="57"/>
        <v>2136</v>
      </c>
      <c r="E64" s="662"/>
      <c r="F64" s="662"/>
      <c r="G64" s="662">
        <v>840</v>
      </c>
      <c r="H64" s="710"/>
      <c r="I64" s="662"/>
      <c r="J64" s="662"/>
      <c r="K64" s="662">
        <v>1296</v>
      </c>
      <c r="L64" s="670">
        <f t="shared" si="50"/>
        <v>1740</v>
      </c>
      <c r="M64" s="662">
        <v>0</v>
      </c>
      <c r="N64" s="662">
        <v>45</v>
      </c>
      <c r="O64" s="662"/>
      <c r="P64" s="662"/>
      <c r="Q64" s="696"/>
      <c r="R64" s="696"/>
      <c r="S64" s="710"/>
      <c r="T64" s="662"/>
      <c r="U64" s="662">
        <v>40</v>
      </c>
      <c r="V64" s="662">
        <v>93</v>
      </c>
      <c r="W64" s="662"/>
      <c r="X64" s="662"/>
      <c r="Y64" s="696"/>
      <c r="Z64" s="696"/>
      <c r="AA64" s="710">
        <f>150+100</f>
        <v>250</v>
      </c>
      <c r="AB64" s="710"/>
      <c r="AC64" s="662"/>
      <c r="AD64" s="662">
        <v>1302</v>
      </c>
      <c r="AE64" s="662">
        <v>0</v>
      </c>
      <c r="AF64" s="662">
        <v>10</v>
      </c>
      <c r="AG64" s="662"/>
      <c r="AH64" s="696"/>
      <c r="AI64" s="696"/>
      <c r="AJ64" s="710"/>
      <c r="AK64" s="710"/>
      <c r="AL64" s="710"/>
      <c r="AM64" s="710"/>
      <c r="AN64" s="662"/>
      <c r="AO64" s="735">
        <f t="shared" si="73"/>
        <v>2603.7353540000004</v>
      </c>
      <c r="AP64" s="583">
        <f t="shared" si="74"/>
        <v>1957.4680000000001</v>
      </c>
      <c r="AQ64" s="735">
        <f t="shared" si="75"/>
        <v>646.26735400000007</v>
      </c>
      <c r="AR64" s="583">
        <f t="shared" si="76"/>
        <v>2356.5120000000002</v>
      </c>
      <c r="AS64" s="583">
        <f t="shared" si="77"/>
        <v>1957.4680000000001</v>
      </c>
      <c r="AT64" s="583">
        <v>1957.4680000000001</v>
      </c>
      <c r="AU64" s="583"/>
      <c r="AV64" s="735">
        <f t="shared" si="78"/>
        <v>399.04399999999998</v>
      </c>
      <c r="AW64" s="735">
        <v>399.04399999999998</v>
      </c>
      <c r="AX64" s="583"/>
      <c r="AY64" s="583">
        <f t="shared" si="79"/>
        <v>45.663353999999998</v>
      </c>
      <c r="AZ64" s="583">
        <f t="shared" si="80"/>
        <v>0</v>
      </c>
      <c r="BA64" s="583"/>
      <c r="BB64" s="583"/>
      <c r="BC64" s="735">
        <f t="shared" si="81"/>
        <v>45.663353999999998</v>
      </c>
      <c r="BD64" s="735">
        <v>45.663353999999998</v>
      </c>
      <c r="BE64" s="583"/>
      <c r="BF64" s="583">
        <f t="shared" si="82"/>
        <v>201.56</v>
      </c>
      <c r="BG64" s="583">
        <f t="shared" si="83"/>
        <v>0</v>
      </c>
      <c r="BH64" s="583"/>
      <c r="BI64" s="583"/>
      <c r="BJ64" s="735">
        <f t="shared" si="84"/>
        <v>201.56</v>
      </c>
      <c r="BK64" s="735">
        <v>201.56</v>
      </c>
      <c r="BL64" s="583"/>
      <c r="BM64" s="682">
        <f t="shared" si="70"/>
        <v>0.67175834726522199</v>
      </c>
      <c r="BN64" s="682">
        <f t="shared" si="71"/>
        <v>0.91641760299625474</v>
      </c>
      <c r="BO64" s="682">
        <f t="shared" si="72"/>
        <v>0.3714180195402299</v>
      </c>
    </row>
    <row r="65" spans="1:67" s="652" customFormat="1" ht="27.75" customHeight="1">
      <c r="A65" s="650">
        <v>30</v>
      </c>
      <c r="B65" s="369" t="s">
        <v>1100</v>
      </c>
      <c r="C65" s="369">
        <f t="shared" si="49"/>
        <v>8074</v>
      </c>
      <c r="D65" s="662">
        <f t="shared" si="57"/>
        <v>579</v>
      </c>
      <c r="E65" s="662"/>
      <c r="F65" s="662"/>
      <c r="G65" s="662">
        <v>2</v>
      </c>
      <c r="H65" s="710"/>
      <c r="I65" s="662"/>
      <c r="J65" s="662"/>
      <c r="K65" s="662">
        <v>577</v>
      </c>
      <c r="L65" s="670">
        <f t="shared" si="50"/>
        <v>7495</v>
      </c>
      <c r="M65" s="662">
        <v>1565</v>
      </c>
      <c r="N65" s="662">
        <v>37</v>
      </c>
      <c r="O65" s="662"/>
      <c r="P65" s="662">
        <v>804</v>
      </c>
      <c r="Q65" s="696"/>
      <c r="R65" s="696">
        <v>75</v>
      </c>
      <c r="S65" s="710">
        <v>180</v>
      </c>
      <c r="T65" s="662"/>
      <c r="U65" s="662">
        <v>770</v>
      </c>
      <c r="V65" s="662">
        <v>54</v>
      </c>
      <c r="W65" s="662"/>
      <c r="X65" s="662">
        <v>320</v>
      </c>
      <c r="Y65" s="696"/>
      <c r="Z65" s="696"/>
      <c r="AA65" s="710"/>
      <c r="AB65" s="710"/>
      <c r="AC65" s="662"/>
      <c r="AD65" s="662">
        <v>2757</v>
      </c>
      <c r="AE65" s="662">
        <v>933</v>
      </c>
      <c r="AF65" s="662"/>
      <c r="AG65" s="662"/>
      <c r="AH65" s="696"/>
      <c r="AI65" s="696"/>
      <c r="AJ65" s="710"/>
      <c r="AK65" s="710"/>
      <c r="AL65" s="710"/>
      <c r="AM65" s="710"/>
      <c r="AN65" s="662"/>
      <c r="AO65" s="735">
        <f t="shared" si="73"/>
        <v>5212.4412499999999</v>
      </c>
      <c r="AP65" s="583">
        <f t="shared" si="74"/>
        <v>520.21299999999997</v>
      </c>
      <c r="AQ65" s="735">
        <f t="shared" si="75"/>
        <v>4692.2282500000001</v>
      </c>
      <c r="AR65" s="583">
        <f t="shared" si="76"/>
        <v>2748.0162499999997</v>
      </c>
      <c r="AS65" s="583">
        <f t="shared" si="77"/>
        <v>520.21299999999997</v>
      </c>
      <c r="AT65" s="583">
        <v>520.21299999999997</v>
      </c>
      <c r="AU65" s="583"/>
      <c r="AV65" s="735">
        <f t="shared" si="78"/>
        <v>2227.8032499999999</v>
      </c>
      <c r="AW65" s="735">
        <v>2227.8032499999999</v>
      </c>
      <c r="AX65" s="583"/>
      <c r="AY65" s="583">
        <f t="shared" si="79"/>
        <v>1455.963</v>
      </c>
      <c r="AZ65" s="583">
        <f t="shared" si="80"/>
        <v>0</v>
      </c>
      <c r="BA65" s="583"/>
      <c r="BB65" s="583"/>
      <c r="BC65" s="735">
        <f t="shared" si="81"/>
        <v>1455.963</v>
      </c>
      <c r="BD65" s="735">
        <v>1455.963</v>
      </c>
      <c r="BE65" s="583"/>
      <c r="BF65" s="583">
        <f t="shared" si="82"/>
        <v>1008.462</v>
      </c>
      <c r="BG65" s="583">
        <f t="shared" si="83"/>
        <v>0</v>
      </c>
      <c r="BH65" s="583"/>
      <c r="BI65" s="583"/>
      <c r="BJ65" s="735">
        <f t="shared" si="84"/>
        <v>1008.462</v>
      </c>
      <c r="BK65" s="735">
        <v>1008.462</v>
      </c>
      <c r="BL65" s="583"/>
      <c r="BM65" s="682">
        <f t="shared" si="70"/>
        <v>0.64558350879365867</v>
      </c>
      <c r="BN65" s="682">
        <f t="shared" si="71"/>
        <v>0.89846804835923999</v>
      </c>
      <c r="BO65" s="682">
        <f t="shared" si="72"/>
        <v>0.62604779853235493</v>
      </c>
    </row>
    <row r="66" spans="1:67" s="652" customFormat="1" ht="27.75" customHeight="1">
      <c r="A66" s="368">
        <v>31</v>
      </c>
      <c r="B66" s="369" t="s">
        <v>1101</v>
      </c>
      <c r="C66" s="369">
        <f t="shared" si="49"/>
        <v>21712</v>
      </c>
      <c r="D66" s="662">
        <f t="shared" si="57"/>
        <v>6078</v>
      </c>
      <c r="E66" s="662"/>
      <c r="F66" s="662"/>
      <c r="G66" s="662">
        <v>0</v>
      </c>
      <c r="H66" s="710"/>
      <c r="I66" s="662"/>
      <c r="J66" s="662"/>
      <c r="K66" s="662">
        <v>6078</v>
      </c>
      <c r="L66" s="670">
        <f t="shared" si="50"/>
        <v>15634</v>
      </c>
      <c r="M66" s="662">
        <v>2040</v>
      </c>
      <c r="N66" s="662">
        <v>944</v>
      </c>
      <c r="O66" s="662"/>
      <c r="P66" s="662"/>
      <c r="Q66" s="696"/>
      <c r="R66" s="696"/>
      <c r="S66" s="710">
        <v>-60</v>
      </c>
      <c r="T66" s="662"/>
      <c r="U66" s="662">
        <v>1120</v>
      </c>
      <c r="V66" s="662">
        <v>391</v>
      </c>
      <c r="W66" s="662"/>
      <c r="X66" s="662">
        <v>800</v>
      </c>
      <c r="Y66" s="696"/>
      <c r="Z66" s="696"/>
      <c r="AA66" s="710"/>
      <c r="AB66" s="710"/>
      <c r="AC66" s="662"/>
      <c r="AD66" s="662">
        <v>5745</v>
      </c>
      <c r="AE66" s="662">
        <v>4459</v>
      </c>
      <c r="AF66" s="662"/>
      <c r="AG66" s="662"/>
      <c r="AH66" s="696"/>
      <c r="AI66" s="696"/>
      <c r="AJ66" s="710"/>
      <c r="AK66" s="710"/>
      <c r="AL66" s="710">
        <v>195</v>
      </c>
      <c r="AM66" s="710"/>
      <c r="AN66" s="662"/>
      <c r="AO66" s="735">
        <f t="shared" si="73"/>
        <v>12260.15798</v>
      </c>
      <c r="AP66" s="583">
        <f t="shared" si="74"/>
        <v>4926.5519999999997</v>
      </c>
      <c r="AQ66" s="735">
        <f t="shared" si="75"/>
        <v>7333.6059800000003</v>
      </c>
      <c r="AR66" s="583">
        <f t="shared" si="76"/>
        <v>9676.9407800000008</v>
      </c>
      <c r="AS66" s="583">
        <f t="shared" si="77"/>
        <v>4926.5519999999997</v>
      </c>
      <c r="AT66" s="583">
        <v>4926.5519999999997</v>
      </c>
      <c r="AU66" s="583"/>
      <c r="AV66" s="735">
        <f t="shared" si="78"/>
        <v>4750.3887800000002</v>
      </c>
      <c r="AW66" s="735">
        <v>4750.3887800000002</v>
      </c>
      <c r="AX66" s="583"/>
      <c r="AY66" s="583">
        <f t="shared" si="79"/>
        <v>1426.8792000000001</v>
      </c>
      <c r="AZ66" s="583">
        <f t="shared" si="80"/>
        <v>0</v>
      </c>
      <c r="BA66" s="583"/>
      <c r="BB66" s="583"/>
      <c r="BC66" s="735">
        <f t="shared" si="81"/>
        <v>1426.8792000000001</v>
      </c>
      <c r="BD66" s="735">
        <v>1426.8792000000001</v>
      </c>
      <c r="BE66" s="583"/>
      <c r="BF66" s="583">
        <f t="shared" si="82"/>
        <v>1156.338</v>
      </c>
      <c r="BG66" s="583">
        <f t="shared" si="83"/>
        <v>0</v>
      </c>
      <c r="BH66" s="583"/>
      <c r="BI66" s="583"/>
      <c r="BJ66" s="735">
        <f t="shared" si="84"/>
        <v>1156.338</v>
      </c>
      <c r="BK66" s="735">
        <v>1156.338</v>
      </c>
      <c r="BL66" s="583"/>
      <c r="BM66" s="682">
        <f t="shared" si="70"/>
        <v>0.56467197770817978</v>
      </c>
      <c r="BN66" s="682">
        <f t="shared" si="71"/>
        <v>0.81055478775913126</v>
      </c>
      <c r="BO66" s="682">
        <f t="shared" si="72"/>
        <v>0.46908059229883586</v>
      </c>
    </row>
    <row r="67" spans="1:67" s="652" customFormat="1" ht="27.75" customHeight="1">
      <c r="A67" s="650">
        <v>32</v>
      </c>
      <c r="B67" s="369" t="s">
        <v>1102</v>
      </c>
      <c r="C67" s="369">
        <f t="shared" si="49"/>
        <v>15118</v>
      </c>
      <c r="D67" s="662">
        <f t="shared" si="57"/>
        <v>722</v>
      </c>
      <c r="E67" s="662"/>
      <c r="F67" s="662"/>
      <c r="G67" s="662">
        <v>0</v>
      </c>
      <c r="H67" s="710"/>
      <c r="I67" s="662"/>
      <c r="J67" s="662"/>
      <c r="K67" s="662">
        <v>722</v>
      </c>
      <c r="L67" s="670">
        <f t="shared" si="50"/>
        <v>14396</v>
      </c>
      <c r="M67" s="662">
        <v>1910</v>
      </c>
      <c r="N67" s="662">
        <v>1561</v>
      </c>
      <c r="O67" s="662"/>
      <c r="P67" s="662"/>
      <c r="Q67" s="696"/>
      <c r="R67" s="696"/>
      <c r="S67" s="710">
        <v>-60</v>
      </c>
      <c r="T67" s="662"/>
      <c r="U67" s="662">
        <v>1810</v>
      </c>
      <c r="V67" s="662">
        <v>591</v>
      </c>
      <c r="W67" s="662"/>
      <c r="X67" s="662"/>
      <c r="Y67" s="696"/>
      <c r="Z67" s="696"/>
      <c r="AA67" s="710"/>
      <c r="AB67" s="710"/>
      <c r="AC67" s="662"/>
      <c r="AD67" s="662">
        <v>4545</v>
      </c>
      <c r="AE67" s="662">
        <v>2089</v>
      </c>
      <c r="AF67" s="662">
        <v>1950</v>
      </c>
      <c r="AG67" s="662"/>
      <c r="AH67" s="696"/>
      <c r="AI67" s="696"/>
      <c r="AJ67" s="710"/>
      <c r="AK67" s="710"/>
      <c r="AL67" s="710"/>
      <c r="AM67" s="710"/>
      <c r="AN67" s="662"/>
      <c r="AO67" s="735">
        <f t="shared" si="73"/>
        <v>9605.1027800000011</v>
      </c>
      <c r="AP67" s="583">
        <f t="shared" si="74"/>
        <v>569.38599999999997</v>
      </c>
      <c r="AQ67" s="735">
        <f t="shared" si="75"/>
        <v>9035.7167800000007</v>
      </c>
      <c r="AR67" s="583">
        <f t="shared" si="76"/>
        <v>5909.8217999999997</v>
      </c>
      <c r="AS67" s="583">
        <f t="shared" si="77"/>
        <v>569.38599999999997</v>
      </c>
      <c r="AT67" s="583">
        <v>569.38599999999997</v>
      </c>
      <c r="AU67" s="583"/>
      <c r="AV67" s="735">
        <f t="shared" si="78"/>
        <v>5340.4358000000002</v>
      </c>
      <c r="AW67" s="735">
        <v>5340.4358000000002</v>
      </c>
      <c r="AX67" s="583"/>
      <c r="AY67" s="583">
        <f t="shared" si="79"/>
        <v>2317.4229799999998</v>
      </c>
      <c r="AZ67" s="583">
        <f t="shared" si="80"/>
        <v>0</v>
      </c>
      <c r="BA67" s="583"/>
      <c r="BB67" s="583"/>
      <c r="BC67" s="735">
        <f t="shared" si="81"/>
        <v>2317.4229799999998</v>
      </c>
      <c r="BD67" s="735">
        <v>2317.4229799999998</v>
      </c>
      <c r="BE67" s="583"/>
      <c r="BF67" s="583">
        <f t="shared" si="82"/>
        <v>1377.8579999999999</v>
      </c>
      <c r="BG67" s="583">
        <f t="shared" si="83"/>
        <v>0</v>
      </c>
      <c r="BH67" s="583"/>
      <c r="BI67" s="583"/>
      <c r="BJ67" s="735">
        <f t="shared" si="84"/>
        <v>1377.8579999999999</v>
      </c>
      <c r="BK67" s="735">
        <v>1377.8579999999999</v>
      </c>
      <c r="BL67" s="583"/>
      <c r="BM67" s="682">
        <f t="shared" si="70"/>
        <v>0.63534216033866919</v>
      </c>
      <c r="BN67" s="682">
        <f t="shared" si="71"/>
        <v>0.78862326869806088</v>
      </c>
      <c r="BO67" s="682">
        <f t="shared" si="72"/>
        <v>0.6276546804667964</v>
      </c>
    </row>
    <row r="68" spans="1:67" s="652" customFormat="1" ht="27.75" customHeight="1">
      <c r="A68" s="650">
        <v>33</v>
      </c>
      <c r="B68" s="369" t="s">
        <v>1103</v>
      </c>
      <c r="C68" s="369">
        <f t="shared" ref="C68:C99" si="85">D68+L68</f>
        <v>27696</v>
      </c>
      <c r="D68" s="662">
        <f t="shared" si="57"/>
        <v>4441</v>
      </c>
      <c r="E68" s="662"/>
      <c r="F68" s="662"/>
      <c r="G68" s="662">
        <v>0</v>
      </c>
      <c r="H68" s="710"/>
      <c r="I68" s="662"/>
      <c r="J68" s="662"/>
      <c r="K68" s="662">
        <v>4441</v>
      </c>
      <c r="L68" s="670">
        <f t="shared" ref="L68:L99" si="86">SUM(M68:AN68)</f>
        <v>23255</v>
      </c>
      <c r="M68" s="662">
        <v>1810</v>
      </c>
      <c r="N68" s="662">
        <v>219</v>
      </c>
      <c r="O68" s="662"/>
      <c r="P68" s="662"/>
      <c r="Q68" s="696"/>
      <c r="R68" s="696"/>
      <c r="S68" s="710">
        <v>-60</v>
      </c>
      <c r="T68" s="662"/>
      <c r="U68" s="662">
        <v>1517</v>
      </c>
      <c r="V68" s="662">
        <v>57</v>
      </c>
      <c r="W68" s="662"/>
      <c r="X68" s="662"/>
      <c r="Y68" s="696"/>
      <c r="Z68" s="696"/>
      <c r="AA68" s="710"/>
      <c r="AB68" s="710"/>
      <c r="AC68" s="662"/>
      <c r="AD68" s="662">
        <v>8445</v>
      </c>
      <c r="AE68" s="662">
        <v>4767</v>
      </c>
      <c r="AF68" s="662">
        <v>6300</v>
      </c>
      <c r="AG68" s="662">
        <v>200</v>
      </c>
      <c r="AH68" s="696"/>
      <c r="AI68" s="696"/>
      <c r="AJ68" s="710"/>
      <c r="AK68" s="710"/>
      <c r="AL68" s="710"/>
      <c r="AM68" s="710"/>
      <c r="AN68" s="662"/>
      <c r="AO68" s="735">
        <f t="shared" si="73"/>
        <v>18900.361840000001</v>
      </c>
      <c r="AP68" s="583">
        <f t="shared" si="74"/>
        <v>3768.0419999999999</v>
      </c>
      <c r="AQ68" s="735">
        <f t="shared" si="75"/>
        <v>15132.31984</v>
      </c>
      <c r="AR68" s="583">
        <f t="shared" si="76"/>
        <v>17809.42784</v>
      </c>
      <c r="AS68" s="583">
        <f t="shared" si="77"/>
        <v>3768.0419999999999</v>
      </c>
      <c r="AT68" s="583">
        <v>3768.0419999999999</v>
      </c>
      <c r="AU68" s="583"/>
      <c r="AV68" s="735">
        <f t="shared" si="78"/>
        <v>14041.385840000001</v>
      </c>
      <c r="AW68" s="735">
        <v>14041.385840000001</v>
      </c>
      <c r="AX68" s="583"/>
      <c r="AY68" s="583">
        <f t="shared" si="79"/>
        <v>389</v>
      </c>
      <c r="AZ68" s="583">
        <f t="shared" si="80"/>
        <v>0</v>
      </c>
      <c r="BA68" s="583"/>
      <c r="BB68" s="583"/>
      <c r="BC68" s="735">
        <f t="shared" si="81"/>
        <v>389</v>
      </c>
      <c r="BD68" s="735">
        <v>389</v>
      </c>
      <c r="BE68" s="583"/>
      <c r="BF68" s="583">
        <f t="shared" si="82"/>
        <v>701.93399999999997</v>
      </c>
      <c r="BG68" s="583">
        <f t="shared" si="83"/>
        <v>0</v>
      </c>
      <c r="BH68" s="583"/>
      <c r="BI68" s="583"/>
      <c r="BJ68" s="735">
        <f t="shared" si="84"/>
        <v>701.93399999999997</v>
      </c>
      <c r="BK68" s="735">
        <v>701.93399999999997</v>
      </c>
      <c r="BL68" s="583"/>
      <c r="BM68" s="682">
        <f t="shared" si="70"/>
        <v>0.68242207683419998</v>
      </c>
      <c r="BN68" s="682">
        <f t="shared" si="71"/>
        <v>0.848467011934249</v>
      </c>
      <c r="BO68" s="682">
        <f t="shared" si="72"/>
        <v>0.65071252805848201</v>
      </c>
    </row>
    <row r="69" spans="1:67" s="652" customFormat="1" ht="27.75" customHeight="1">
      <c r="A69" s="368">
        <v>34</v>
      </c>
      <c r="B69" s="369" t="s">
        <v>1104</v>
      </c>
      <c r="C69" s="369">
        <f t="shared" si="85"/>
        <v>17695</v>
      </c>
      <c r="D69" s="662">
        <f t="shared" si="57"/>
        <v>234</v>
      </c>
      <c r="E69" s="662"/>
      <c r="F69" s="662"/>
      <c r="G69" s="662">
        <v>0</v>
      </c>
      <c r="H69" s="710"/>
      <c r="I69" s="662"/>
      <c r="J69" s="662"/>
      <c r="K69" s="662">
        <v>234</v>
      </c>
      <c r="L69" s="670">
        <f t="shared" si="86"/>
        <v>17461</v>
      </c>
      <c r="M69" s="662">
        <v>800</v>
      </c>
      <c r="N69" s="662">
        <v>94</v>
      </c>
      <c r="O69" s="662">
        <v>495</v>
      </c>
      <c r="P69" s="662">
        <f>107+1385</f>
        <v>1492</v>
      </c>
      <c r="Q69" s="696"/>
      <c r="R69" s="696"/>
      <c r="S69" s="710"/>
      <c r="T69" s="662"/>
      <c r="U69" s="662">
        <v>1585</v>
      </c>
      <c r="V69" s="662">
        <v>1113</v>
      </c>
      <c r="W69" s="662">
        <v>400</v>
      </c>
      <c r="X69" s="662">
        <v>1185</v>
      </c>
      <c r="Y69" s="696">
        <v>181</v>
      </c>
      <c r="Z69" s="696"/>
      <c r="AA69" s="710"/>
      <c r="AB69" s="710"/>
      <c r="AC69" s="662"/>
      <c r="AD69" s="662">
        <v>3893</v>
      </c>
      <c r="AE69" s="662">
        <v>682</v>
      </c>
      <c r="AF69" s="662"/>
      <c r="AG69" s="662"/>
      <c r="AH69" s="696">
        <v>4528</v>
      </c>
      <c r="AI69" s="696"/>
      <c r="AJ69" s="710">
        <v>1013</v>
      </c>
      <c r="AK69" s="710"/>
      <c r="AL69" s="710"/>
      <c r="AM69" s="710"/>
      <c r="AN69" s="662"/>
      <c r="AO69" s="735">
        <f t="shared" si="73"/>
        <v>10749.308999999999</v>
      </c>
      <c r="AP69" s="583">
        <f t="shared" si="74"/>
        <v>240.523</v>
      </c>
      <c r="AQ69" s="735">
        <f t="shared" si="75"/>
        <v>10508.786</v>
      </c>
      <c r="AR69" s="583">
        <f t="shared" si="76"/>
        <v>9099.7029999999995</v>
      </c>
      <c r="AS69" s="583">
        <f t="shared" si="77"/>
        <v>240.523</v>
      </c>
      <c r="AT69" s="583">
        <v>240.523</v>
      </c>
      <c r="AU69" s="583"/>
      <c r="AV69" s="735">
        <f t="shared" si="78"/>
        <v>8859.18</v>
      </c>
      <c r="AW69" s="735">
        <v>8859.18</v>
      </c>
      <c r="AX69" s="583"/>
      <c r="AY69" s="583">
        <f t="shared" si="79"/>
        <v>1063.2329999999999</v>
      </c>
      <c r="AZ69" s="583">
        <f t="shared" si="80"/>
        <v>0</v>
      </c>
      <c r="BA69" s="583"/>
      <c r="BB69" s="583"/>
      <c r="BC69" s="735">
        <f t="shared" si="81"/>
        <v>1063.2329999999999</v>
      </c>
      <c r="BD69" s="735">
        <v>1063.2329999999999</v>
      </c>
      <c r="BE69" s="583"/>
      <c r="BF69" s="583">
        <f t="shared" si="82"/>
        <v>586.37300000000005</v>
      </c>
      <c r="BG69" s="583">
        <f t="shared" si="83"/>
        <v>0</v>
      </c>
      <c r="BH69" s="583"/>
      <c r="BI69" s="583"/>
      <c r="BJ69" s="735">
        <f t="shared" si="84"/>
        <v>586.37300000000005</v>
      </c>
      <c r="BK69" s="735">
        <v>586.37300000000005</v>
      </c>
      <c r="BL69" s="583"/>
      <c r="BM69" s="682">
        <f t="shared" si="70"/>
        <v>0.60747719694829039</v>
      </c>
      <c r="BN69" s="682">
        <f t="shared" si="71"/>
        <v>1.0278760683760684</v>
      </c>
      <c r="BO69" s="682">
        <f t="shared" si="72"/>
        <v>0.60184330794341678</v>
      </c>
    </row>
    <row r="70" spans="1:67" s="652" customFormat="1" ht="27.75" customHeight="1">
      <c r="A70" s="650">
        <v>35</v>
      </c>
      <c r="B70" s="369" t="s">
        <v>1105</v>
      </c>
      <c r="C70" s="369">
        <f t="shared" si="85"/>
        <v>18675</v>
      </c>
      <c r="D70" s="662">
        <f t="shared" si="57"/>
        <v>-1090</v>
      </c>
      <c r="E70" s="662"/>
      <c r="F70" s="662"/>
      <c r="G70" s="662">
        <v>793</v>
      </c>
      <c r="H70" s="710">
        <v>-3254</v>
      </c>
      <c r="I70" s="662"/>
      <c r="J70" s="662"/>
      <c r="K70" s="662">
        <v>1371</v>
      </c>
      <c r="L70" s="670">
        <f t="shared" si="86"/>
        <v>19765</v>
      </c>
      <c r="M70" s="662">
        <v>200</v>
      </c>
      <c r="N70" s="662">
        <v>290</v>
      </c>
      <c r="O70" s="662"/>
      <c r="P70" s="662"/>
      <c r="Q70" s="696"/>
      <c r="R70" s="696"/>
      <c r="S70" s="710"/>
      <c r="T70" s="662"/>
      <c r="U70" s="662">
        <v>1390</v>
      </c>
      <c r="V70" s="662">
        <v>1152</v>
      </c>
      <c r="W70" s="662"/>
      <c r="X70" s="662"/>
      <c r="Y70" s="696"/>
      <c r="Z70" s="696"/>
      <c r="AA70" s="710"/>
      <c r="AB70" s="710"/>
      <c r="AC70" s="662"/>
      <c r="AD70" s="662">
        <v>14095</v>
      </c>
      <c r="AE70" s="662">
        <v>2638</v>
      </c>
      <c r="AF70" s="662"/>
      <c r="AG70" s="662"/>
      <c r="AH70" s="696"/>
      <c r="AI70" s="696"/>
      <c r="AJ70" s="710"/>
      <c r="AK70" s="710"/>
      <c r="AL70" s="710"/>
      <c r="AM70" s="710"/>
      <c r="AN70" s="662"/>
      <c r="AO70" s="735">
        <f t="shared" si="73"/>
        <v>13369.535600000001</v>
      </c>
      <c r="AP70" s="583">
        <f t="shared" si="74"/>
        <v>1217.4000000000001</v>
      </c>
      <c r="AQ70" s="735">
        <f t="shared" si="75"/>
        <v>12152.135600000001</v>
      </c>
      <c r="AR70" s="583">
        <f t="shared" si="76"/>
        <v>11711.261</v>
      </c>
      <c r="AS70" s="583">
        <f t="shared" si="77"/>
        <v>1217.4000000000001</v>
      </c>
      <c r="AT70" s="583">
        <v>1217.4000000000001</v>
      </c>
      <c r="AU70" s="583"/>
      <c r="AV70" s="735">
        <f t="shared" si="78"/>
        <v>10493.861000000001</v>
      </c>
      <c r="AW70" s="735">
        <v>10493.861000000001</v>
      </c>
      <c r="AX70" s="583"/>
      <c r="AY70" s="583">
        <f t="shared" si="79"/>
        <v>167.9616</v>
      </c>
      <c r="AZ70" s="583">
        <f t="shared" si="80"/>
        <v>0</v>
      </c>
      <c r="BA70" s="583"/>
      <c r="BB70" s="583"/>
      <c r="BC70" s="735">
        <f t="shared" si="81"/>
        <v>167.9616</v>
      </c>
      <c r="BD70" s="735">
        <v>167.9616</v>
      </c>
      <c r="BE70" s="583"/>
      <c r="BF70" s="583">
        <f t="shared" si="82"/>
        <v>1490.3130000000001</v>
      </c>
      <c r="BG70" s="583">
        <f t="shared" si="83"/>
        <v>0</v>
      </c>
      <c r="BH70" s="583"/>
      <c r="BI70" s="583"/>
      <c r="BJ70" s="735">
        <f t="shared" si="84"/>
        <v>1490.3130000000001</v>
      </c>
      <c r="BK70" s="735">
        <v>1490.3130000000001</v>
      </c>
      <c r="BL70" s="583"/>
      <c r="BM70" s="682">
        <f t="shared" si="70"/>
        <v>0.7159055207496654</v>
      </c>
      <c r="BN70" s="682">
        <f t="shared" si="71"/>
        <v>-1.1168807339449542</v>
      </c>
      <c r="BO70" s="682">
        <f t="shared" si="72"/>
        <v>0.6148310447761195</v>
      </c>
    </row>
    <row r="71" spans="1:67" s="652" customFormat="1" ht="27.75" customHeight="1">
      <c r="A71" s="650">
        <v>36</v>
      </c>
      <c r="B71" s="369" t="s">
        <v>1106</v>
      </c>
      <c r="C71" s="369">
        <f>D71+L71</f>
        <v>20793</v>
      </c>
      <c r="D71" s="662">
        <f t="shared" si="57"/>
        <v>2200</v>
      </c>
      <c r="E71" s="662"/>
      <c r="F71" s="662"/>
      <c r="G71" s="662">
        <v>901</v>
      </c>
      <c r="H71" s="710"/>
      <c r="I71" s="662"/>
      <c r="J71" s="662"/>
      <c r="K71" s="662">
        <v>1299</v>
      </c>
      <c r="L71" s="670">
        <f t="shared" si="86"/>
        <v>18593</v>
      </c>
      <c r="M71" s="662">
        <v>0</v>
      </c>
      <c r="N71" s="662">
        <v>234</v>
      </c>
      <c r="O71" s="662"/>
      <c r="P71" s="662"/>
      <c r="Q71" s="696"/>
      <c r="R71" s="696"/>
      <c r="S71" s="710"/>
      <c r="T71" s="662"/>
      <c r="U71" s="662">
        <v>655</v>
      </c>
      <c r="V71" s="662">
        <v>1705</v>
      </c>
      <c r="W71" s="662"/>
      <c r="X71" s="662"/>
      <c r="Y71" s="696"/>
      <c r="Z71" s="696"/>
      <c r="AA71" s="710"/>
      <c r="AB71" s="710"/>
      <c r="AC71" s="662"/>
      <c r="AD71" s="662">
        <v>10159</v>
      </c>
      <c r="AE71" s="662">
        <v>5840</v>
      </c>
      <c r="AF71" s="662"/>
      <c r="AG71" s="662"/>
      <c r="AH71" s="696"/>
      <c r="AI71" s="696"/>
      <c r="AJ71" s="710"/>
      <c r="AK71" s="710"/>
      <c r="AL71" s="710"/>
      <c r="AM71" s="710"/>
      <c r="AN71" s="662"/>
      <c r="AO71" s="735">
        <f t="shared" si="73"/>
        <v>12789.566499999999</v>
      </c>
      <c r="AP71" s="583">
        <f t="shared" si="74"/>
        <v>1778.999</v>
      </c>
      <c r="AQ71" s="735">
        <f t="shared" si="75"/>
        <v>11010.567499999999</v>
      </c>
      <c r="AR71" s="583">
        <f t="shared" si="76"/>
        <v>10957.3025</v>
      </c>
      <c r="AS71" s="583">
        <f t="shared" si="77"/>
        <v>1778.999</v>
      </c>
      <c r="AT71" s="583">
        <v>1778.999</v>
      </c>
      <c r="AU71" s="583"/>
      <c r="AV71" s="735">
        <f t="shared" si="78"/>
        <v>9178.3035</v>
      </c>
      <c r="AW71" s="735">
        <v>9178.3035</v>
      </c>
      <c r="AX71" s="583"/>
      <c r="AY71" s="583">
        <f t="shared" si="79"/>
        <v>167.96100000000001</v>
      </c>
      <c r="AZ71" s="583">
        <f t="shared" si="80"/>
        <v>0</v>
      </c>
      <c r="BA71" s="583"/>
      <c r="BB71" s="583"/>
      <c r="BC71" s="735">
        <f t="shared" si="81"/>
        <v>167.96100000000001</v>
      </c>
      <c r="BD71" s="735">
        <v>167.96100000000001</v>
      </c>
      <c r="BE71" s="583"/>
      <c r="BF71" s="583">
        <f t="shared" si="82"/>
        <v>1664.3030000000001</v>
      </c>
      <c r="BG71" s="583">
        <f t="shared" si="83"/>
        <v>0</v>
      </c>
      <c r="BH71" s="583"/>
      <c r="BI71" s="583"/>
      <c r="BJ71" s="735">
        <f t="shared" si="84"/>
        <v>1664.3030000000001</v>
      </c>
      <c r="BK71" s="735">
        <v>1664.3030000000001</v>
      </c>
      <c r="BL71" s="583"/>
      <c r="BM71" s="682">
        <f t="shared" si="70"/>
        <v>0.61509000625210397</v>
      </c>
      <c r="BN71" s="682">
        <f t="shared" si="71"/>
        <v>0.8086359090909091</v>
      </c>
      <c r="BO71" s="682">
        <f t="shared" si="72"/>
        <v>0.59218886139945137</v>
      </c>
    </row>
    <row r="72" spans="1:67" s="652" customFormat="1" ht="27.75" customHeight="1">
      <c r="A72" s="368">
        <v>37</v>
      </c>
      <c r="B72" s="369" t="s">
        <v>1107</v>
      </c>
      <c r="C72" s="369">
        <f t="shared" si="85"/>
        <v>14673</v>
      </c>
      <c r="D72" s="662">
        <f t="shared" si="57"/>
        <v>3221</v>
      </c>
      <c r="E72" s="662">
        <v>2296</v>
      </c>
      <c r="F72" s="662"/>
      <c r="G72" s="662">
        <v>350</v>
      </c>
      <c r="H72" s="710"/>
      <c r="I72" s="662"/>
      <c r="J72" s="662"/>
      <c r="K72" s="662">
        <v>575</v>
      </c>
      <c r="L72" s="670">
        <f t="shared" si="86"/>
        <v>11452</v>
      </c>
      <c r="M72" s="662">
        <v>709</v>
      </c>
      <c r="N72" s="662">
        <v>210</v>
      </c>
      <c r="O72" s="662"/>
      <c r="P72" s="662"/>
      <c r="Q72" s="696"/>
      <c r="R72" s="696"/>
      <c r="S72" s="710">
        <v>709</v>
      </c>
      <c r="T72" s="662"/>
      <c r="U72" s="662">
        <v>1140</v>
      </c>
      <c r="V72" s="662">
        <v>480</v>
      </c>
      <c r="W72" s="662"/>
      <c r="X72" s="662"/>
      <c r="Y72" s="696"/>
      <c r="Z72" s="696"/>
      <c r="AA72" s="710">
        <v>50</v>
      </c>
      <c r="AB72" s="710"/>
      <c r="AC72" s="662"/>
      <c r="AD72" s="662">
        <v>6302</v>
      </c>
      <c r="AE72" s="662">
        <v>1852</v>
      </c>
      <c r="AF72" s="662"/>
      <c r="AG72" s="662"/>
      <c r="AH72" s="696"/>
      <c r="AI72" s="696"/>
      <c r="AJ72" s="710"/>
      <c r="AK72" s="710"/>
      <c r="AL72" s="710"/>
      <c r="AM72" s="710"/>
      <c r="AN72" s="662"/>
      <c r="AO72" s="735">
        <f t="shared" si="73"/>
        <v>6930.046530999999</v>
      </c>
      <c r="AP72" s="583">
        <f t="shared" si="74"/>
        <v>1381.442</v>
      </c>
      <c r="AQ72" s="735">
        <f t="shared" si="75"/>
        <v>5548.604530999999</v>
      </c>
      <c r="AR72" s="583">
        <f t="shared" si="76"/>
        <v>4463.0571309999996</v>
      </c>
      <c r="AS72" s="583">
        <f t="shared" si="77"/>
        <v>4</v>
      </c>
      <c r="AT72" s="583">
        <v>4</v>
      </c>
      <c r="AU72" s="583"/>
      <c r="AV72" s="735">
        <f t="shared" si="78"/>
        <v>4459.0571309999996</v>
      </c>
      <c r="AW72" s="735">
        <v>4459.0571309999996</v>
      </c>
      <c r="AX72" s="583"/>
      <c r="AY72" s="583">
        <f t="shared" si="79"/>
        <v>1377.442</v>
      </c>
      <c r="AZ72" s="583">
        <f t="shared" si="80"/>
        <v>1377.442</v>
      </c>
      <c r="BA72" s="583">
        <v>1377.442</v>
      </c>
      <c r="BB72" s="583"/>
      <c r="BC72" s="735">
        <f t="shared" si="81"/>
        <v>0</v>
      </c>
      <c r="BD72" s="735"/>
      <c r="BE72" s="583"/>
      <c r="BF72" s="583">
        <f t="shared" si="82"/>
        <v>1089.5473999999999</v>
      </c>
      <c r="BG72" s="583">
        <f t="shared" si="83"/>
        <v>0</v>
      </c>
      <c r="BH72" s="583"/>
      <c r="BI72" s="583"/>
      <c r="BJ72" s="735">
        <f t="shared" si="84"/>
        <v>1089.5473999999999</v>
      </c>
      <c r="BK72" s="735">
        <v>1089.5473999999999</v>
      </c>
      <c r="BL72" s="583"/>
      <c r="BM72" s="682">
        <f t="shared" si="70"/>
        <v>0.47229922517549233</v>
      </c>
      <c r="BN72" s="682">
        <f t="shared" si="71"/>
        <v>0.42888606022974229</v>
      </c>
      <c r="BO72" s="682">
        <f t="shared" si="72"/>
        <v>0.48450965167656296</v>
      </c>
    </row>
    <row r="73" spans="1:67" s="652" customFormat="1" ht="27.75" customHeight="1">
      <c r="A73" s="650">
        <v>38</v>
      </c>
      <c r="B73" s="369" t="s">
        <v>1108</v>
      </c>
      <c r="C73" s="369">
        <f t="shared" si="85"/>
        <v>21531</v>
      </c>
      <c r="D73" s="662">
        <f t="shared" si="57"/>
        <v>-3505</v>
      </c>
      <c r="E73" s="662"/>
      <c r="F73" s="662"/>
      <c r="G73" s="662">
        <v>176</v>
      </c>
      <c r="H73" s="710">
        <v>-4590</v>
      </c>
      <c r="I73" s="662"/>
      <c r="J73" s="662"/>
      <c r="K73" s="662">
        <v>909</v>
      </c>
      <c r="L73" s="670">
        <f t="shared" si="86"/>
        <v>25036</v>
      </c>
      <c r="M73" s="662">
        <v>1691</v>
      </c>
      <c r="N73" s="662">
        <v>689</v>
      </c>
      <c r="O73" s="662"/>
      <c r="P73" s="662"/>
      <c r="Q73" s="696"/>
      <c r="R73" s="696"/>
      <c r="S73" s="710">
        <v>791</v>
      </c>
      <c r="T73" s="662"/>
      <c r="U73" s="662">
        <v>2436</v>
      </c>
      <c r="V73" s="662">
        <v>1989</v>
      </c>
      <c r="W73" s="662"/>
      <c r="X73" s="662"/>
      <c r="Y73" s="696"/>
      <c r="Z73" s="696"/>
      <c r="AA73" s="710"/>
      <c r="AB73" s="710"/>
      <c r="AC73" s="662"/>
      <c r="AD73" s="662">
        <v>12569</v>
      </c>
      <c r="AE73" s="662">
        <v>871</v>
      </c>
      <c r="AF73" s="662">
        <v>3000</v>
      </c>
      <c r="AG73" s="662">
        <v>1000</v>
      </c>
      <c r="AH73" s="696"/>
      <c r="AI73" s="696"/>
      <c r="AJ73" s="710"/>
      <c r="AK73" s="710"/>
      <c r="AL73" s="710"/>
      <c r="AM73" s="710"/>
      <c r="AN73" s="662"/>
      <c r="AO73" s="735">
        <f t="shared" si="73"/>
        <v>5038.9430000000002</v>
      </c>
      <c r="AP73" s="583">
        <f t="shared" si="74"/>
        <v>871</v>
      </c>
      <c r="AQ73" s="735">
        <f t="shared" si="75"/>
        <v>4167.9430000000002</v>
      </c>
      <c r="AR73" s="583">
        <f t="shared" si="76"/>
        <v>3874.5590000000002</v>
      </c>
      <c r="AS73" s="583">
        <f t="shared" si="77"/>
        <v>871</v>
      </c>
      <c r="AT73" s="583">
        <v>871</v>
      </c>
      <c r="AU73" s="583"/>
      <c r="AV73" s="735">
        <f t="shared" si="78"/>
        <v>3003.5590000000002</v>
      </c>
      <c r="AW73" s="735">
        <v>3003.5590000000002</v>
      </c>
      <c r="AX73" s="583"/>
      <c r="AY73" s="583">
        <f t="shared" si="79"/>
        <v>474.97800000000001</v>
      </c>
      <c r="AZ73" s="583">
        <f t="shared" si="80"/>
        <v>0</v>
      </c>
      <c r="BA73" s="583"/>
      <c r="BB73" s="583"/>
      <c r="BC73" s="735">
        <f t="shared" si="81"/>
        <v>474.97800000000001</v>
      </c>
      <c r="BD73" s="735">
        <v>474.97800000000001</v>
      </c>
      <c r="BE73" s="583"/>
      <c r="BF73" s="583">
        <f t="shared" si="82"/>
        <v>689.40599999999995</v>
      </c>
      <c r="BG73" s="583">
        <f t="shared" si="83"/>
        <v>0</v>
      </c>
      <c r="BH73" s="583"/>
      <c r="BI73" s="583"/>
      <c r="BJ73" s="735">
        <f t="shared" si="84"/>
        <v>689.40599999999995</v>
      </c>
      <c r="BK73" s="735">
        <v>689.40599999999995</v>
      </c>
      <c r="BL73" s="583"/>
      <c r="BM73" s="682">
        <f t="shared" si="70"/>
        <v>0.2340320003715573</v>
      </c>
      <c r="BN73" s="682">
        <f t="shared" si="71"/>
        <v>-0.24850213980028529</v>
      </c>
      <c r="BO73" s="682">
        <f t="shared" si="72"/>
        <v>0.16647799169196359</v>
      </c>
    </row>
    <row r="74" spans="1:67" s="652" customFormat="1" ht="27.75" customHeight="1">
      <c r="A74" s="650">
        <v>39</v>
      </c>
      <c r="B74" s="369" t="s">
        <v>1109</v>
      </c>
      <c r="C74" s="369">
        <f t="shared" si="85"/>
        <v>5390</v>
      </c>
      <c r="D74" s="662">
        <f t="shared" si="57"/>
        <v>2558</v>
      </c>
      <c r="E74" s="662"/>
      <c r="F74" s="662"/>
      <c r="G74" s="662">
        <v>2072</v>
      </c>
      <c r="H74" s="710"/>
      <c r="I74" s="662"/>
      <c r="J74" s="662"/>
      <c r="K74" s="662">
        <v>486</v>
      </c>
      <c r="L74" s="670">
        <f t="shared" si="86"/>
        <v>2832</v>
      </c>
      <c r="M74" s="662">
        <v>1521</v>
      </c>
      <c r="N74" s="662">
        <v>39</v>
      </c>
      <c r="O74" s="662"/>
      <c r="P74" s="662"/>
      <c r="Q74" s="696"/>
      <c r="R74" s="696"/>
      <c r="S74" s="710"/>
      <c r="T74" s="662"/>
      <c r="U74" s="662">
        <v>450</v>
      </c>
      <c r="V74" s="662">
        <v>0</v>
      </c>
      <c r="W74" s="662"/>
      <c r="X74" s="662"/>
      <c r="Y74" s="696"/>
      <c r="Z74" s="696">
        <v>-350</v>
      </c>
      <c r="AA74" s="710"/>
      <c r="AB74" s="710"/>
      <c r="AC74" s="662"/>
      <c r="AD74" s="662">
        <v>584</v>
      </c>
      <c r="AE74" s="662">
        <v>488</v>
      </c>
      <c r="AF74" s="662"/>
      <c r="AG74" s="662">
        <v>100</v>
      </c>
      <c r="AH74" s="696"/>
      <c r="AI74" s="696"/>
      <c r="AJ74" s="710"/>
      <c r="AK74" s="710"/>
      <c r="AL74" s="710"/>
      <c r="AM74" s="710"/>
      <c r="AN74" s="662"/>
      <c r="AO74" s="735">
        <f t="shared" si="73"/>
        <v>4891.9918749999997</v>
      </c>
      <c r="AP74" s="583">
        <f t="shared" si="74"/>
        <v>2688.778875</v>
      </c>
      <c r="AQ74" s="735">
        <f t="shared" si="75"/>
        <v>2203.2130000000002</v>
      </c>
      <c r="AR74" s="583">
        <f t="shared" si="76"/>
        <v>3607.0038749999999</v>
      </c>
      <c r="AS74" s="583">
        <f t="shared" si="77"/>
        <v>2688.778875</v>
      </c>
      <c r="AT74" s="583">
        <v>2688.778875</v>
      </c>
      <c r="AU74" s="583"/>
      <c r="AV74" s="735">
        <f t="shared" si="78"/>
        <v>918.22500000000002</v>
      </c>
      <c r="AW74" s="735">
        <v>918.22500000000002</v>
      </c>
      <c r="AX74" s="583"/>
      <c r="AY74" s="583">
        <f t="shared" si="79"/>
        <v>1240.8720000000001</v>
      </c>
      <c r="AZ74" s="583">
        <f t="shared" si="80"/>
        <v>0</v>
      </c>
      <c r="BA74" s="583"/>
      <c r="BB74" s="583"/>
      <c r="BC74" s="735">
        <f t="shared" si="81"/>
        <v>1240.8720000000001</v>
      </c>
      <c r="BD74" s="735">
        <v>1240.8720000000001</v>
      </c>
      <c r="BE74" s="583"/>
      <c r="BF74" s="583">
        <f t="shared" si="82"/>
        <v>44.116</v>
      </c>
      <c r="BG74" s="583">
        <f t="shared" si="83"/>
        <v>0</v>
      </c>
      <c r="BH74" s="583"/>
      <c r="BI74" s="583"/>
      <c r="BJ74" s="735">
        <f t="shared" si="84"/>
        <v>44.116</v>
      </c>
      <c r="BK74" s="735">
        <v>44.116</v>
      </c>
      <c r="BL74" s="583"/>
      <c r="BM74" s="682">
        <f t="shared" si="70"/>
        <v>0.90760517161410015</v>
      </c>
      <c r="BN74" s="682">
        <f t="shared" si="71"/>
        <v>1.0511254397967162</v>
      </c>
      <c r="BO74" s="682">
        <f t="shared" si="72"/>
        <v>0.7779706920903956</v>
      </c>
    </row>
    <row r="75" spans="1:67" s="652" customFormat="1" ht="27.75" customHeight="1">
      <c r="A75" s="368">
        <v>40</v>
      </c>
      <c r="B75" s="369" t="s">
        <v>1110</v>
      </c>
      <c r="C75" s="369">
        <f t="shared" si="85"/>
        <v>11987</v>
      </c>
      <c r="D75" s="662">
        <f t="shared" si="57"/>
        <v>4953</v>
      </c>
      <c r="E75" s="662"/>
      <c r="F75" s="662"/>
      <c r="G75" s="662">
        <v>2696</v>
      </c>
      <c r="H75" s="710"/>
      <c r="I75" s="662"/>
      <c r="J75" s="662"/>
      <c r="K75" s="662">
        <v>2257</v>
      </c>
      <c r="L75" s="670">
        <f t="shared" si="86"/>
        <v>7034</v>
      </c>
      <c r="M75" s="662">
        <v>97</v>
      </c>
      <c r="N75" s="662">
        <v>176</v>
      </c>
      <c r="O75" s="662"/>
      <c r="P75" s="662"/>
      <c r="Q75" s="696"/>
      <c r="R75" s="696"/>
      <c r="S75" s="710"/>
      <c r="T75" s="662"/>
      <c r="U75" s="662">
        <v>450</v>
      </c>
      <c r="V75" s="662">
        <v>0</v>
      </c>
      <c r="W75" s="662"/>
      <c r="X75" s="662"/>
      <c r="Y75" s="696"/>
      <c r="Z75" s="696"/>
      <c r="AA75" s="710"/>
      <c r="AB75" s="710"/>
      <c r="AC75" s="662"/>
      <c r="AD75" s="662">
        <v>5752</v>
      </c>
      <c r="AE75" s="662">
        <v>0</v>
      </c>
      <c r="AF75" s="662">
        <v>349</v>
      </c>
      <c r="AG75" s="662"/>
      <c r="AH75" s="696"/>
      <c r="AI75" s="696"/>
      <c r="AJ75" s="710">
        <v>210</v>
      </c>
      <c r="AK75" s="710"/>
      <c r="AL75" s="710"/>
      <c r="AM75" s="710"/>
      <c r="AN75" s="662"/>
      <c r="AO75" s="735">
        <f t="shared" si="73"/>
        <v>8563.5730000000003</v>
      </c>
      <c r="AP75" s="583">
        <f t="shared" si="74"/>
        <v>3282.3249999999998</v>
      </c>
      <c r="AQ75" s="735">
        <f t="shared" si="75"/>
        <v>5281.2479999999996</v>
      </c>
      <c r="AR75" s="583">
        <f t="shared" si="76"/>
        <v>8058.5209999999997</v>
      </c>
      <c r="AS75" s="583">
        <f t="shared" si="77"/>
        <v>3282.3249999999998</v>
      </c>
      <c r="AT75" s="583">
        <v>3282.3249999999998</v>
      </c>
      <c r="AU75" s="583"/>
      <c r="AV75" s="735">
        <f t="shared" si="78"/>
        <v>4776.1959999999999</v>
      </c>
      <c r="AW75" s="735">
        <v>4776.1959999999999</v>
      </c>
      <c r="AX75" s="583"/>
      <c r="AY75" s="583">
        <f t="shared" si="79"/>
        <v>251.648</v>
      </c>
      <c r="AZ75" s="583">
        <f t="shared" si="80"/>
        <v>0</v>
      </c>
      <c r="BA75" s="583"/>
      <c r="BB75" s="583"/>
      <c r="BC75" s="735">
        <f t="shared" si="81"/>
        <v>251.648</v>
      </c>
      <c r="BD75" s="735">
        <v>251.648</v>
      </c>
      <c r="BE75" s="583"/>
      <c r="BF75" s="583">
        <f t="shared" si="82"/>
        <v>253.404</v>
      </c>
      <c r="BG75" s="583">
        <f t="shared" si="83"/>
        <v>0</v>
      </c>
      <c r="BH75" s="583"/>
      <c r="BI75" s="583"/>
      <c r="BJ75" s="735">
        <f t="shared" si="84"/>
        <v>253.404</v>
      </c>
      <c r="BK75" s="735">
        <v>253.404</v>
      </c>
      <c r="BL75" s="583"/>
      <c r="BM75" s="682">
        <f t="shared" si="70"/>
        <v>0.71440502210728296</v>
      </c>
      <c r="BN75" s="682">
        <f t="shared" si="71"/>
        <v>0.6626943266707046</v>
      </c>
      <c r="BO75" s="682">
        <f t="shared" si="72"/>
        <v>0.7508171737276087</v>
      </c>
    </row>
    <row r="76" spans="1:67" s="652" customFormat="1" ht="27.75" customHeight="1">
      <c r="A76" s="650">
        <v>41</v>
      </c>
      <c r="B76" s="369" t="s">
        <v>1111</v>
      </c>
      <c r="C76" s="369">
        <f t="shared" si="85"/>
        <v>16403</v>
      </c>
      <c r="D76" s="662">
        <f t="shared" si="57"/>
        <v>5023</v>
      </c>
      <c r="E76" s="662"/>
      <c r="F76" s="662"/>
      <c r="G76" s="662">
        <v>3332</v>
      </c>
      <c r="H76" s="710"/>
      <c r="I76" s="662"/>
      <c r="J76" s="662"/>
      <c r="K76" s="662">
        <v>1691</v>
      </c>
      <c r="L76" s="670">
        <f t="shared" si="86"/>
        <v>11380</v>
      </c>
      <c r="M76" s="662">
        <v>47</v>
      </c>
      <c r="N76" s="662">
        <v>103</v>
      </c>
      <c r="O76" s="662"/>
      <c r="P76" s="662"/>
      <c r="Q76" s="696"/>
      <c r="R76" s="696"/>
      <c r="S76" s="710"/>
      <c r="T76" s="662"/>
      <c r="U76" s="662">
        <v>450</v>
      </c>
      <c r="V76" s="662">
        <v>0</v>
      </c>
      <c r="W76" s="662"/>
      <c r="X76" s="662"/>
      <c r="Y76" s="696"/>
      <c r="Z76" s="696"/>
      <c r="AA76" s="710"/>
      <c r="AB76" s="710"/>
      <c r="AC76" s="662"/>
      <c r="AD76" s="662">
        <v>6980</v>
      </c>
      <c r="AE76" s="662">
        <v>0</v>
      </c>
      <c r="AF76" s="662">
        <v>3800</v>
      </c>
      <c r="AG76" s="662"/>
      <c r="AH76" s="696"/>
      <c r="AI76" s="696"/>
      <c r="AJ76" s="710"/>
      <c r="AK76" s="710"/>
      <c r="AL76" s="710"/>
      <c r="AM76" s="710"/>
      <c r="AN76" s="662"/>
      <c r="AO76" s="735">
        <f t="shared" si="73"/>
        <v>11204.159970000001</v>
      </c>
      <c r="AP76" s="583">
        <f t="shared" si="74"/>
        <v>6683.5018</v>
      </c>
      <c r="AQ76" s="735">
        <f t="shared" si="75"/>
        <v>4520.6581700000006</v>
      </c>
      <c r="AR76" s="583">
        <f t="shared" si="76"/>
        <v>10913.238799999999</v>
      </c>
      <c r="AS76" s="583">
        <f t="shared" si="77"/>
        <v>6683.5018</v>
      </c>
      <c r="AT76" s="583">
        <v>6683.5018</v>
      </c>
      <c r="AU76" s="583"/>
      <c r="AV76" s="735">
        <f t="shared" si="78"/>
        <v>4229.7370000000001</v>
      </c>
      <c r="AW76" s="735">
        <v>4229.7370000000001</v>
      </c>
      <c r="AX76" s="583"/>
      <c r="AY76" s="583">
        <f t="shared" si="79"/>
        <v>97.363</v>
      </c>
      <c r="AZ76" s="583">
        <f t="shared" si="80"/>
        <v>0</v>
      </c>
      <c r="BA76" s="583"/>
      <c r="BB76" s="583"/>
      <c r="BC76" s="735">
        <f t="shared" si="81"/>
        <v>97.363</v>
      </c>
      <c r="BD76" s="735">
        <v>97.363</v>
      </c>
      <c r="BE76" s="583"/>
      <c r="BF76" s="583">
        <f t="shared" si="82"/>
        <v>193.55816999999999</v>
      </c>
      <c r="BG76" s="583">
        <f t="shared" si="83"/>
        <v>0</v>
      </c>
      <c r="BH76" s="583"/>
      <c r="BI76" s="583"/>
      <c r="BJ76" s="735">
        <f t="shared" si="84"/>
        <v>193.55816999999999</v>
      </c>
      <c r="BK76" s="735">
        <v>193.55816999999999</v>
      </c>
      <c r="BL76" s="583"/>
      <c r="BM76" s="682">
        <f t="shared" ref="BM76:BM100" si="87">AO76/C76*100%</f>
        <v>0.68305553679205022</v>
      </c>
      <c r="BN76" s="682">
        <f t="shared" ref="BN76:BN100" si="88">AP76/D76*100%</f>
        <v>1.3305796934103125</v>
      </c>
      <c r="BO76" s="682">
        <f t="shared" ref="BO76:BO100" si="89">AQ76/L76*100%</f>
        <v>0.39724588488576457</v>
      </c>
    </row>
    <row r="77" spans="1:67" s="652" customFormat="1" ht="27.75" customHeight="1">
      <c r="A77" s="650">
        <v>42</v>
      </c>
      <c r="B77" s="369" t="s">
        <v>1112</v>
      </c>
      <c r="C77" s="369">
        <f t="shared" si="85"/>
        <v>5897</v>
      </c>
      <c r="D77" s="662">
        <f t="shared" si="57"/>
        <v>3394</v>
      </c>
      <c r="E77" s="662"/>
      <c r="F77" s="662"/>
      <c r="G77" s="662">
        <v>2717</v>
      </c>
      <c r="H77" s="710"/>
      <c r="I77" s="662"/>
      <c r="J77" s="662"/>
      <c r="K77" s="662">
        <v>677</v>
      </c>
      <c r="L77" s="670">
        <f t="shared" si="86"/>
        <v>2503</v>
      </c>
      <c r="M77" s="662">
        <v>147</v>
      </c>
      <c r="N77" s="662">
        <v>118</v>
      </c>
      <c r="O77" s="662"/>
      <c r="P77" s="662"/>
      <c r="Q77" s="696"/>
      <c r="R77" s="696"/>
      <c r="S77" s="710"/>
      <c r="T77" s="662"/>
      <c r="U77" s="662">
        <v>450</v>
      </c>
      <c r="V77" s="662">
        <v>4</v>
      </c>
      <c r="W77" s="662"/>
      <c r="X77" s="662"/>
      <c r="Y77" s="696"/>
      <c r="Z77" s="696"/>
      <c r="AA77" s="710"/>
      <c r="AB77" s="710"/>
      <c r="AC77" s="662"/>
      <c r="AD77" s="662">
        <v>1584</v>
      </c>
      <c r="AE77" s="662">
        <v>200</v>
      </c>
      <c r="AF77" s="662"/>
      <c r="AG77" s="662"/>
      <c r="AH77" s="696"/>
      <c r="AI77" s="696"/>
      <c r="AJ77" s="710"/>
      <c r="AK77" s="710"/>
      <c r="AL77" s="710"/>
      <c r="AM77" s="710"/>
      <c r="AN77" s="662"/>
      <c r="AO77" s="735">
        <f t="shared" si="73"/>
        <v>4597.9833369999997</v>
      </c>
      <c r="AP77" s="583">
        <f t="shared" si="74"/>
        <v>2712.794762</v>
      </c>
      <c r="AQ77" s="735">
        <f t="shared" si="75"/>
        <v>1885.1885750000001</v>
      </c>
      <c r="AR77" s="583">
        <f t="shared" si="76"/>
        <v>4245.2677619999995</v>
      </c>
      <c r="AS77" s="583">
        <f t="shared" si="77"/>
        <v>2712.794762</v>
      </c>
      <c r="AT77" s="583">
        <v>2712.794762</v>
      </c>
      <c r="AU77" s="583"/>
      <c r="AV77" s="735">
        <f t="shared" si="78"/>
        <v>1532.473</v>
      </c>
      <c r="AW77" s="735">
        <v>1532.473</v>
      </c>
      <c r="AX77" s="583"/>
      <c r="AY77" s="583">
        <f t="shared" si="79"/>
        <v>109.998575</v>
      </c>
      <c r="AZ77" s="583">
        <f t="shared" si="80"/>
        <v>0</v>
      </c>
      <c r="BA77" s="583"/>
      <c r="BB77" s="583"/>
      <c r="BC77" s="735">
        <f t="shared" si="81"/>
        <v>109.998575</v>
      </c>
      <c r="BD77" s="735">
        <v>109.998575</v>
      </c>
      <c r="BE77" s="583"/>
      <c r="BF77" s="583">
        <f t="shared" si="82"/>
        <v>242.71700000000001</v>
      </c>
      <c r="BG77" s="583">
        <f t="shared" si="83"/>
        <v>0</v>
      </c>
      <c r="BH77" s="583"/>
      <c r="BI77" s="583"/>
      <c r="BJ77" s="735">
        <f t="shared" si="84"/>
        <v>242.71700000000001</v>
      </c>
      <c r="BK77" s="735">
        <v>242.71700000000001</v>
      </c>
      <c r="BL77" s="583"/>
      <c r="BM77" s="682">
        <f t="shared" si="87"/>
        <v>0.77971567525860597</v>
      </c>
      <c r="BN77" s="682">
        <f t="shared" si="88"/>
        <v>0.79929132645845613</v>
      </c>
      <c r="BO77" s="682">
        <f t="shared" si="89"/>
        <v>0.75317162405113869</v>
      </c>
    </row>
    <row r="78" spans="1:67" s="652" customFormat="1" ht="27.75" customHeight="1">
      <c r="A78" s="368">
        <v>43</v>
      </c>
      <c r="B78" s="369" t="s">
        <v>1113</v>
      </c>
      <c r="C78" s="369">
        <f t="shared" si="85"/>
        <v>4060</v>
      </c>
      <c r="D78" s="662">
        <f t="shared" si="57"/>
        <v>234</v>
      </c>
      <c r="E78" s="662"/>
      <c r="F78" s="662"/>
      <c r="G78" s="662">
        <v>0</v>
      </c>
      <c r="H78" s="710"/>
      <c r="I78" s="662"/>
      <c r="J78" s="662"/>
      <c r="K78" s="662">
        <v>234</v>
      </c>
      <c r="L78" s="670">
        <f t="shared" si="86"/>
        <v>3826</v>
      </c>
      <c r="M78" s="662">
        <v>867</v>
      </c>
      <c r="N78" s="662">
        <v>441</v>
      </c>
      <c r="O78" s="662"/>
      <c r="P78" s="662"/>
      <c r="Q78" s="696"/>
      <c r="R78" s="696"/>
      <c r="S78" s="710"/>
      <c r="T78" s="662"/>
      <c r="U78" s="662">
        <v>1050</v>
      </c>
      <c r="V78" s="662">
        <v>0</v>
      </c>
      <c r="W78" s="662"/>
      <c r="X78" s="662">
        <v>1050</v>
      </c>
      <c r="Y78" s="696"/>
      <c r="Z78" s="696"/>
      <c r="AA78" s="710"/>
      <c r="AB78" s="710"/>
      <c r="AC78" s="662"/>
      <c r="AD78" s="662">
        <v>128</v>
      </c>
      <c r="AE78" s="662">
        <v>0</v>
      </c>
      <c r="AF78" s="662"/>
      <c r="AG78" s="662"/>
      <c r="AH78" s="696"/>
      <c r="AI78" s="696"/>
      <c r="AJ78" s="710">
        <v>290</v>
      </c>
      <c r="AK78" s="710"/>
      <c r="AL78" s="710"/>
      <c r="AM78" s="710"/>
      <c r="AN78" s="662"/>
      <c r="AO78" s="735">
        <f t="shared" si="73"/>
        <v>1695.0907500000001</v>
      </c>
      <c r="AP78" s="583">
        <f t="shared" si="74"/>
        <v>234</v>
      </c>
      <c r="AQ78" s="735">
        <f t="shared" si="75"/>
        <v>1461.0907500000001</v>
      </c>
      <c r="AR78" s="583">
        <f t="shared" si="76"/>
        <v>652</v>
      </c>
      <c r="AS78" s="583">
        <f t="shared" si="77"/>
        <v>234</v>
      </c>
      <c r="AT78" s="583">
        <v>234</v>
      </c>
      <c r="AU78" s="583"/>
      <c r="AV78" s="735">
        <f t="shared" si="78"/>
        <v>418</v>
      </c>
      <c r="AW78" s="735">
        <v>418</v>
      </c>
      <c r="AX78" s="583"/>
      <c r="AY78" s="583">
        <f t="shared" si="79"/>
        <v>597.48500000000001</v>
      </c>
      <c r="AZ78" s="583">
        <f t="shared" si="80"/>
        <v>0</v>
      </c>
      <c r="BA78" s="583"/>
      <c r="BB78" s="583"/>
      <c r="BC78" s="735">
        <f t="shared" si="81"/>
        <v>597.48500000000001</v>
      </c>
      <c r="BD78" s="735">
        <v>597.48500000000001</v>
      </c>
      <c r="BE78" s="583"/>
      <c r="BF78" s="583">
        <f t="shared" si="82"/>
        <v>445.60575</v>
      </c>
      <c r="BG78" s="583">
        <f t="shared" si="83"/>
        <v>0</v>
      </c>
      <c r="BH78" s="583"/>
      <c r="BI78" s="583"/>
      <c r="BJ78" s="735">
        <f t="shared" si="84"/>
        <v>445.60575</v>
      </c>
      <c r="BK78" s="735">
        <v>445.60575</v>
      </c>
      <c r="BL78" s="583"/>
      <c r="BM78" s="682">
        <f t="shared" si="87"/>
        <v>0.41751003694581285</v>
      </c>
      <c r="BN78" s="682">
        <f t="shared" si="88"/>
        <v>1</v>
      </c>
      <c r="BO78" s="682">
        <f t="shared" si="89"/>
        <v>0.38188467067433352</v>
      </c>
    </row>
    <row r="79" spans="1:67" s="652" customFormat="1" ht="27.75" customHeight="1">
      <c r="A79" s="650">
        <v>44</v>
      </c>
      <c r="B79" s="369" t="s">
        <v>1114</v>
      </c>
      <c r="C79" s="369">
        <f t="shared" si="85"/>
        <v>11105</v>
      </c>
      <c r="D79" s="662">
        <f t="shared" si="57"/>
        <v>5286</v>
      </c>
      <c r="E79" s="662"/>
      <c r="F79" s="662"/>
      <c r="G79" s="662">
        <v>4248</v>
      </c>
      <c r="H79" s="710"/>
      <c r="I79" s="662"/>
      <c r="J79" s="662"/>
      <c r="K79" s="662">
        <v>1038</v>
      </c>
      <c r="L79" s="670">
        <f t="shared" si="86"/>
        <v>5819</v>
      </c>
      <c r="M79" s="662">
        <v>379</v>
      </c>
      <c r="N79" s="662">
        <v>421</v>
      </c>
      <c r="O79" s="662"/>
      <c r="P79" s="662"/>
      <c r="Q79" s="696"/>
      <c r="R79" s="696"/>
      <c r="S79" s="710"/>
      <c r="T79" s="662"/>
      <c r="U79" s="662">
        <v>745</v>
      </c>
      <c r="V79" s="662">
        <v>0</v>
      </c>
      <c r="W79" s="662"/>
      <c r="X79" s="662"/>
      <c r="Y79" s="696"/>
      <c r="Z79" s="696"/>
      <c r="AA79" s="710"/>
      <c r="AB79" s="710"/>
      <c r="AC79" s="662"/>
      <c r="AD79" s="662">
        <v>3948</v>
      </c>
      <c r="AE79" s="662">
        <v>326</v>
      </c>
      <c r="AF79" s="662"/>
      <c r="AG79" s="662"/>
      <c r="AH79" s="696"/>
      <c r="AI79" s="696"/>
      <c r="AJ79" s="710"/>
      <c r="AK79" s="710"/>
      <c r="AL79" s="710"/>
      <c r="AM79" s="710"/>
      <c r="AN79" s="662"/>
      <c r="AO79" s="735">
        <f t="shared" si="73"/>
        <v>5213.7145299999993</v>
      </c>
      <c r="AP79" s="583">
        <f t="shared" si="74"/>
        <v>2517.4185299999999</v>
      </c>
      <c r="AQ79" s="735">
        <f t="shared" si="75"/>
        <v>2696.2959999999998</v>
      </c>
      <c r="AR79" s="583">
        <f t="shared" si="76"/>
        <v>4630.5445300000001</v>
      </c>
      <c r="AS79" s="583">
        <f t="shared" si="77"/>
        <v>2517.4185299999999</v>
      </c>
      <c r="AT79" s="583">
        <v>2517.4185299999999</v>
      </c>
      <c r="AU79" s="583"/>
      <c r="AV79" s="735">
        <f t="shared" si="78"/>
        <v>2113.1260000000002</v>
      </c>
      <c r="AW79" s="735">
        <v>2113.1260000000002</v>
      </c>
      <c r="AX79" s="583"/>
      <c r="AY79" s="583">
        <f t="shared" si="79"/>
        <v>332.99900000000002</v>
      </c>
      <c r="AZ79" s="583">
        <f t="shared" si="80"/>
        <v>0</v>
      </c>
      <c r="BA79" s="583"/>
      <c r="BB79" s="583"/>
      <c r="BC79" s="735">
        <f t="shared" si="81"/>
        <v>332.99900000000002</v>
      </c>
      <c r="BD79" s="735">
        <v>332.99900000000002</v>
      </c>
      <c r="BE79" s="583"/>
      <c r="BF79" s="583">
        <f t="shared" si="82"/>
        <v>250.17099999999999</v>
      </c>
      <c r="BG79" s="583">
        <f t="shared" si="83"/>
        <v>0</v>
      </c>
      <c r="BH79" s="583"/>
      <c r="BI79" s="583"/>
      <c r="BJ79" s="735">
        <f t="shared" si="84"/>
        <v>250.17099999999999</v>
      </c>
      <c r="BK79" s="735">
        <v>250.17099999999999</v>
      </c>
      <c r="BL79" s="583"/>
      <c r="BM79" s="682">
        <f t="shared" si="87"/>
        <v>0.46949252859072482</v>
      </c>
      <c r="BN79" s="682">
        <f t="shared" si="88"/>
        <v>0.47624262769580022</v>
      </c>
      <c r="BO79" s="682">
        <f t="shared" si="89"/>
        <v>0.46336071489946723</v>
      </c>
    </row>
    <row r="80" spans="1:67" s="652" customFormat="1" ht="27.75" customHeight="1">
      <c r="A80" s="650">
        <v>45</v>
      </c>
      <c r="B80" s="369" t="s">
        <v>1115</v>
      </c>
      <c r="C80" s="369">
        <f t="shared" si="85"/>
        <v>5513</v>
      </c>
      <c r="D80" s="662">
        <f t="shared" si="57"/>
        <v>1431</v>
      </c>
      <c r="E80" s="662"/>
      <c r="F80" s="662"/>
      <c r="G80" s="662">
        <v>480</v>
      </c>
      <c r="H80" s="710"/>
      <c r="I80" s="662"/>
      <c r="J80" s="662"/>
      <c r="K80" s="662">
        <v>951</v>
      </c>
      <c r="L80" s="670">
        <f t="shared" si="86"/>
        <v>4082</v>
      </c>
      <c r="M80" s="662">
        <v>81</v>
      </c>
      <c r="N80" s="662">
        <v>111</v>
      </c>
      <c r="O80" s="662"/>
      <c r="P80" s="662"/>
      <c r="Q80" s="696"/>
      <c r="R80" s="696"/>
      <c r="S80" s="710"/>
      <c r="T80" s="662"/>
      <c r="U80" s="662">
        <v>600</v>
      </c>
      <c r="V80" s="662">
        <v>0</v>
      </c>
      <c r="W80" s="662"/>
      <c r="X80" s="662"/>
      <c r="Y80" s="696"/>
      <c r="Z80" s="696"/>
      <c r="AA80" s="710"/>
      <c r="AB80" s="710"/>
      <c r="AC80" s="662"/>
      <c r="AD80" s="662">
        <v>2457</v>
      </c>
      <c r="AE80" s="662">
        <v>12</v>
      </c>
      <c r="AF80" s="662">
        <v>311</v>
      </c>
      <c r="AG80" s="662"/>
      <c r="AH80" s="696"/>
      <c r="AI80" s="696"/>
      <c r="AJ80" s="710">
        <v>510</v>
      </c>
      <c r="AK80" s="710"/>
      <c r="AL80" s="710"/>
      <c r="AM80" s="710"/>
      <c r="AN80" s="662"/>
      <c r="AO80" s="735">
        <f t="shared" si="73"/>
        <v>3143.8575000000005</v>
      </c>
      <c r="AP80" s="583">
        <f t="shared" si="74"/>
        <v>455.572</v>
      </c>
      <c r="AQ80" s="735">
        <f t="shared" si="75"/>
        <v>2688.2855000000004</v>
      </c>
      <c r="AR80" s="583">
        <f t="shared" si="76"/>
        <v>2622.9070000000002</v>
      </c>
      <c r="AS80" s="583">
        <f t="shared" si="77"/>
        <v>455.572</v>
      </c>
      <c r="AT80" s="583">
        <v>455.572</v>
      </c>
      <c r="AU80" s="583"/>
      <c r="AV80" s="735">
        <f t="shared" si="78"/>
        <v>2167.335</v>
      </c>
      <c r="AW80" s="735">
        <v>2167.335</v>
      </c>
      <c r="AX80" s="583"/>
      <c r="AY80" s="583">
        <f t="shared" si="79"/>
        <v>125.8</v>
      </c>
      <c r="AZ80" s="583">
        <f t="shared" si="80"/>
        <v>0</v>
      </c>
      <c r="BA80" s="583"/>
      <c r="BB80" s="583"/>
      <c r="BC80" s="735">
        <f t="shared" si="81"/>
        <v>125.8</v>
      </c>
      <c r="BD80" s="735">
        <v>125.8</v>
      </c>
      <c r="BE80" s="583"/>
      <c r="BF80" s="583">
        <f t="shared" si="82"/>
        <v>395.15050000000002</v>
      </c>
      <c r="BG80" s="583">
        <f t="shared" si="83"/>
        <v>0</v>
      </c>
      <c r="BH80" s="583"/>
      <c r="BI80" s="583"/>
      <c r="BJ80" s="735">
        <f t="shared" si="84"/>
        <v>395.15050000000002</v>
      </c>
      <c r="BK80" s="735">
        <v>395.15050000000002</v>
      </c>
      <c r="BL80" s="583"/>
      <c r="BM80" s="682">
        <f t="shared" si="87"/>
        <v>0.57026256121893715</v>
      </c>
      <c r="BN80" s="682">
        <f t="shared" si="88"/>
        <v>0.31835918937805729</v>
      </c>
      <c r="BO80" s="682">
        <f t="shared" si="89"/>
        <v>0.65857067613914755</v>
      </c>
    </row>
    <row r="81" spans="1:67" s="652" customFormat="1" ht="27.75" customHeight="1">
      <c r="A81" s="368">
        <v>46</v>
      </c>
      <c r="B81" s="369" t="s">
        <v>1116</v>
      </c>
      <c r="C81" s="369">
        <f t="shared" si="85"/>
        <v>35812</v>
      </c>
      <c r="D81" s="662">
        <f t="shared" si="57"/>
        <v>1458</v>
      </c>
      <c r="E81" s="662"/>
      <c r="F81" s="662"/>
      <c r="G81" s="662">
        <v>561</v>
      </c>
      <c r="H81" s="710"/>
      <c r="I81" s="662"/>
      <c r="J81" s="662"/>
      <c r="K81" s="662">
        <v>897</v>
      </c>
      <c r="L81" s="670">
        <f t="shared" si="86"/>
        <v>34354</v>
      </c>
      <c r="M81" s="662">
        <v>715</v>
      </c>
      <c r="N81" s="662">
        <v>1201</v>
      </c>
      <c r="O81" s="662"/>
      <c r="P81" s="662">
        <v>3585</v>
      </c>
      <c r="Q81" s="696"/>
      <c r="R81" s="696"/>
      <c r="S81" s="710"/>
      <c r="T81" s="662"/>
      <c r="U81" s="662">
        <v>6019</v>
      </c>
      <c r="V81" s="662">
        <v>2593</v>
      </c>
      <c r="W81" s="662">
        <v>5430</v>
      </c>
      <c r="X81" s="662">
        <v>589</v>
      </c>
      <c r="Y81" s="696"/>
      <c r="Z81" s="696"/>
      <c r="AA81" s="710"/>
      <c r="AB81" s="710"/>
      <c r="AC81" s="662"/>
      <c r="AD81" s="662">
        <v>4855</v>
      </c>
      <c r="AE81" s="662">
        <v>4337</v>
      </c>
      <c r="AF81" s="662">
        <v>5000</v>
      </c>
      <c r="AG81" s="662">
        <v>30</v>
      </c>
      <c r="AH81" s="696"/>
      <c r="AI81" s="696"/>
      <c r="AJ81" s="710"/>
      <c r="AK81" s="710"/>
      <c r="AL81" s="710"/>
      <c r="AM81" s="710"/>
      <c r="AN81" s="662"/>
      <c r="AO81" s="735">
        <f t="shared" si="73"/>
        <v>10030.225049999999</v>
      </c>
      <c r="AP81" s="583">
        <f t="shared" si="74"/>
        <v>595.51400000000001</v>
      </c>
      <c r="AQ81" s="735">
        <f t="shared" si="75"/>
        <v>9434.7110499999999</v>
      </c>
      <c r="AR81" s="583">
        <f t="shared" si="76"/>
        <v>2868.7440000000001</v>
      </c>
      <c r="AS81" s="583">
        <f t="shared" si="77"/>
        <v>595.51400000000001</v>
      </c>
      <c r="AT81" s="583">
        <v>595.51400000000001</v>
      </c>
      <c r="AU81" s="583"/>
      <c r="AV81" s="735">
        <f t="shared" si="78"/>
        <v>2273.23</v>
      </c>
      <c r="AW81" s="735">
        <v>2273.23</v>
      </c>
      <c r="AX81" s="583"/>
      <c r="AY81" s="583">
        <f t="shared" si="79"/>
        <v>959.42399999999998</v>
      </c>
      <c r="AZ81" s="583">
        <f t="shared" si="80"/>
        <v>0</v>
      </c>
      <c r="BA81" s="583"/>
      <c r="BB81" s="583"/>
      <c r="BC81" s="735">
        <f t="shared" si="81"/>
        <v>959.42399999999998</v>
      </c>
      <c r="BD81" s="735">
        <v>959.42399999999998</v>
      </c>
      <c r="BE81" s="583"/>
      <c r="BF81" s="583">
        <f t="shared" si="82"/>
        <v>6202.0570500000003</v>
      </c>
      <c r="BG81" s="583">
        <f t="shared" si="83"/>
        <v>0</v>
      </c>
      <c r="BH81" s="583"/>
      <c r="BI81" s="583"/>
      <c r="BJ81" s="735">
        <f t="shared" si="84"/>
        <v>6202.0570500000003</v>
      </c>
      <c r="BK81" s="735">
        <v>6202.0570500000003</v>
      </c>
      <c r="BL81" s="583"/>
      <c r="BM81" s="682">
        <f t="shared" si="87"/>
        <v>0.28008000251312409</v>
      </c>
      <c r="BN81" s="682">
        <f t="shared" si="88"/>
        <v>0.40844581618655695</v>
      </c>
      <c r="BO81" s="682">
        <f t="shared" si="89"/>
        <v>0.27463209669907435</v>
      </c>
    </row>
    <row r="82" spans="1:67" s="652" customFormat="1" ht="27.75" customHeight="1">
      <c r="A82" s="650">
        <v>47</v>
      </c>
      <c r="B82" s="369" t="s">
        <v>1117</v>
      </c>
      <c r="C82" s="369">
        <f t="shared" si="85"/>
        <v>18167</v>
      </c>
      <c r="D82" s="662">
        <f t="shared" si="57"/>
        <v>1873</v>
      </c>
      <c r="E82" s="662"/>
      <c r="F82" s="662"/>
      <c r="G82" s="662">
        <v>789</v>
      </c>
      <c r="H82" s="710"/>
      <c r="I82" s="662"/>
      <c r="J82" s="662"/>
      <c r="K82" s="662">
        <v>1084</v>
      </c>
      <c r="L82" s="670">
        <f t="shared" si="86"/>
        <v>16294</v>
      </c>
      <c r="M82" s="662">
        <v>1084</v>
      </c>
      <c r="N82" s="662">
        <v>495</v>
      </c>
      <c r="O82" s="662"/>
      <c r="P82" s="662"/>
      <c r="Q82" s="696"/>
      <c r="R82" s="696"/>
      <c r="S82" s="710"/>
      <c r="T82" s="662"/>
      <c r="U82" s="662">
        <v>4260</v>
      </c>
      <c r="V82" s="662">
        <v>988</v>
      </c>
      <c r="W82" s="662">
        <v>1750</v>
      </c>
      <c r="X82" s="662"/>
      <c r="Y82" s="696"/>
      <c r="Z82" s="696"/>
      <c r="AA82" s="710"/>
      <c r="AB82" s="710"/>
      <c r="AC82" s="662"/>
      <c r="AD82" s="662">
        <v>4233</v>
      </c>
      <c r="AE82" s="662">
        <v>2084</v>
      </c>
      <c r="AF82" s="662">
        <v>1400</v>
      </c>
      <c r="AG82" s="662"/>
      <c r="AH82" s="696"/>
      <c r="AI82" s="696"/>
      <c r="AJ82" s="710"/>
      <c r="AK82" s="710"/>
      <c r="AL82" s="710"/>
      <c r="AM82" s="710"/>
      <c r="AN82" s="662"/>
      <c r="AO82" s="735">
        <f t="shared" si="73"/>
        <v>7627.5407489999998</v>
      </c>
      <c r="AP82" s="583">
        <f t="shared" si="74"/>
        <v>803.39200000000005</v>
      </c>
      <c r="AQ82" s="735">
        <f t="shared" si="75"/>
        <v>6824.148749</v>
      </c>
      <c r="AR82" s="583">
        <f t="shared" si="76"/>
        <v>2782.1469999999999</v>
      </c>
      <c r="AS82" s="583">
        <f t="shared" si="77"/>
        <v>803.39200000000005</v>
      </c>
      <c r="AT82" s="583">
        <v>803.39200000000005</v>
      </c>
      <c r="AU82" s="583"/>
      <c r="AV82" s="735">
        <f t="shared" si="78"/>
        <v>1978.7550000000001</v>
      </c>
      <c r="AW82" s="735">
        <v>1978.7550000000001</v>
      </c>
      <c r="AX82" s="583"/>
      <c r="AY82" s="583">
        <f t="shared" si="79"/>
        <v>1101.0999999999999</v>
      </c>
      <c r="AZ82" s="583">
        <f t="shared" si="80"/>
        <v>0</v>
      </c>
      <c r="BA82" s="583"/>
      <c r="BB82" s="583"/>
      <c r="BC82" s="735">
        <f t="shared" si="81"/>
        <v>1101.0999999999999</v>
      </c>
      <c r="BD82" s="735">
        <v>1101.0999999999999</v>
      </c>
      <c r="BE82" s="583"/>
      <c r="BF82" s="583">
        <f t="shared" si="82"/>
        <v>3744.2937489999999</v>
      </c>
      <c r="BG82" s="583">
        <f t="shared" si="83"/>
        <v>0</v>
      </c>
      <c r="BH82" s="583"/>
      <c r="BI82" s="583"/>
      <c r="BJ82" s="735">
        <f t="shared" si="84"/>
        <v>3744.2937489999999</v>
      </c>
      <c r="BK82" s="735">
        <v>3744.2937489999999</v>
      </c>
      <c r="BL82" s="583"/>
      <c r="BM82" s="682">
        <f t="shared" si="87"/>
        <v>0.41985692458853963</v>
      </c>
      <c r="BN82" s="682">
        <f t="shared" si="88"/>
        <v>0.42893326214628941</v>
      </c>
      <c r="BO82" s="682">
        <f t="shared" si="89"/>
        <v>0.41881359696820913</v>
      </c>
    </row>
    <row r="83" spans="1:67" s="652" customFormat="1" ht="27.75" customHeight="1">
      <c r="A83" s="650">
        <v>48</v>
      </c>
      <c r="B83" s="369" t="s">
        <v>1118</v>
      </c>
      <c r="C83" s="369">
        <f t="shared" si="85"/>
        <v>37865</v>
      </c>
      <c r="D83" s="662">
        <f t="shared" si="57"/>
        <v>3224</v>
      </c>
      <c r="E83" s="662"/>
      <c r="F83" s="662"/>
      <c r="G83" s="662">
        <v>2133</v>
      </c>
      <c r="H83" s="710"/>
      <c r="I83" s="662"/>
      <c r="J83" s="662"/>
      <c r="K83" s="662">
        <v>1091</v>
      </c>
      <c r="L83" s="670">
        <f t="shared" si="86"/>
        <v>34641</v>
      </c>
      <c r="M83" s="662">
        <v>0</v>
      </c>
      <c r="N83" s="662">
        <v>157</v>
      </c>
      <c r="O83" s="662"/>
      <c r="P83" s="662"/>
      <c r="Q83" s="696"/>
      <c r="R83" s="696"/>
      <c r="S83" s="710"/>
      <c r="T83" s="662"/>
      <c r="U83" s="662">
        <v>9110</v>
      </c>
      <c r="V83" s="662">
        <v>849</v>
      </c>
      <c r="W83" s="662">
        <v>7508</v>
      </c>
      <c r="X83" s="662">
        <v>1602</v>
      </c>
      <c r="Y83" s="696"/>
      <c r="Z83" s="696"/>
      <c r="AA83" s="710"/>
      <c r="AB83" s="710"/>
      <c r="AC83" s="662"/>
      <c r="AD83" s="662">
        <v>8011</v>
      </c>
      <c r="AE83" s="662">
        <v>5404</v>
      </c>
      <c r="AF83" s="662">
        <v>2000</v>
      </c>
      <c r="AG83" s="662"/>
      <c r="AH83" s="696"/>
      <c r="AI83" s="696"/>
      <c r="AJ83" s="710"/>
      <c r="AK83" s="710"/>
      <c r="AL83" s="710"/>
      <c r="AM83" s="710"/>
      <c r="AN83" s="662"/>
      <c r="AO83" s="735">
        <f t="shared" si="73"/>
        <v>25403.691684999998</v>
      </c>
      <c r="AP83" s="583">
        <f t="shared" si="74"/>
        <v>2354</v>
      </c>
      <c r="AQ83" s="735">
        <f t="shared" si="75"/>
        <v>23049.691684999998</v>
      </c>
      <c r="AR83" s="583">
        <f t="shared" si="76"/>
        <v>14159.083062</v>
      </c>
      <c r="AS83" s="583">
        <f t="shared" si="77"/>
        <v>2354</v>
      </c>
      <c r="AT83" s="583">
        <v>2354</v>
      </c>
      <c r="AU83" s="583"/>
      <c r="AV83" s="735">
        <f t="shared" si="78"/>
        <v>11805.083062</v>
      </c>
      <c r="AW83" s="735">
        <v>11805.083062</v>
      </c>
      <c r="AX83" s="583"/>
      <c r="AY83" s="583">
        <f t="shared" si="79"/>
        <v>157</v>
      </c>
      <c r="AZ83" s="583">
        <f t="shared" si="80"/>
        <v>0</v>
      </c>
      <c r="BA83" s="583"/>
      <c r="BB83" s="583"/>
      <c r="BC83" s="735">
        <f t="shared" si="81"/>
        <v>157</v>
      </c>
      <c r="BD83" s="735">
        <v>157</v>
      </c>
      <c r="BE83" s="583"/>
      <c r="BF83" s="583">
        <f t="shared" si="82"/>
        <v>11087.608623</v>
      </c>
      <c r="BG83" s="583">
        <f t="shared" si="83"/>
        <v>0</v>
      </c>
      <c r="BH83" s="583"/>
      <c r="BI83" s="583"/>
      <c r="BJ83" s="735">
        <f t="shared" si="84"/>
        <v>11087.608623</v>
      </c>
      <c r="BK83" s="735">
        <v>11087.608623</v>
      </c>
      <c r="BL83" s="583"/>
      <c r="BM83" s="682">
        <f t="shared" si="87"/>
        <v>0.67090166869140366</v>
      </c>
      <c r="BN83" s="682">
        <f t="shared" si="88"/>
        <v>0.73014888337468986</v>
      </c>
      <c r="BO83" s="682">
        <f t="shared" si="89"/>
        <v>0.66538759519066992</v>
      </c>
    </row>
    <row r="84" spans="1:67" s="652" customFormat="1" ht="27.75" customHeight="1">
      <c r="A84" s="368">
        <v>49</v>
      </c>
      <c r="B84" s="369" t="s">
        <v>1119</v>
      </c>
      <c r="C84" s="369">
        <f t="shared" si="85"/>
        <v>14475</v>
      </c>
      <c r="D84" s="662">
        <f t="shared" si="57"/>
        <v>1750</v>
      </c>
      <c r="E84" s="662"/>
      <c r="F84" s="662"/>
      <c r="G84" s="662">
        <v>798</v>
      </c>
      <c r="H84" s="710"/>
      <c r="I84" s="662"/>
      <c r="J84" s="662"/>
      <c r="K84" s="662">
        <v>952</v>
      </c>
      <c r="L84" s="670">
        <f t="shared" si="86"/>
        <v>12725</v>
      </c>
      <c r="M84" s="662">
        <v>430</v>
      </c>
      <c r="N84" s="662">
        <v>407</v>
      </c>
      <c r="O84" s="662"/>
      <c r="P84" s="662"/>
      <c r="Q84" s="696"/>
      <c r="R84" s="696"/>
      <c r="S84" s="710"/>
      <c r="T84" s="662"/>
      <c r="U84" s="662">
        <v>3532</v>
      </c>
      <c r="V84" s="662">
        <v>1169</v>
      </c>
      <c r="W84" s="662"/>
      <c r="X84" s="662"/>
      <c r="Y84" s="696"/>
      <c r="Z84" s="696"/>
      <c r="AA84" s="710">
        <v>88</v>
      </c>
      <c r="AB84" s="710"/>
      <c r="AC84" s="662"/>
      <c r="AD84" s="662">
        <v>4984</v>
      </c>
      <c r="AE84" s="662">
        <v>2115</v>
      </c>
      <c r="AF84" s="662"/>
      <c r="AG84" s="662"/>
      <c r="AH84" s="696"/>
      <c r="AI84" s="696"/>
      <c r="AJ84" s="710"/>
      <c r="AK84" s="710"/>
      <c r="AL84" s="710"/>
      <c r="AM84" s="710"/>
      <c r="AN84" s="662"/>
      <c r="AO84" s="735">
        <f t="shared" si="73"/>
        <v>4930.5124669999996</v>
      </c>
      <c r="AP84" s="583">
        <f t="shared" si="74"/>
        <v>201.12</v>
      </c>
      <c r="AQ84" s="735">
        <f t="shared" si="75"/>
        <v>4729.3924669999997</v>
      </c>
      <c r="AR84" s="583">
        <f t="shared" si="76"/>
        <v>706.30400000000009</v>
      </c>
      <c r="AS84" s="583">
        <f t="shared" si="77"/>
        <v>201.12</v>
      </c>
      <c r="AT84" s="583">
        <v>201.12</v>
      </c>
      <c r="AU84" s="583"/>
      <c r="AV84" s="735">
        <f t="shared" si="78"/>
        <v>505.18400000000003</v>
      </c>
      <c r="AW84" s="735">
        <v>505.18400000000003</v>
      </c>
      <c r="AX84" s="583"/>
      <c r="AY84" s="583">
        <f t="shared" si="79"/>
        <v>180</v>
      </c>
      <c r="AZ84" s="583">
        <f t="shared" si="80"/>
        <v>0</v>
      </c>
      <c r="BA84" s="583"/>
      <c r="BB84" s="583"/>
      <c r="BC84" s="735">
        <f t="shared" si="81"/>
        <v>180</v>
      </c>
      <c r="BD84" s="735">
        <v>180</v>
      </c>
      <c r="BE84" s="583"/>
      <c r="BF84" s="583">
        <f t="shared" si="82"/>
        <v>4044.2084669999999</v>
      </c>
      <c r="BG84" s="583">
        <f t="shared" si="83"/>
        <v>0</v>
      </c>
      <c r="BH84" s="583"/>
      <c r="BI84" s="583"/>
      <c r="BJ84" s="735">
        <f t="shared" si="84"/>
        <v>4044.2084669999999</v>
      </c>
      <c r="BK84" s="735">
        <v>4044.2084669999999</v>
      </c>
      <c r="BL84" s="583"/>
      <c r="BM84" s="682">
        <f t="shared" si="87"/>
        <v>0.34062262293609669</v>
      </c>
      <c r="BN84" s="682">
        <f t="shared" si="88"/>
        <v>0.11492571428571428</v>
      </c>
      <c r="BO84" s="682">
        <f t="shared" si="89"/>
        <v>0.37166149053045183</v>
      </c>
    </row>
    <row r="85" spans="1:67" s="652" customFormat="1" ht="27.75" customHeight="1">
      <c r="A85" s="650">
        <v>50</v>
      </c>
      <c r="B85" s="369" t="s">
        <v>1120</v>
      </c>
      <c r="C85" s="369">
        <f t="shared" si="85"/>
        <v>16344</v>
      </c>
      <c r="D85" s="662">
        <f t="shared" si="57"/>
        <v>360</v>
      </c>
      <c r="E85" s="662"/>
      <c r="F85" s="662"/>
      <c r="G85" s="662">
        <v>360</v>
      </c>
      <c r="H85" s="710"/>
      <c r="I85" s="662"/>
      <c r="J85" s="662"/>
      <c r="K85" s="662"/>
      <c r="L85" s="670">
        <f t="shared" si="86"/>
        <v>15984</v>
      </c>
      <c r="M85" s="662">
        <v>125</v>
      </c>
      <c r="N85" s="662">
        <v>769</v>
      </c>
      <c r="O85" s="662">
        <v>2000</v>
      </c>
      <c r="P85" s="662"/>
      <c r="Q85" s="696"/>
      <c r="R85" s="696"/>
      <c r="S85" s="710">
        <v>125</v>
      </c>
      <c r="T85" s="662"/>
      <c r="U85" s="662">
        <v>3998</v>
      </c>
      <c r="V85" s="662">
        <v>867</v>
      </c>
      <c r="W85" s="662"/>
      <c r="X85" s="662"/>
      <c r="Y85" s="696"/>
      <c r="Z85" s="696"/>
      <c r="AA85" s="710"/>
      <c r="AB85" s="710"/>
      <c r="AC85" s="662"/>
      <c r="AD85" s="662">
        <v>3489</v>
      </c>
      <c r="AE85" s="662">
        <v>50</v>
      </c>
      <c r="AF85" s="662">
        <v>3600</v>
      </c>
      <c r="AG85" s="662"/>
      <c r="AH85" s="696"/>
      <c r="AI85" s="696"/>
      <c r="AJ85" s="710"/>
      <c r="AK85" s="710"/>
      <c r="AL85" s="710">
        <v>961</v>
      </c>
      <c r="AM85" s="710"/>
      <c r="AN85" s="662"/>
      <c r="AO85" s="735">
        <f t="shared" si="73"/>
        <v>11432.427599000001</v>
      </c>
      <c r="AP85" s="583">
        <f t="shared" si="74"/>
        <v>320</v>
      </c>
      <c r="AQ85" s="735">
        <f t="shared" si="75"/>
        <v>11112.427599000001</v>
      </c>
      <c r="AR85" s="583">
        <f t="shared" si="76"/>
        <v>5182.5959460000004</v>
      </c>
      <c r="AS85" s="583">
        <f t="shared" si="77"/>
        <v>320</v>
      </c>
      <c r="AT85" s="583">
        <v>320</v>
      </c>
      <c r="AU85" s="583"/>
      <c r="AV85" s="735">
        <f t="shared" si="78"/>
        <v>4862.5959460000004</v>
      </c>
      <c r="AW85" s="735">
        <v>4862.5959460000004</v>
      </c>
      <c r="AX85" s="583"/>
      <c r="AY85" s="583">
        <f t="shared" si="79"/>
        <v>2480.3063040000002</v>
      </c>
      <c r="AZ85" s="583">
        <f t="shared" si="80"/>
        <v>0</v>
      </c>
      <c r="BA85" s="583"/>
      <c r="BB85" s="583"/>
      <c r="BC85" s="735">
        <f t="shared" si="81"/>
        <v>2480.3063040000002</v>
      </c>
      <c r="BD85" s="735">
        <v>2480.3063040000002</v>
      </c>
      <c r="BE85" s="583"/>
      <c r="BF85" s="583">
        <f t="shared" si="82"/>
        <v>3769.525349</v>
      </c>
      <c r="BG85" s="583">
        <f t="shared" si="83"/>
        <v>0</v>
      </c>
      <c r="BH85" s="583"/>
      <c r="BI85" s="583"/>
      <c r="BJ85" s="735">
        <f t="shared" si="84"/>
        <v>3769.525349</v>
      </c>
      <c r="BK85" s="735">
        <v>3769.525349</v>
      </c>
      <c r="BL85" s="583"/>
      <c r="BM85" s="682">
        <f t="shared" si="87"/>
        <v>0.69948773855849244</v>
      </c>
      <c r="BN85" s="682">
        <f t="shared" si="88"/>
        <v>0.88888888888888884</v>
      </c>
      <c r="BO85" s="682">
        <f t="shared" si="89"/>
        <v>0.69522194688438443</v>
      </c>
    </row>
    <row r="86" spans="1:67" s="652" customFormat="1" ht="27.75" customHeight="1">
      <c r="A86" s="650">
        <v>51</v>
      </c>
      <c r="B86" s="369" t="s">
        <v>1121</v>
      </c>
      <c r="C86" s="369">
        <f t="shared" si="85"/>
        <v>28439</v>
      </c>
      <c r="D86" s="662">
        <f t="shared" si="57"/>
        <v>7784</v>
      </c>
      <c r="E86" s="662"/>
      <c r="F86" s="662"/>
      <c r="G86" s="662">
        <v>5613</v>
      </c>
      <c r="H86" s="710"/>
      <c r="I86" s="662"/>
      <c r="J86" s="662"/>
      <c r="K86" s="662">
        <v>2171</v>
      </c>
      <c r="L86" s="670">
        <f t="shared" si="86"/>
        <v>20655</v>
      </c>
      <c r="M86" s="662">
        <v>32</v>
      </c>
      <c r="N86" s="662">
        <v>140</v>
      </c>
      <c r="O86" s="662"/>
      <c r="P86" s="662">
        <v>1150</v>
      </c>
      <c r="Q86" s="696"/>
      <c r="R86" s="696"/>
      <c r="S86" s="710">
        <v>32</v>
      </c>
      <c r="T86" s="662"/>
      <c r="U86" s="662">
        <v>2788</v>
      </c>
      <c r="V86" s="662">
        <v>3108</v>
      </c>
      <c r="W86" s="662">
        <v>1000</v>
      </c>
      <c r="X86" s="662">
        <v>500</v>
      </c>
      <c r="Y86" s="696"/>
      <c r="Z86" s="696"/>
      <c r="AA86" s="710"/>
      <c r="AB86" s="710"/>
      <c r="AC86" s="662"/>
      <c r="AD86" s="662">
        <v>4839</v>
      </c>
      <c r="AE86" s="662">
        <v>7066</v>
      </c>
      <c r="AF86" s="662"/>
      <c r="AG86" s="662"/>
      <c r="AH86" s="696"/>
      <c r="AI86" s="696"/>
      <c r="AJ86" s="710"/>
      <c r="AK86" s="710"/>
      <c r="AL86" s="710"/>
      <c r="AM86" s="710"/>
      <c r="AN86" s="662"/>
      <c r="AO86" s="735">
        <f t="shared" si="73"/>
        <v>12052.104829</v>
      </c>
      <c r="AP86" s="583">
        <f t="shared" si="74"/>
        <v>4463.0105489999996</v>
      </c>
      <c r="AQ86" s="735">
        <f t="shared" si="75"/>
        <v>7589.0942799999993</v>
      </c>
      <c r="AR86" s="583">
        <f t="shared" si="76"/>
        <v>8199.707828999999</v>
      </c>
      <c r="AS86" s="583">
        <f t="shared" si="77"/>
        <v>4463.0105489999996</v>
      </c>
      <c r="AT86" s="583">
        <v>4463.0105489999996</v>
      </c>
      <c r="AU86" s="583"/>
      <c r="AV86" s="735">
        <f t="shared" si="78"/>
        <v>3736.6972799999999</v>
      </c>
      <c r="AW86" s="735">
        <v>3736.6972799999999</v>
      </c>
      <c r="AX86" s="583"/>
      <c r="AY86" s="583">
        <f t="shared" si="79"/>
        <v>125.49</v>
      </c>
      <c r="AZ86" s="583">
        <f t="shared" si="80"/>
        <v>0</v>
      </c>
      <c r="BA86" s="583"/>
      <c r="BB86" s="583"/>
      <c r="BC86" s="735">
        <f t="shared" si="81"/>
        <v>125.49</v>
      </c>
      <c r="BD86" s="735">
        <v>125.49</v>
      </c>
      <c r="BE86" s="583"/>
      <c r="BF86" s="583">
        <f t="shared" si="82"/>
        <v>3726.9070000000002</v>
      </c>
      <c r="BG86" s="583">
        <f t="shared" si="83"/>
        <v>0</v>
      </c>
      <c r="BH86" s="583"/>
      <c r="BI86" s="583"/>
      <c r="BJ86" s="735">
        <f t="shared" si="84"/>
        <v>3726.9070000000002</v>
      </c>
      <c r="BK86" s="735">
        <v>3726.9070000000002</v>
      </c>
      <c r="BL86" s="583"/>
      <c r="BM86" s="682">
        <f t="shared" si="87"/>
        <v>0.42378792605225218</v>
      </c>
      <c r="BN86" s="682">
        <f t="shared" si="88"/>
        <v>0.57335695644912632</v>
      </c>
      <c r="BO86" s="682">
        <f t="shared" si="89"/>
        <v>0.36742165480513189</v>
      </c>
    </row>
    <row r="87" spans="1:67" s="652" customFormat="1" ht="27.75" customHeight="1">
      <c r="A87" s="368">
        <v>52</v>
      </c>
      <c r="B87" s="369" t="s">
        <v>1122</v>
      </c>
      <c r="C87" s="369">
        <f t="shared" si="85"/>
        <v>3040</v>
      </c>
      <c r="D87" s="662">
        <f t="shared" si="57"/>
        <v>88</v>
      </c>
      <c r="E87" s="662"/>
      <c r="F87" s="662"/>
      <c r="G87" s="662">
        <v>88</v>
      </c>
      <c r="H87" s="710"/>
      <c r="I87" s="662"/>
      <c r="J87" s="662"/>
      <c r="K87" s="662"/>
      <c r="L87" s="670">
        <f t="shared" si="86"/>
        <v>2952</v>
      </c>
      <c r="M87" s="662">
        <v>330</v>
      </c>
      <c r="N87" s="662">
        <v>319</v>
      </c>
      <c r="O87" s="662">
        <v>309</v>
      </c>
      <c r="P87" s="662">
        <v>179</v>
      </c>
      <c r="Q87" s="696"/>
      <c r="R87" s="696"/>
      <c r="S87" s="710"/>
      <c r="T87" s="662"/>
      <c r="U87" s="662">
        <v>1072</v>
      </c>
      <c r="V87" s="662">
        <v>254</v>
      </c>
      <c r="W87" s="662"/>
      <c r="X87" s="662"/>
      <c r="Y87" s="696"/>
      <c r="Z87" s="696"/>
      <c r="AA87" s="710"/>
      <c r="AB87" s="710"/>
      <c r="AC87" s="662"/>
      <c r="AD87" s="662">
        <v>355</v>
      </c>
      <c r="AE87" s="662">
        <v>64</v>
      </c>
      <c r="AF87" s="662"/>
      <c r="AG87" s="662"/>
      <c r="AH87" s="696">
        <v>70</v>
      </c>
      <c r="AI87" s="696"/>
      <c r="AJ87" s="710"/>
      <c r="AK87" s="710"/>
      <c r="AL87" s="710"/>
      <c r="AM87" s="710"/>
      <c r="AN87" s="662"/>
      <c r="AO87" s="735">
        <f t="shared" si="73"/>
        <v>2915.8249999999998</v>
      </c>
      <c r="AP87" s="583">
        <f t="shared" si="74"/>
        <v>88</v>
      </c>
      <c r="AQ87" s="735">
        <f t="shared" si="75"/>
        <v>2827.8249999999998</v>
      </c>
      <c r="AR87" s="583">
        <f t="shared" si="76"/>
        <v>1532.3130000000001</v>
      </c>
      <c r="AS87" s="583">
        <f t="shared" si="77"/>
        <v>88</v>
      </c>
      <c r="AT87" s="583">
        <v>88</v>
      </c>
      <c r="AU87" s="583"/>
      <c r="AV87" s="735">
        <f t="shared" si="78"/>
        <v>1444.3130000000001</v>
      </c>
      <c r="AW87" s="735">
        <v>1444.3130000000001</v>
      </c>
      <c r="AX87" s="583"/>
      <c r="AY87" s="583">
        <f t="shared" si="79"/>
        <v>802.45</v>
      </c>
      <c r="AZ87" s="583">
        <f t="shared" si="80"/>
        <v>0</v>
      </c>
      <c r="BA87" s="583"/>
      <c r="BB87" s="583"/>
      <c r="BC87" s="735">
        <f t="shared" si="81"/>
        <v>802.45</v>
      </c>
      <c r="BD87" s="735">
        <v>802.45</v>
      </c>
      <c r="BE87" s="583"/>
      <c r="BF87" s="583">
        <f t="shared" si="82"/>
        <v>581.06200000000001</v>
      </c>
      <c r="BG87" s="583">
        <f t="shared" si="83"/>
        <v>0</v>
      </c>
      <c r="BH87" s="583"/>
      <c r="BI87" s="583"/>
      <c r="BJ87" s="735">
        <f t="shared" si="84"/>
        <v>581.06200000000001</v>
      </c>
      <c r="BK87" s="735">
        <v>581.06200000000001</v>
      </c>
      <c r="BL87" s="583"/>
      <c r="BM87" s="682">
        <f t="shared" si="87"/>
        <v>0.95915296052631571</v>
      </c>
      <c r="BN87" s="682">
        <f t="shared" si="88"/>
        <v>1</v>
      </c>
      <c r="BO87" s="682">
        <f t="shared" si="89"/>
        <v>0.95793529810298095</v>
      </c>
    </row>
    <row r="88" spans="1:67" s="652" customFormat="1" ht="27.75" customHeight="1">
      <c r="A88" s="650">
        <v>53</v>
      </c>
      <c r="B88" s="369" t="s">
        <v>1123</v>
      </c>
      <c r="C88" s="369">
        <f t="shared" si="85"/>
        <v>13719</v>
      </c>
      <c r="D88" s="662">
        <f t="shared" si="57"/>
        <v>689</v>
      </c>
      <c r="E88" s="662"/>
      <c r="F88" s="662"/>
      <c r="G88" s="662">
        <v>220</v>
      </c>
      <c r="H88" s="710"/>
      <c r="I88" s="662"/>
      <c r="J88" s="662"/>
      <c r="K88" s="662">
        <v>469</v>
      </c>
      <c r="L88" s="670">
        <f t="shared" si="86"/>
        <v>13030</v>
      </c>
      <c r="M88" s="662">
        <v>660</v>
      </c>
      <c r="N88" s="662">
        <v>0</v>
      </c>
      <c r="O88" s="662"/>
      <c r="P88" s="662"/>
      <c r="Q88" s="696"/>
      <c r="R88" s="696"/>
      <c r="S88" s="710"/>
      <c r="T88" s="662"/>
      <c r="U88" s="662">
        <v>2059</v>
      </c>
      <c r="V88" s="662">
        <v>212</v>
      </c>
      <c r="W88" s="662"/>
      <c r="X88" s="662"/>
      <c r="Y88" s="696"/>
      <c r="Z88" s="696"/>
      <c r="AA88" s="710">
        <v>219</v>
      </c>
      <c r="AB88" s="710"/>
      <c r="AC88" s="662"/>
      <c r="AD88" s="662">
        <v>505</v>
      </c>
      <c r="AE88" s="662">
        <v>875</v>
      </c>
      <c r="AF88" s="662">
        <v>8500</v>
      </c>
      <c r="AG88" s="662"/>
      <c r="AH88" s="696"/>
      <c r="AI88" s="696"/>
      <c r="AJ88" s="710"/>
      <c r="AK88" s="710"/>
      <c r="AL88" s="710"/>
      <c r="AM88" s="710"/>
      <c r="AN88" s="662"/>
      <c r="AO88" s="735">
        <f t="shared" si="73"/>
        <v>10329.490655000001</v>
      </c>
      <c r="AP88" s="583">
        <f t="shared" si="74"/>
        <v>601</v>
      </c>
      <c r="AQ88" s="735">
        <f t="shared" si="75"/>
        <v>9728.4906550000014</v>
      </c>
      <c r="AR88" s="583">
        <f t="shared" si="76"/>
        <v>7979.317</v>
      </c>
      <c r="AS88" s="583">
        <f t="shared" si="77"/>
        <v>601</v>
      </c>
      <c r="AT88" s="583">
        <v>601</v>
      </c>
      <c r="AU88" s="583"/>
      <c r="AV88" s="735">
        <f t="shared" si="78"/>
        <v>7378.317</v>
      </c>
      <c r="AW88" s="735">
        <v>7378.317</v>
      </c>
      <c r="AX88" s="583"/>
      <c r="AY88" s="583">
        <f t="shared" si="79"/>
        <v>259.37553300000002</v>
      </c>
      <c r="AZ88" s="583">
        <f t="shared" si="80"/>
        <v>0</v>
      </c>
      <c r="BA88" s="583"/>
      <c r="BB88" s="583"/>
      <c r="BC88" s="735">
        <f t="shared" si="81"/>
        <v>259.37553300000002</v>
      </c>
      <c r="BD88" s="735">
        <v>259.37553300000002</v>
      </c>
      <c r="BE88" s="583"/>
      <c r="BF88" s="583">
        <f t="shared" si="82"/>
        <v>2090.7981220000001</v>
      </c>
      <c r="BG88" s="583">
        <f t="shared" si="83"/>
        <v>0</v>
      </c>
      <c r="BH88" s="583"/>
      <c r="BI88" s="583"/>
      <c r="BJ88" s="735">
        <f t="shared" si="84"/>
        <v>2090.7981220000001</v>
      </c>
      <c r="BK88" s="735">
        <v>2090.7981220000001</v>
      </c>
      <c r="BL88" s="583"/>
      <c r="BM88" s="682">
        <f t="shared" si="87"/>
        <v>0.75293320613747372</v>
      </c>
      <c r="BN88" s="682">
        <f t="shared" si="88"/>
        <v>0.87227866473149496</v>
      </c>
      <c r="BO88" s="682">
        <f t="shared" si="89"/>
        <v>0.74662246009209532</v>
      </c>
    </row>
    <row r="89" spans="1:67" s="652" customFormat="1" ht="27.75" customHeight="1">
      <c r="A89" s="650">
        <v>54</v>
      </c>
      <c r="B89" s="369" t="s">
        <v>1124</v>
      </c>
      <c r="C89" s="369">
        <f t="shared" si="85"/>
        <v>21696</v>
      </c>
      <c r="D89" s="662">
        <f t="shared" si="57"/>
        <v>1824</v>
      </c>
      <c r="E89" s="662"/>
      <c r="F89" s="662"/>
      <c r="G89" s="662">
        <v>578</v>
      </c>
      <c r="H89" s="710"/>
      <c r="I89" s="662"/>
      <c r="J89" s="662"/>
      <c r="K89" s="662">
        <v>1246</v>
      </c>
      <c r="L89" s="670">
        <f t="shared" si="86"/>
        <v>19872</v>
      </c>
      <c r="M89" s="662">
        <v>200</v>
      </c>
      <c r="N89" s="662">
        <v>62</v>
      </c>
      <c r="O89" s="662"/>
      <c r="P89" s="662"/>
      <c r="Q89" s="696"/>
      <c r="R89" s="696"/>
      <c r="S89" s="710"/>
      <c r="T89" s="662"/>
      <c r="U89" s="662">
        <v>1424</v>
      </c>
      <c r="V89" s="662">
        <v>270</v>
      </c>
      <c r="W89" s="662">
        <v>2400</v>
      </c>
      <c r="X89" s="662"/>
      <c r="Y89" s="696"/>
      <c r="Z89" s="696"/>
      <c r="AA89" s="710">
        <v>105</v>
      </c>
      <c r="AB89" s="710"/>
      <c r="AC89" s="662"/>
      <c r="AD89" s="662">
        <v>6884</v>
      </c>
      <c r="AE89" s="662">
        <v>1887</v>
      </c>
      <c r="AF89" s="662">
        <v>6000</v>
      </c>
      <c r="AG89" s="662">
        <v>640</v>
      </c>
      <c r="AH89" s="696"/>
      <c r="AI89" s="696"/>
      <c r="AJ89" s="710"/>
      <c r="AK89" s="710"/>
      <c r="AL89" s="710"/>
      <c r="AM89" s="710"/>
      <c r="AN89" s="662"/>
      <c r="AO89" s="735">
        <f t="shared" si="73"/>
        <v>8116.3090200000006</v>
      </c>
      <c r="AP89" s="583">
        <f t="shared" si="74"/>
        <v>1474.625</v>
      </c>
      <c r="AQ89" s="735">
        <f t="shared" si="75"/>
        <v>6641.6840200000006</v>
      </c>
      <c r="AR89" s="583">
        <f t="shared" si="76"/>
        <v>5090.0630199999996</v>
      </c>
      <c r="AS89" s="583">
        <f t="shared" si="77"/>
        <v>1474.625</v>
      </c>
      <c r="AT89" s="583">
        <v>1474.625</v>
      </c>
      <c r="AU89" s="583"/>
      <c r="AV89" s="735">
        <f t="shared" si="78"/>
        <v>3615.4380200000001</v>
      </c>
      <c r="AW89" s="735">
        <v>3615.4380200000001</v>
      </c>
      <c r="AX89" s="583"/>
      <c r="AY89" s="583">
        <f t="shared" si="79"/>
        <v>158.60900000000001</v>
      </c>
      <c r="AZ89" s="583">
        <f t="shared" si="80"/>
        <v>0</v>
      </c>
      <c r="BA89" s="583"/>
      <c r="BB89" s="583"/>
      <c r="BC89" s="735">
        <f t="shared" si="81"/>
        <v>158.60900000000001</v>
      </c>
      <c r="BD89" s="735">
        <v>158.60900000000001</v>
      </c>
      <c r="BE89" s="583"/>
      <c r="BF89" s="583">
        <f t="shared" si="82"/>
        <v>2867.6370000000002</v>
      </c>
      <c r="BG89" s="583">
        <f t="shared" si="83"/>
        <v>0</v>
      </c>
      <c r="BH89" s="583"/>
      <c r="BI89" s="583"/>
      <c r="BJ89" s="735">
        <f t="shared" si="84"/>
        <v>2867.6370000000002</v>
      </c>
      <c r="BK89" s="735">
        <v>2867.6370000000002</v>
      </c>
      <c r="BL89" s="583"/>
      <c r="BM89" s="682">
        <f t="shared" si="87"/>
        <v>0.37409241426991152</v>
      </c>
      <c r="BN89" s="682">
        <f t="shared" si="88"/>
        <v>0.80845668859649122</v>
      </c>
      <c r="BO89" s="682">
        <f t="shared" si="89"/>
        <v>0.33422322966988732</v>
      </c>
    </row>
    <row r="90" spans="1:67" s="652" customFormat="1" ht="27.75" customHeight="1">
      <c r="A90" s="368">
        <v>55</v>
      </c>
      <c r="B90" s="369" t="s">
        <v>1125</v>
      </c>
      <c r="C90" s="369">
        <f t="shared" si="85"/>
        <v>23735</v>
      </c>
      <c r="D90" s="662">
        <f t="shared" si="57"/>
        <v>3214</v>
      </c>
      <c r="E90" s="662"/>
      <c r="F90" s="662"/>
      <c r="G90" s="662">
        <v>1388</v>
      </c>
      <c r="H90" s="710"/>
      <c r="I90" s="662"/>
      <c r="J90" s="662"/>
      <c r="K90" s="662">
        <v>1826</v>
      </c>
      <c r="L90" s="670">
        <f t="shared" si="86"/>
        <v>20521</v>
      </c>
      <c r="M90" s="662">
        <v>280</v>
      </c>
      <c r="N90" s="662">
        <v>32</v>
      </c>
      <c r="O90" s="662"/>
      <c r="P90" s="662"/>
      <c r="Q90" s="696"/>
      <c r="R90" s="696"/>
      <c r="S90" s="710"/>
      <c r="T90" s="662"/>
      <c r="U90" s="662">
        <v>4306</v>
      </c>
      <c r="V90" s="662">
        <v>989</v>
      </c>
      <c r="W90" s="662"/>
      <c r="X90" s="662"/>
      <c r="Y90" s="696"/>
      <c r="Z90" s="696"/>
      <c r="AA90" s="710"/>
      <c r="AB90" s="710"/>
      <c r="AC90" s="662"/>
      <c r="AD90" s="662">
        <v>4695</v>
      </c>
      <c r="AE90" s="662">
        <v>5099</v>
      </c>
      <c r="AF90" s="662">
        <v>3065</v>
      </c>
      <c r="AG90" s="662">
        <v>2055</v>
      </c>
      <c r="AH90" s="696"/>
      <c r="AI90" s="696"/>
      <c r="AJ90" s="710"/>
      <c r="AK90" s="710"/>
      <c r="AL90" s="710"/>
      <c r="AM90" s="710"/>
      <c r="AN90" s="662"/>
      <c r="AO90" s="735">
        <f t="shared" si="73"/>
        <v>11060.012924000001</v>
      </c>
      <c r="AP90" s="583">
        <f t="shared" si="74"/>
        <v>1463.5920000000001</v>
      </c>
      <c r="AQ90" s="735">
        <f t="shared" si="75"/>
        <v>9596.420924</v>
      </c>
      <c r="AR90" s="583">
        <f t="shared" si="76"/>
        <v>6807.9231999999993</v>
      </c>
      <c r="AS90" s="583">
        <f t="shared" si="77"/>
        <v>1463.5920000000001</v>
      </c>
      <c r="AT90" s="583">
        <v>1463.5920000000001</v>
      </c>
      <c r="AU90" s="583"/>
      <c r="AV90" s="735">
        <f t="shared" si="78"/>
        <v>5344.3311999999996</v>
      </c>
      <c r="AW90" s="735">
        <v>5344.3311999999996</v>
      </c>
      <c r="AX90" s="583"/>
      <c r="AY90" s="583">
        <f t="shared" si="79"/>
        <v>214.952</v>
      </c>
      <c r="AZ90" s="583">
        <f t="shared" si="80"/>
        <v>0</v>
      </c>
      <c r="BA90" s="583"/>
      <c r="BB90" s="583"/>
      <c r="BC90" s="735">
        <f t="shared" si="81"/>
        <v>214.952</v>
      </c>
      <c r="BD90" s="735">
        <v>214.952</v>
      </c>
      <c r="BE90" s="583"/>
      <c r="BF90" s="583">
        <f t="shared" si="82"/>
        <v>4037.1377240000002</v>
      </c>
      <c r="BG90" s="583">
        <f t="shared" si="83"/>
        <v>0</v>
      </c>
      <c r="BH90" s="583"/>
      <c r="BI90" s="583"/>
      <c r="BJ90" s="735">
        <f t="shared" si="84"/>
        <v>4037.1377240000002</v>
      </c>
      <c r="BK90" s="735">
        <v>4037.1377240000002</v>
      </c>
      <c r="BL90" s="583"/>
      <c r="BM90" s="682">
        <f t="shared" si="87"/>
        <v>0.46597905725721511</v>
      </c>
      <c r="BN90" s="682">
        <f t="shared" si="88"/>
        <v>0.4553802115743622</v>
      </c>
      <c r="BO90" s="682">
        <f t="shared" si="89"/>
        <v>0.46763904897422154</v>
      </c>
    </row>
    <row r="91" spans="1:67" s="652" customFormat="1" ht="27.75" customHeight="1">
      <c r="A91" s="650">
        <v>56</v>
      </c>
      <c r="B91" s="369" t="s">
        <v>1126</v>
      </c>
      <c r="C91" s="369">
        <f t="shared" si="85"/>
        <v>50758</v>
      </c>
      <c r="D91" s="662">
        <f t="shared" si="57"/>
        <v>11478</v>
      </c>
      <c r="E91" s="662"/>
      <c r="F91" s="662"/>
      <c r="G91" s="662">
        <v>10977</v>
      </c>
      <c r="H91" s="710"/>
      <c r="I91" s="662"/>
      <c r="J91" s="662"/>
      <c r="K91" s="662">
        <v>501</v>
      </c>
      <c r="L91" s="670">
        <f t="shared" si="86"/>
        <v>39280</v>
      </c>
      <c r="M91" s="662">
        <v>160</v>
      </c>
      <c r="N91" s="662">
        <v>0</v>
      </c>
      <c r="O91" s="662"/>
      <c r="P91" s="662"/>
      <c r="Q91" s="696"/>
      <c r="R91" s="696"/>
      <c r="S91" s="710"/>
      <c r="T91" s="662"/>
      <c r="U91" s="662">
        <v>4732</v>
      </c>
      <c r="V91" s="662">
        <v>27</v>
      </c>
      <c r="W91" s="662"/>
      <c r="X91" s="662"/>
      <c r="Y91" s="696"/>
      <c r="Z91" s="696"/>
      <c r="AA91" s="710">
        <v>596</v>
      </c>
      <c r="AB91" s="710"/>
      <c r="AC91" s="662"/>
      <c r="AD91" s="662">
        <v>20420</v>
      </c>
      <c r="AE91" s="662">
        <v>1728</v>
      </c>
      <c r="AF91" s="662">
        <v>11300</v>
      </c>
      <c r="AG91" s="662"/>
      <c r="AH91" s="696"/>
      <c r="AI91" s="696"/>
      <c r="AJ91" s="715">
        <v>317</v>
      </c>
      <c r="AK91" s="715"/>
      <c r="AL91" s="715"/>
      <c r="AM91" s="715"/>
      <c r="AN91" s="662"/>
      <c r="AO91" s="735">
        <f t="shared" si="73"/>
        <v>35348.004849999998</v>
      </c>
      <c r="AP91" s="583">
        <f t="shared" si="74"/>
        <v>9135.9320000000007</v>
      </c>
      <c r="AQ91" s="735">
        <f t="shared" si="75"/>
        <v>26212.072849999997</v>
      </c>
      <c r="AR91" s="583">
        <f t="shared" si="76"/>
        <v>30844.13565</v>
      </c>
      <c r="AS91" s="583">
        <f t="shared" si="77"/>
        <v>9135.9320000000007</v>
      </c>
      <c r="AT91" s="583">
        <v>9135.9320000000007</v>
      </c>
      <c r="AU91" s="583"/>
      <c r="AV91" s="735">
        <f t="shared" si="78"/>
        <v>21708.203649999999</v>
      </c>
      <c r="AW91" s="735">
        <v>21708.203649999999</v>
      </c>
      <c r="AX91" s="583"/>
      <c r="AY91" s="583">
        <f t="shared" si="79"/>
        <v>15.313000000000001</v>
      </c>
      <c r="AZ91" s="583">
        <f t="shared" si="80"/>
        <v>0</v>
      </c>
      <c r="BA91" s="583"/>
      <c r="BB91" s="583"/>
      <c r="BC91" s="735">
        <f t="shared" si="81"/>
        <v>15.313000000000001</v>
      </c>
      <c r="BD91" s="735">
        <v>15.313000000000001</v>
      </c>
      <c r="BE91" s="583"/>
      <c r="BF91" s="583">
        <f t="shared" si="82"/>
        <v>4488.5562</v>
      </c>
      <c r="BG91" s="583">
        <f t="shared" si="83"/>
        <v>0</v>
      </c>
      <c r="BH91" s="583"/>
      <c r="BI91" s="583"/>
      <c r="BJ91" s="735">
        <f t="shared" si="84"/>
        <v>4488.5562</v>
      </c>
      <c r="BK91" s="735">
        <v>4488.5562</v>
      </c>
      <c r="BL91" s="583"/>
      <c r="BM91" s="682">
        <f t="shared" si="87"/>
        <v>0.69640263308246975</v>
      </c>
      <c r="BN91" s="682">
        <f t="shared" si="88"/>
        <v>0.79595155950514029</v>
      </c>
      <c r="BO91" s="682">
        <f t="shared" si="89"/>
        <v>0.66731346359470456</v>
      </c>
    </row>
    <row r="92" spans="1:67" ht="27.75" customHeight="1">
      <c r="A92" s="650">
        <v>57</v>
      </c>
      <c r="B92" s="369" t="s">
        <v>1127</v>
      </c>
      <c r="C92" s="369">
        <f t="shared" si="85"/>
        <v>26657</v>
      </c>
      <c r="D92" s="662">
        <f t="shared" si="57"/>
        <v>8671</v>
      </c>
      <c r="E92" s="662"/>
      <c r="F92" s="662"/>
      <c r="G92" s="662">
        <v>6801</v>
      </c>
      <c r="H92" s="710"/>
      <c r="I92" s="662"/>
      <c r="J92" s="662"/>
      <c r="K92" s="662">
        <v>1870</v>
      </c>
      <c r="L92" s="670">
        <f t="shared" si="86"/>
        <v>17986</v>
      </c>
      <c r="M92" s="662">
        <v>150</v>
      </c>
      <c r="N92" s="662">
        <v>268</v>
      </c>
      <c r="O92" s="662"/>
      <c r="P92" s="662"/>
      <c r="Q92" s="696"/>
      <c r="R92" s="696"/>
      <c r="S92" s="710"/>
      <c r="T92" s="662"/>
      <c r="U92" s="662">
        <v>4386</v>
      </c>
      <c r="V92" s="662">
        <v>377</v>
      </c>
      <c r="W92" s="662"/>
      <c r="X92" s="662"/>
      <c r="Y92" s="696"/>
      <c r="Z92" s="696"/>
      <c r="AA92" s="710">
        <v>1489</v>
      </c>
      <c r="AB92" s="710"/>
      <c r="AC92" s="662"/>
      <c r="AD92" s="662">
        <v>8695</v>
      </c>
      <c r="AE92" s="662">
        <v>2211</v>
      </c>
      <c r="AF92" s="662"/>
      <c r="AG92" s="662">
        <v>410</v>
      </c>
      <c r="AH92" s="696"/>
      <c r="AI92" s="696"/>
      <c r="AJ92" s="710"/>
      <c r="AK92" s="710"/>
      <c r="AL92" s="710"/>
      <c r="AM92" s="710"/>
      <c r="AN92" s="662"/>
      <c r="AO92" s="735">
        <f t="shared" si="73"/>
        <v>7270.9882500000003</v>
      </c>
      <c r="AP92" s="583">
        <f t="shared" si="74"/>
        <v>4129.43</v>
      </c>
      <c r="AQ92" s="735">
        <f t="shared" si="75"/>
        <v>3141.55825</v>
      </c>
      <c r="AR92" s="583">
        <f t="shared" si="76"/>
        <v>5713.5682500000003</v>
      </c>
      <c r="AS92" s="583">
        <f t="shared" si="77"/>
        <v>4129.43</v>
      </c>
      <c r="AT92" s="583">
        <v>4129.43</v>
      </c>
      <c r="AU92" s="583"/>
      <c r="AV92" s="735">
        <f t="shared" si="78"/>
        <v>1584.13825</v>
      </c>
      <c r="AW92" s="735">
        <v>1584.13825</v>
      </c>
      <c r="AX92" s="583"/>
      <c r="AY92" s="583">
        <f t="shared" si="79"/>
        <v>163.51400000000001</v>
      </c>
      <c r="AZ92" s="583">
        <f t="shared" si="80"/>
        <v>0</v>
      </c>
      <c r="BA92" s="583"/>
      <c r="BB92" s="583"/>
      <c r="BC92" s="735">
        <f t="shared" si="81"/>
        <v>163.51400000000001</v>
      </c>
      <c r="BD92" s="735">
        <v>163.51400000000001</v>
      </c>
      <c r="BE92" s="583"/>
      <c r="BF92" s="583">
        <f t="shared" si="82"/>
        <v>1393.9059999999999</v>
      </c>
      <c r="BG92" s="583">
        <f t="shared" si="83"/>
        <v>0</v>
      </c>
      <c r="BH92" s="583"/>
      <c r="BI92" s="583"/>
      <c r="BJ92" s="735">
        <f t="shared" si="84"/>
        <v>1393.9059999999999</v>
      </c>
      <c r="BK92" s="735">
        <v>1393.9059999999999</v>
      </c>
      <c r="BL92" s="583"/>
      <c r="BM92" s="682">
        <f t="shared" si="87"/>
        <v>0.27276093521401507</v>
      </c>
      <c r="BN92" s="682">
        <f t="shared" si="88"/>
        <v>0.47623457502018224</v>
      </c>
      <c r="BO92" s="682">
        <f t="shared" si="89"/>
        <v>0.17466686589569666</v>
      </c>
    </row>
    <row r="93" spans="1:67" ht="27.75" customHeight="1">
      <c r="A93" s="368">
        <v>58</v>
      </c>
      <c r="B93" s="369" t="s">
        <v>1128</v>
      </c>
      <c r="C93" s="369">
        <f t="shared" si="85"/>
        <v>18009</v>
      </c>
      <c r="D93" s="662">
        <f t="shared" si="57"/>
        <v>2256</v>
      </c>
      <c r="E93" s="662"/>
      <c r="F93" s="662"/>
      <c r="G93" s="662">
        <v>1071</v>
      </c>
      <c r="H93" s="710"/>
      <c r="I93" s="662"/>
      <c r="J93" s="662"/>
      <c r="K93" s="662">
        <v>1185</v>
      </c>
      <c r="L93" s="670">
        <f t="shared" si="86"/>
        <v>15753</v>
      </c>
      <c r="M93" s="662">
        <v>410</v>
      </c>
      <c r="N93" s="662">
        <v>272</v>
      </c>
      <c r="O93" s="662"/>
      <c r="P93" s="662"/>
      <c r="Q93" s="696"/>
      <c r="R93" s="696"/>
      <c r="S93" s="710"/>
      <c r="T93" s="662"/>
      <c r="U93" s="662">
        <v>5967</v>
      </c>
      <c r="V93" s="662">
        <v>359</v>
      </c>
      <c r="W93" s="662"/>
      <c r="X93" s="662"/>
      <c r="Y93" s="696"/>
      <c r="Z93" s="696"/>
      <c r="AA93" s="710">
        <v>263</v>
      </c>
      <c r="AB93" s="710"/>
      <c r="AC93" s="662"/>
      <c r="AD93" s="662">
        <v>5249</v>
      </c>
      <c r="AE93" s="662">
        <v>3233</v>
      </c>
      <c r="AF93" s="662"/>
      <c r="AG93" s="662"/>
      <c r="AH93" s="696"/>
      <c r="AI93" s="696"/>
      <c r="AJ93" s="710"/>
      <c r="AK93" s="710"/>
      <c r="AL93" s="710"/>
      <c r="AM93" s="710"/>
      <c r="AN93" s="662"/>
      <c r="AO93" s="735">
        <f t="shared" si="73"/>
        <v>7796.6578579999996</v>
      </c>
      <c r="AP93" s="583">
        <f t="shared" si="74"/>
        <v>778</v>
      </c>
      <c r="AQ93" s="735">
        <f t="shared" si="75"/>
        <v>7018.6578579999996</v>
      </c>
      <c r="AR93" s="583">
        <f t="shared" si="76"/>
        <v>2402.2317000000003</v>
      </c>
      <c r="AS93" s="583">
        <f t="shared" si="77"/>
        <v>778</v>
      </c>
      <c r="AT93" s="583">
        <v>778</v>
      </c>
      <c r="AU93" s="583"/>
      <c r="AV93" s="735">
        <f t="shared" si="78"/>
        <v>1624.2317</v>
      </c>
      <c r="AW93" s="735">
        <v>1624.2317</v>
      </c>
      <c r="AX93" s="583"/>
      <c r="AY93" s="583">
        <f t="shared" si="79"/>
        <v>294.61</v>
      </c>
      <c r="AZ93" s="583">
        <f t="shared" si="80"/>
        <v>0</v>
      </c>
      <c r="BA93" s="583"/>
      <c r="BB93" s="583"/>
      <c r="BC93" s="735">
        <f t="shared" si="81"/>
        <v>294.61</v>
      </c>
      <c r="BD93" s="735">
        <v>294.61</v>
      </c>
      <c r="BE93" s="583"/>
      <c r="BF93" s="583">
        <f t="shared" si="82"/>
        <v>5099.8161579999996</v>
      </c>
      <c r="BG93" s="583">
        <f t="shared" si="83"/>
        <v>0</v>
      </c>
      <c r="BH93" s="583"/>
      <c r="BI93" s="583"/>
      <c r="BJ93" s="735">
        <f t="shared" si="84"/>
        <v>5099.8161579999996</v>
      </c>
      <c r="BK93" s="735">
        <v>5099.8161579999996</v>
      </c>
      <c r="BL93" s="583"/>
      <c r="BM93" s="682">
        <f t="shared" si="87"/>
        <v>0.43293119318118717</v>
      </c>
      <c r="BN93" s="682">
        <f t="shared" si="88"/>
        <v>0.34485815602836878</v>
      </c>
      <c r="BO93" s="682">
        <f t="shared" si="89"/>
        <v>0.44554420478638984</v>
      </c>
    </row>
    <row r="94" spans="1:67" ht="27.75" customHeight="1">
      <c r="A94" s="650">
        <v>59</v>
      </c>
      <c r="B94" s="369" t="s">
        <v>1129</v>
      </c>
      <c r="C94" s="369">
        <f t="shared" si="85"/>
        <v>28292</v>
      </c>
      <c r="D94" s="662">
        <f t="shared" si="57"/>
        <v>6113</v>
      </c>
      <c r="E94" s="662"/>
      <c r="F94" s="662">
        <v>1200</v>
      </c>
      <c r="G94" s="662">
        <v>3548</v>
      </c>
      <c r="H94" s="710"/>
      <c r="I94" s="662"/>
      <c r="J94" s="662"/>
      <c r="K94" s="662">
        <v>1365</v>
      </c>
      <c r="L94" s="670">
        <f t="shared" si="86"/>
        <v>22179</v>
      </c>
      <c r="M94" s="662">
        <v>230</v>
      </c>
      <c r="N94" s="662">
        <v>262</v>
      </c>
      <c r="O94" s="662"/>
      <c r="P94" s="662"/>
      <c r="Q94" s="696"/>
      <c r="R94" s="696"/>
      <c r="S94" s="710"/>
      <c r="T94" s="662"/>
      <c r="U94" s="662">
        <v>6489</v>
      </c>
      <c r="V94" s="662">
        <v>48</v>
      </c>
      <c r="W94" s="662"/>
      <c r="X94" s="662"/>
      <c r="Y94" s="696"/>
      <c r="Z94" s="696"/>
      <c r="AA94" s="710"/>
      <c r="AB94" s="710"/>
      <c r="AC94" s="662"/>
      <c r="AD94" s="662">
        <v>9830</v>
      </c>
      <c r="AE94" s="662">
        <v>3520</v>
      </c>
      <c r="AF94" s="662">
        <v>1800</v>
      </c>
      <c r="AG94" s="662"/>
      <c r="AH94" s="696"/>
      <c r="AI94" s="696"/>
      <c r="AJ94" s="710"/>
      <c r="AK94" s="710"/>
      <c r="AL94" s="710"/>
      <c r="AM94" s="710"/>
      <c r="AN94" s="662"/>
      <c r="AO94" s="735">
        <f t="shared" si="73"/>
        <v>7535.2412000000004</v>
      </c>
      <c r="AP94" s="583">
        <f t="shared" si="74"/>
        <v>4820.6890000000003</v>
      </c>
      <c r="AQ94" s="735">
        <f t="shared" si="75"/>
        <v>2714.5522000000001</v>
      </c>
      <c r="AR94" s="583">
        <f t="shared" si="76"/>
        <v>5384.9598000000005</v>
      </c>
      <c r="AS94" s="583">
        <f t="shared" si="77"/>
        <v>3786.2950000000001</v>
      </c>
      <c r="AT94" s="583">
        <v>3786.2950000000001</v>
      </c>
      <c r="AU94" s="583"/>
      <c r="AV94" s="735">
        <f t="shared" si="78"/>
        <v>1598.6648</v>
      </c>
      <c r="AW94" s="735">
        <v>1598.6648</v>
      </c>
      <c r="AX94" s="583"/>
      <c r="AY94" s="583">
        <f t="shared" si="79"/>
        <v>53.183399999999999</v>
      </c>
      <c r="AZ94" s="583">
        <f t="shared" si="80"/>
        <v>0</v>
      </c>
      <c r="BA94" s="583"/>
      <c r="BB94" s="583"/>
      <c r="BC94" s="735">
        <f t="shared" si="81"/>
        <v>53.183399999999999</v>
      </c>
      <c r="BD94" s="735">
        <v>53.183399999999999</v>
      </c>
      <c r="BE94" s="583"/>
      <c r="BF94" s="583">
        <f t="shared" si="82"/>
        <v>2097.098</v>
      </c>
      <c r="BG94" s="583">
        <f t="shared" si="83"/>
        <v>1034.394</v>
      </c>
      <c r="BH94" s="583">
        <v>1034.394</v>
      </c>
      <c r="BI94" s="583"/>
      <c r="BJ94" s="735">
        <f t="shared" si="84"/>
        <v>1062.704</v>
      </c>
      <c r="BK94" s="735">
        <v>1062.704</v>
      </c>
      <c r="BL94" s="583"/>
      <c r="BM94" s="682">
        <f t="shared" si="87"/>
        <v>0.26633822988830769</v>
      </c>
      <c r="BN94" s="682">
        <f t="shared" si="88"/>
        <v>0.7885962702437429</v>
      </c>
      <c r="BO94" s="682">
        <f t="shared" si="89"/>
        <v>0.12239290319671763</v>
      </c>
    </row>
    <row r="95" spans="1:67" ht="27.75" customHeight="1">
      <c r="A95" s="650">
        <v>60</v>
      </c>
      <c r="B95" s="369" t="s">
        <v>1130</v>
      </c>
      <c r="C95" s="369">
        <f t="shared" si="85"/>
        <v>6303</v>
      </c>
      <c r="D95" s="662">
        <f t="shared" si="57"/>
        <v>1618</v>
      </c>
      <c r="E95" s="662"/>
      <c r="F95" s="662"/>
      <c r="G95" s="662">
        <v>680</v>
      </c>
      <c r="H95" s="710"/>
      <c r="I95" s="662"/>
      <c r="J95" s="662"/>
      <c r="K95" s="662">
        <v>938</v>
      </c>
      <c r="L95" s="670">
        <f t="shared" si="86"/>
        <v>4685</v>
      </c>
      <c r="M95" s="662">
        <v>0</v>
      </c>
      <c r="N95" s="662">
        <v>58</v>
      </c>
      <c r="O95" s="662">
        <v>1124</v>
      </c>
      <c r="P95" s="662">
        <v>602</v>
      </c>
      <c r="Q95" s="696"/>
      <c r="R95" s="696">
        <v>2</v>
      </c>
      <c r="S95" s="710"/>
      <c r="T95" s="662"/>
      <c r="U95" s="662">
        <v>860</v>
      </c>
      <c r="V95" s="662">
        <v>28</v>
      </c>
      <c r="W95" s="662"/>
      <c r="X95" s="662">
        <v>120</v>
      </c>
      <c r="Y95" s="696"/>
      <c r="Z95" s="696"/>
      <c r="AA95" s="710"/>
      <c r="AB95" s="710"/>
      <c r="AC95" s="662"/>
      <c r="AD95" s="662">
        <v>1746</v>
      </c>
      <c r="AE95" s="662">
        <v>145</v>
      </c>
      <c r="AF95" s="662"/>
      <c r="AG95" s="662"/>
      <c r="AH95" s="696"/>
      <c r="AI95" s="696"/>
      <c r="AJ95" s="710"/>
      <c r="AK95" s="710"/>
      <c r="AL95" s="710"/>
      <c r="AM95" s="710"/>
      <c r="AN95" s="662"/>
      <c r="AO95" s="735">
        <f t="shared" si="73"/>
        <v>5078.8904600000005</v>
      </c>
      <c r="AP95" s="583">
        <f t="shared" si="74"/>
        <v>1114.45246</v>
      </c>
      <c r="AQ95" s="735">
        <f t="shared" si="75"/>
        <v>3964.4380000000001</v>
      </c>
      <c r="AR95" s="583">
        <f t="shared" si="76"/>
        <v>2371.9954600000001</v>
      </c>
      <c r="AS95" s="583">
        <f t="shared" si="77"/>
        <v>1114.45246</v>
      </c>
      <c r="AT95" s="583">
        <v>1114.45246</v>
      </c>
      <c r="AU95" s="583"/>
      <c r="AV95" s="735">
        <f t="shared" si="78"/>
        <v>1257.5429999999999</v>
      </c>
      <c r="AW95" s="735">
        <v>1257.5429999999999</v>
      </c>
      <c r="AX95" s="583"/>
      <c r="AY95" s="583">
        <f t="shared" si="79"/>
        <v>1752.1590000000001</v>
      </c>
      <c r="AZ95" s="583">
        <f t="shared" si="80"/>
        <v>0</v>
      </c>
      <c r="BA95" s="583"/>
      <c r="BB95" s="583"/>
      <c r="BC95" s="735">
        <f t="shared" si="81"/>
        <v>1752.1590000000001</v>
      </c>
      <c r="BD95" s="735">
        <v>1752.1590000000001</v>
      </c>
      <c r="BE95" s="583"/>
      <c r="BF95" s="583">
        <f t="shared" si="82"/>
        <v>954.73599999999999</v>
      </c>
      <c r="BG95" s="583">
        <f t="shared" si="83"/>
        <v>0</v>
      </c>
      <c r="BH95" s="583"/>
      <c r="BI95" s="583"/>
      <c r="BJ95" s="735">
        <f t="shared" si="84"/>
        <v>954.73599999999999</v>
      </c>
      <c r="BK95" s="735">
        <v>954.73599999999999</v>
      </c>
      <c r="BL95" s="583"/>
      <c r="BM95" s="682">
        <f t="shared" si="87"/>
        <v>0.80578937966047925</v>
      </c>
      <c r="BN95" s="682">
        <f t="shared" si="88"/>
        <v>0.68878396786155749</v>
      </c>
      <c r="BO95" s="682">
        <f t="shared" si="89"/>
        <v>0.84619807897545363</v>
      </c>
    </row>
    <row r="96" spans="1:67" ht="27.75" customHeight="1">
      <c r="A96" s="368">
        <v>61</v>
      </c>
      <c r="B96" s="369" t="s">
        <v>1131</v>
      </c>
      <c r="C96" s="369">
        <f t="shared" si="85"/>
        <v>16869</v>
      </c>
      <c r="D96" s="662">
        <f t="shared" si="57"/>
        <v>1061</v>
      </c>
      <c r="E96" s="662"/>
      <c r="F96" s="662"/>
      <c r="G96" s="662">
        <v>563</v>
      </c>
      <c r="H96" s="710"/>
      <c r="I96" s="662"/>
      <c r="J96" s="662"/>
      <c r="K96" s="662">
        <v>498</v>
      </c>
      <c r="L96" s="670">
        <f t="shared" si="86"/>
        <v>15808</v>
      </c>
      <c r="M96" s="662">
        <v>0</v>
      </c>
      <c r="N96" s="662">
        <v>15</v>
      </c>
      <c r="O96" s="662"/>
      <c r="P96" s="662"/>
      <c r="Q96" s="696"/>
      <c r="R96" s="696"/>
      <c r="S96" s="710"/>
      <c r="T96" s="662"/>
      <c r="U96" s="662">
        <v>1360</v>
      </c>
      <c r="V96" s="662">
        <v>96</v>
      </c>
      <c r="W96" s="662"/>
      <c r="X96" s="662"/>
      <c r="Y96" s="696"/>
      <c r="Z96" s="696"/>
      <c r="AA96" s="710">
        <v>50</v>
      </c>
      <c r="AB96" s="710"/>
      <c r="AC96" s="662"/>
      <c r="AD96" s="662">
        <v>2612</v>
      </c>
      <c r="AE96" s="662">
        <v>2506</v>
      </c>
      <c r="AF96" s="662">
        <v>7546</v>
      </c>
      <c r="AG96" s="662"/>
      <c r="AH96" s="696"/>
      <c r="AI96" s="696"/>
      <c r="AJ96" s="715">
        <f>750+873</f>
        <v>1623</v>
      </c>
      <c r="AK96" s="715"/>
      <c r="AL96" s="715"/>
      <c r="AM96" s="715"/>
      <c r="AN96" s="662"/>
      <c r="AO96" s="735">
        <f t="shared" si="73"/>
        <v>12365.033249999999</v>
      </c>
      <c r="AP96" s="583">
        <f t="shared" si="74"/>
        <v>850.47299999999996</v>
      </c>
      <c r="AQ96" s="735">
        <f t="shared" si="75"/>
        <v>11514.560249999999</v>
      </c>
      <c r="AR96" s="583">
        <f t="shared" si="76"/>
        <v>10956.201499999999</v>
      </c>
      <c r="AS96" s="583">
        <f t="shared" si="77"/>
        <v>850.47299999999996</v>
      </c>
      <c r="AT96" s="583">
        <v>850.47299999999996</v>
      </c>
      <c r="AU96" s="583"/>
      <c r="AV96" s="735">
        <f t="shared" si="78"/>
        <v>10105.728499999999</v>
      </c>
      <c r="AW96" s="735">
        <v>10105.728499999999</v>
      </c>
      <c r="AX96" s="583"/>
      <c r="AY96" s="583">
        <f t="shared" si="79"/>
        <v>0</v>
      </c>
      <c r="AZ96" s="583">
        <f t="shared" si="80"/>
        <v>0</v>
      </c>
      <c r="BA96" s="583"/>
      <c r="BB96" s="583"/>
      <c r="BC96" s="735">
        <f t="shared" si="81"/>
        <v>0</v>
      </c>
      <c r="BD96" s="735"/>
      <c r="BE96" s="583"/>
      <c r="BF96" s="583">
        <f t="shared" si="82"/>
        <v>1408.8317500000001</v>
      </c>
      <c r="BG96" s="583">
        <f t="shared" si="83"/>
        <v>0</v>
      </c>
      <c r="BH96" s="583"/>
      <c r="BI96" s="583"/>
      <c r="BJ96" s="735">
        <f t="shared" si="84"/>
        <v>1408.8317500000001</v>
      </c>
      <c r="BK96" s="735">
        <v>1408.8317500000001</v>
      </c>
      <c r="BL96" s="583"/>
      <c r="BM96" s="682">
        <f t="shared" si="87"/>
        <v>0.73300333451893995</v>
      </c>
      <c r="BN96" s="682">
        <f t="shared" si="88"/>
        <v>0.80157681432610739</v>
      </c>
      <c r="BO96" s="682">
        <f t="shared" si="89"/>
        <v>0.72840082553137642</v>
      </c>
    </row>
    <row r="97" spans="1:67" ht="27.75" customHeight="1">
      <c r="A97" s="650">
        <v>62</v>
      </c>
      <c r="B97" s="369" t="s">
        <v>1132</v>
      </c>
      <c r="C97" s="369">
        <f t="shared" si="85"/>
        <v>12099</v>
      </c>
      <c r="D97" s="662">
        <f t="shared" si="57"/>
        <v>6290</v>
      </c>
      <c r="E97" s="662"/>
      <c r="F97" s="662"/>
      <c r="G97" s="662">
        <v>4972</v>
      </c>
      <c r="H97" s="710"/>
      <c r="I97" s="662"/>
      <c r="J97" s="662"/>
      <c r="K97" s="662">
        <v>1318</v>
      </c>
      <c r="L97" s="670">
        <f t="shared" si="86"/>
        <v>5809</v>
      </c>
      <c r="M97" s="662">
        <v>1000</v>
      </c>
      <c r="N97" s="662">
        <v>139</v>
      </c>
      <c r="O97" s="662"/>
      <c r="P97" s="662"/>
      <c r="Q97" s="696"/>
      <c r="R97" s="696"/>
      <c r="S97" s="710"/>
      <c r="T97" s="662"/>
      <c r="U97" s="662">
        <v>1720</v>
      </c>
      <c r="V97" s="662">
        <v>103</v>
      </c>
      <c r="W97" s="662"/>
      <c r="X97" s="662"/>
      <c r="Y97" s="696"/>
      <c r="Z97" s="696"/>
      <c r="AA97" s="710"/>
      <c r="AB97" s="710"/>
      <c r="AC97" s="662"/>
      <c r="AD97" s="662">
        <v>2636</v>
      </c>
      <c r="AE97" s="662">
        <v>211</v>
      </c>
      <c r="AF97" s="662"/>
      <c r="AG97" s="662"/>
      <c r="AH97" s="696"/>
      <c r="AI97" s="696"/>
      <c r="AJ97" s="710"/>
      <c r="AK97" s="710"/>
      <c r="AL97" s="710"/>
      <c r="AM97" s="710"/>
      <c r="AN97" s="662"/>
      <c r="AO97" s="735">
        <f t="shared" si="73"/>
        <v>7706.1196129999998</v>
      </c>
      <c r="AP97" s="583">
        <f t="shared" si="74"/>
        <v>4373.6546129999997</v>
      </c>
      <c r="AQ97" s="735">
        <f t="shared" si="75"/>
        <v>3332.4650000000001</v>
      </c>
      <c r="AR97" s="583">
        <f t="shared" si="76"/>
        <v>5353.4546129999999</v>
      </c>
      <c r="AS97" s="583">
        <f t="shared" si="77"/>
        <v>4373.6546129999997</v>
      </c>
      <c r="AT97" s="583">
        <v>4373.6546129999997</v>
      </c>
      <c r="AU97" s="583"/>
      <c r="AV97" s="735">
        <f t="shared" si="78"/>
        <v>979.8</v>
      </c>
      <c r="AW97" s="735">
        <v>979.8</v>
      </c>
      <c r="AX97" s="583"/>
      <c r="AY97" s="583">
        <f t="shared" si="79"/>
        <v>737.96500000000003</v>
      </c>
      <c r="AZ97" s="583">
        <f t="shared" si="80"/>
        <v>0</v>
      </c>
      <c r="BA97" s="583"/>
      <c r="BB97" s="583"/>
      <c r="BC97" s="735">
        <f t="shared" si="81"/>
        <v>737.96500000000003</v>
      </c>
      <c r="BD97" s="735">
        <v>737.96500000000003</v>
      </c>
      <c r="BE97" s="583"/>
      <c r="BF97" s="583">
        <f t="shared" si="82"/>
        <v>1614.7</v>
      </c>
      <c r="BG97" s="583">
        <f t="shared" si="83"/>
        <v>0</v>
      </c>
      <c r="BH97" s="583"/>
      <c r="BI97" s="583"/>
      <c r="BJ97" s="735">
        <f t="shared" si="84"/>
        <v>1614.7</v>
      </c>
      <c r="BK97" s="735">
        <v>1614.7</v>
      </c>
      <c r="BL97" s="583"/>
      <c r="BM97" s="682">
        <f t="shared" si="87"/>
        <v>0.63692202768823869</v>
      </c>
      <c r="BN97" s="682">
        <f t="shared" si="88"/>
        <v>0.69533459666136721</v>
      </c>
      <c r="BO97" s="682">
        <f t="shared" si="89"/>
        <v>0.57367274918230338</v>
      </c>
    </row>
    <row r="98" spans="1:67" ht="27.75" customHeight="1">
      <c r="A98" s="650">
        <v>63</v>
      </c>
      <c r="B98" s="369" t="s">
        <v>1133</v>
      </c>
      <c r="C98" s="369">
        <f t="shared" si="85"/>
        <v>27777</v>
      </c>
      <c r="D98" s="662">
        <f t="shared" si="57"/>
        <v>10170</v>
      </c>
      <c r="E98" s="662">
        <v>4759</v>
      </c>
      <c r="F98" s="662"/>
      <c r="G98" s="662">
        <v>4448</v>
      </c>
      <c r="H98" s="710"/>
      <c r="I98" s="662"/>
      <c r="J98" s="662"/>
      <c r="K98" s="662">
        <v>963</v>
      </c>
      <c r="L98" s="670">
        <f t="shared" si="86"/>
        <v>17607</v>
      </c>
      <c r="M98" s="662">
        <v>1490</v>
      </c>
      <c r="N98" s="662">
        <v>96</v>
      </c>
      <c r="O98" s="662"/>
      <c r="P98" s="662">
        <v>450</v>
      </c>
      <c r="Q98" s="696"/>
      <c r="R98" s="696"/>
      <c r="S98" s="710"/>
      <c r="T98" s="662"/>
      <c r="U98" s="662">
        <v>1802</v>
      </c>
      <c r="V98" s="662">
        <v>128</v>
      </c>
      <c r="W98" s="662"/>
      <c r="X98" s="662"/>
      <c r="Y98" s="696"/>
      <c r="Z98" s="696"/>
      <c r="AA98" s="710">
        <v>300</v>
      </c>
      <c r="AB98" s="710"/>
      <c r="AC98" s="662"/>
      <c r="AD98" s="662">
        <v>7336</v>
      </c>
      <c r="AE98" s="662">
        <v>845</v>
      </c>
      <c r="AF98" s="662">
        <v>3590</v>
      </c>
      <c r="AG98" s="662">
        <v>1570</v>
      </c>
      <c r="AH98" s="696"/>
      <c r="AI98" s="696"/>
      <c r="AJ98" s="710"/>
      <c r="AK98" s="710"/>
      <c r="AL98" s="710"/>
      <c r="AM98" s="710"/>
      <c r="AN98" s="662"/>
      <c r="AO98" s="735">
        <f t="shared" si="73"/>
        <v>19050.922128999999</v>
      </c>
      <c r="AP98" s="583">
        <f t="shared" si="74"/>
        <v>9888.7675290000006</v>
      </c>
      <c r="AQ98" s="735">
        <f t="shared" si="75"/>
        <v>9162.1545999999998</v>
      </c>
      <c r="AR98" s="583">
        <f t="shared" si="76"/>
        <v>10076.971</v>
      </c>
      <c r="AS98" s="583">
        <f t="shared" si="77"/>
        <v>4892.6809999999996</v>
      </c>
      <c r="AT98" s="583">
        <v>4892.6809999999996</v>
      </c>
      <c r="AU98" s="583"/>
      <c r="AV98" s="735">
        <f t="shared" si="78"/>
        <v>5184.29</v>
      </c>
      <c r="AW98" s="735">
        <v>5184.29</v>
      </c>
      <c r="AX98" s="583"/>
      <c r="AY98" s="583">
        <f t="shared" si="79"/>
        <v>6842.5651290000005</v>
      </c>
      <c r="AZ98" s="583">
        <f t="shared" si="80"/>
        <v>4996.0865290000002</v>
      </c>
      <c r="BA98" s="583">
        <v>4996.0865290000002</v>
      </c>
      <c r="BB98" s="583"/>
      <c r="BC98" s="735">
        <f t="shared" si="81"/>
        <v>1846.4785999999999</v>
      </c>
      <c r="BD98" s="735">
        <v>1846.4785999999999</v>
      </c>
      <c r="BE98" s="583"/>
      <c r="BF98" s="583">
        <f t="shared" si="82"/>
        <v>2131.386</v>
      </c>
      <c r="BG98" s="583">
        <f t="shared" si="83"/>
        <v>0</v>
      </c>
      <c r="BH98" s="583"/>
      <c r="BI98" s="583"/>
      <c r="BJ98" s="735">
        <f t="shared" si="84"/>
        <v>2131.386</v>
      </c>
      <c r="BK98" s="735">
        <v>2131.386</v>
      </c>
      <c r="BL98" s="583"/>
      <c r="BM98" s="682">
        <f t="shared" si="87"/>
        <v>0.68585240051121432</v>
      </c>
      <c r="BN98" s="682">
        <f t="shared" si="88"/>
        <v>0.97234685634218299</v>
      </c>
      <c r="BO98" s="682">
        <f t="shared" si="89"/>
        <v>0.5203700005679559</v>
      </c>
    </row>
    <row r="99" spans="1:67" ht="27.75" customHeight="1">
      <c r="A99" s="368">
        <v>64</v>
      </c>
      <c r="B99" s="369" t="s">
        <v>1134</v>
      </c>
      <c r="C99" s="369">
        <f t="shared" si="85"/>
        <v>7701</v>
      </c>
      <c r="D99" s="662">
        <f t="shared" si="57"/>
        <v>457</v>
      </c>
      <c r="E99" s="662"/>
      <c r="F99" s="662"/>
      <c r="G99" s="662">
        <v>47</v>
      </c>
      <c r="H99" s="710"/>
      <c r="I99" s="662"/>
      <c r="J99" s="662"/>
      <c r="K99" s="662">
        <v>410</v>
      </c>
      <c r="L99" s="670">
        <f t="shared" si="86"/>
        <v>7244</v>
      </c>
      <c r="M99" s="662">
        <v>900</v>
      </c>
      <c r="N99" s="662">
        <v>210</v>
      </c>
      <c r="O99" s="662"/>
      <c r="P99" s="662"/>
      <c r="Q99" s="696"/>
      <c r="R99" s="696"/>
      <c r="S99" s="710"/>
      <c r="T99" s="662"/>
      <c r="U99" s="662">
        <v>1470</v>
      </c>
      <c r="V99" s="662">
        <v>47</v>
      </c>
      <c r="W99" s="662"/>
      <c r="X99" s="662"/>
      <c r="Y99" s="696"/>
      <c r="Z99" s="696"/>
      <c r="AA99" s="710">
        <v>100</v>
      </c>
      <c r="AB99" s="710"/>
      <c r="AC99" s="662"/>
      <c r="AD99" s="662">
        <v>4506</v>
      </c>
      <c r="AE99" s="662">
        <v>11</v>
      </c>
      <c r="AF99" s="662"/>
      <c r="AG99" s="662"/>
      <c r="AH99" s="696"/>
      <c r="AI99" s="696"/>
      <c r="AJ99" s="710"/>
      <c r="AK99" s="710"/>
      <c r="AL99" s="710"/>
      <c r="AM99" s="710"/>
      <c r="AN99" s="662"/>
      <c r="AO99" s="735">
        <f t="shared" si="73"/>
        <v>4542.0522000000001</v>
      </c>
      <c r="AP99" s="583">
        <f t="shared" si="74"/>
        <v>200.03899999999999</v>
      </c>
      <c r="AQ99" s="735">
        <f t="shared" si="75"/>
        <v>4342.0132000000003</v>
      </c>
      <c r="AR99" s="583">
        <f t="shared" si="76"/>
        <v>2591.7281999999996</v>
      </c>
      <c r="AS99" s="583">
        <f t="shared" si="77"/>
        <v>200.03899999999999</v>
      </c>
      <c r="AT99" s="583">
        <v>200.03899999999999</v>
      </c>
      <c r="AU99" s="583"/>
      <c r="AV99" s="735">
        <f t="shared" si="78"/>
        <v>2391.6891999999998</v>
      </c>
      <c r="AW99" s="735">
        <v>2391.6891999999998</v>
      </c>
      <c r="AX99" s="583"/>
      <c r="AY99" s="583">
        <f t="shared" si="79"/>
        <v>987.11699999999996</v>
      </c>
      <c r="AZ99" s="583">
        <f t="shared" si="80"/>
        <v>0</v>
      </c>
      <c r="BA99" s="583"/>
      <c r="BB99" s="583"/>
      <c r="BC99" s="735">
        <f t="shared" si="81"/>
        <v>987.11699999999996</v>
      </c>
      <c r="BD99" s="735">
        <v>987.11699999999996</v>
      </c>
      <c r="BE99" s="583"/>
      <c r="BF99" s="583">
        <f t="shared" si="82"/>
        <v>963.20699999999999</v>
      </c>
      <c r="BG99" s="583">
        <f t="shared" si="83"/>
        <v>0</v>
      </c>
      <c r="BH99" s="583"/>
      <c r="BI99" s="583"/>
      <c r="BJ99" s="735">
        <f t="shared" si="84"/>
        <v>963.20699999999999</v>
      </c>
      <c r="BK99" s="735">
        <v>963.20699999999999</v>
      </c>
      <c r="BL99" s="583"/>
      <c r="BM99" s="682">
        <f t="shared" si="87"/>
        <v>0.58980031164783797</v>
      </c>
      <c r="BN99" s="682">
        <f t="shared" si="88"/>
        <v>0.43772210065645512</v>
      </c>
      <c r="BO99" s="682">
        <f t="shared" si="89"/>
        <v>0.59939442297073442</v>
      </c>
    </row>
    <row r="100" spans="1:67" ht="27.75" customHeight="1">
      <c r="A100" s="653">
        <v>65</v>
      </c>
      <c r="B100" s="654" t="s">
        <v>1135</v>
      </c>
      <c r="C100" s="654">
        <f t="shared" ref="C100" si="90">D100+L100</f>
        <v>25194</v>
      </c>
      <c r="D100" s="663">
        <f t="shared" si="57"/>
        <v>1227</v>
      </c>
      <c r="E100" s="663"/>
      <c r="F100" s="663"/>
      <c r="G100" s="663">
        <v>366</v>
      </c>
      <c r="H100" s="714"/>
      <c r="I100" s="663"/>
      <c r="J100" s="663"/>
      <c r="K100" s="663">
        <v>861</v>
      </c>
      <c r="L100" s="684">
        <f t="shared" ref="L100" si="91">SUM(M100:AN100)</f>
        <v>23967</v>
      </c>
      <c r="M100" s="663">
        <v>0</v>
      </c>
      <c r="N100" s="663">
        <v>160</v>
      </c>
      <c r="O100" s="663"/>
      <c r="P100" s="663">
        <v>1220</v>
      </c>
      <c r="Q100" s="699"/>
      <c r="R100" s="699"/>
      <c r="S100" s="714"/>
      <c r="T100" s="663"/>
      <c r="U100" s="663">
        <v>1525</v>
      </c>
      <c r="V100" s="663">
        <v>275</v>
      </c>
      <c r="W100" s="663"/>
      <c r="X100" s="663">
        <v>250</v>
      </c>
      <c r="Y100" s="699"/>
      <c r="Z100" s="699"/>
      <c r="AA100" s="714">
        <v>250</v>
      </c>
      <c r="AB100" s="714"/>
      <c r="AC100" s="663"/>
      <c r="AD100" s="663">
        <v>10412</v>
      </c>
      <c r="AE100" s="663">
        <v>5075</v>
      </c>
      <c r="AF100" s="663">
        <v>4800</v>
      </c>
      <c r="AG100" s="663"/>
      <c r="AH100" s="699"/>
      <c r="AI100" s="699"/>
      <c r="AJ100" s="714"/>
      <c r="AK100" s="714"/>
      <c r="AL100" s="714"/>
      <c r="AM100" s="714"/>
      <c r="AN100" s="663"/>
      <c r="AO100" s="736">
        <f t="shared" si="73"/>
        <v>8436.0164999999997</v>
      </c>
      <c r="AP100" s="655">
        <f t="shared" si="74"/>
        <v>988.97900000000004</v>
      </c>
      <c r="AQ100" s="736">
        <f t="shared" si="75"/>
        <v>7447.0374999999995</v>
      </c>
      <c r="AR100" s="655">
        <f t="shared" si="76"/>
        <v>6577.2757000000001</v>
      </c>
      <c r="AS100" s="655">
        <f t="shared" si="77"/>
        <v>988.97900000000004</v>
      </c>
      <c r="AT100" s="655">
        <v>988.97900000000004</v>
      </c>
      <c r="AU100" s="655"/>
      <c r="AV100" s="736">
        <f t="shared" si="78"/>
        <v>5588.2966999999999</v>
      </c>
      <c r="AW100" s="736">
        <v>5588.2966999999999</v>
      </c>
      <c r="AX100" s="655"/>
      <c r="AY100" s="655">
        <f t="shared" si="79"/>
        <v>121.69499999999999</v>
      </c>
      <c r="AZ100" s="655">
        <f t="shared" si="80"/>
        <v>0</v>
      </c>
      <c r="BA100" s="655"/>
      <c r="BB100" s="655"/>
      <c r="BC100" s="736">
        <f t="shared" si="81"/>
        <v>121.69499999999999</v>
      </c>
      <c r="BD100" s="736">
        <v>121.69499999999999</v>
      </c>
      <c r="BE100" s="655"/>
      <c r="BF100" s="655">
        <f t="shared" si="82"/>
        <v>1737.0458000000001</v>
      </c>
      <c r="BG100" s="655">
        <f t="shared" si="83"/>
        <v>0</v>
      </c>
      <c r="BH100" s="655"/>
      <c r="BI100" s="655"/>
      <c r="BJ100" s="736">
        <f t="shared" si="84"/>
        <v>1737.0458000000001</v>
      </c>
      <c r="BK100" s="736">
        <v>1737.0458000000001</v>
      </c>
      <c r="BL100" s="655"/>
      <c r="BM100" s="686">
        <f t="shared" si="87"/>
        <v>0.33484228387711357</v>
      </c>
      <c r="BN100" s="686">
        <f t="shared" si="88"/>
        <v>0.80601385493072542</v>
      </c>
      <c r="BO100" s="686">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0"/>
      <c r="AP101" s="4"/>
      <c r="AQ101" s="720"/>
      <c r="AR101" s="4"/>
      <c r="AS101" s="4"/>
      <c r="AT101" s="4"/>
      <c r="AU101" s="4"/>
      <c r="AV101" s="720"/>
      <c r="AW101" s="720"/>
      <c r="AX101" s="4"/>
      <c r="AY101" s="4"/>
      <c r="AZ101" s="4"/>
      <c r="BA101" s="4"/>
      <c r="BB101" s="4"/>
      <c r="BC101" s="737">
        <v>0</v>
      </c>
      <c r="BD101" s="720"/>
      <c r="BE101" s="4"/>
      <c r="BF101" s="4"/>
      <c r="BG101" s="4"/>
      <c r="BH101" s="4"/>
      <c r="BI101" s="4"/>
      <c r="BJ101" s="720"/>
      <c r="BK101" s="720"/>
      <c r="BL101" s="4"/>
      <c r="BM101" s="4"/>
      <c r="BN101" s="4"/>
      <c r="BO101" s="581"/>
    </row>
    <row r="102" spans="1:67" ht="15.75" hidden="1">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738"/>
      <c r="AP102" s="581"/>
      <c r="AQ102" s="738"/>
      <c r="AR102" s="581"/>
      <c r="AS102" s="581"/>
      <c r="AT102" s="581"/>
      <c r="AU102" s="581"/>
      <c r="AV102" s="738"/>
      <c r="AW102" s="737"/>
      <c r="AX102" s="581"/>
      <c r="AY102" s="581"/>
      <c r="AZ102" s="581"/>
      <c r="BA102" s="581"/>
      <c r="BB102" s="581"/>
      <c r="BC102" s="738"/>
      <c r="BD102" s="738"/>
      <c r="BE102" s="581"/>
      <c r="BF102" s="581"/>
      <c r="BG102" s="581"/>
      <c r="BH102" s="581"/>
      <c r="BI102" s="581"/>
      <c r="BJ102" s="737" t="e">
        <v>#REF!</v>
      </c>
      <c r="BK102" s="738"/>
      <c r="BL102" s="581"/>
      <c r="BM102" s="581"/>
      <c r="BN102" s="581"/>
      <c r="BO102" s="581"/>
    </row>
    <row r="103" spans="1:67" ht="15.75" hidden="1">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738"/>
      <c r="AP103" s="581"/>
      <c r="AQ103" s="738"/>
      <c r="AR103" s="581"/>
      <c r="AS103" s="581"/>
      <c r="AT103" s="581"/>
      <c r="AU103" s="581"/>
      <c r="AV103" s="738"/>
      <c r="AW103" s="737"/>
      <c r="AX103" s="581"/>
      <c r="AY103" s="581"/>
      <c r="AZ103" s="581"/>
      <c r="BA103" s="581"/>
      <c r="BB103" s="581"/>
      <c r="BC103" s="738"/>
      <c r="BD103" s="738"/>
      <c r="BE103" s="581"/>
      <c r="BF103" s="581"/>
      <c r="BG103" s="581"/>
      <c r="BH103" s="581"/>
      <c r="BI103" s="581"/>
      <c r="BJ103" s="737" t="e">
        <f>#REF!-#REF!</f>
        <v>#REF!</v>
      </c>
      <c r="BK103" s="738"/>
      <c r="BL103" s="581"/>
      <c r="BM103" s="581"/>
      <c r="BN103" s="581"/>
      <c r="BO103" s="581"/>
    </row>
    <row r="104" spans="1:67">
      <c r="B104" s="25" t="s">
        <v>1152</v>
      </c>
    </row>
  </sheetData>
  <mergeCells count="85">
    <mergeCell ref="AJ6:AJ10"/>
    <mergeCell ref="AK6:AK10"/>
    <mergeCell ref="AL6:AL10"/>
    <mergeCell ref="AB6:AB10"/>
    <mergeCell ref="AM6:AM10"/>
    <mergeCell ref="X6:X10"/>
    <mergeCell ref="AC6:AC10"/>
    <mergeCell ref="O6:O10"/>
    <mergeCell ref="P6:P10"/>
    <mergeCell ref="T6:T10"/>
    <mergeCell ref="AA6:AA10"/>
    <mergeCell ref="S6:S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E8:G8"/>
    <mergeCell ref="E9:E10"/>
    <mergeCell ref="F9:F10"/>
    <mergeCell ref="G9:G10"/>
    <mergeCell ref="I9:I10"/>
    <mergeCell ref="I8:K8"/>
    <mergeCell ref="J9:J10"/>
    <mergeCell ref="K9:K10"/>
    <mergeCell ref="H9:H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849"/>
      <c r="B1" s="849"/>
      <c r="C1" s="849"/>
      <c r="D1" s="849"/>
      <c r="E1" s="48"/>
      <c r="F1" s="49"/>
      <c r="G1" s="49"/>
      <c r="H1" s="49"/>
      <c r="I1" s="49"/>
      <c r="J1" s="49"/>
      <c r="K1" s="47"/>
      <c r="L1" s="47"/>
      <c r="M1" s="47"/>
      <c r="N1" s="47"/>
      <c r="O1" s="47"/>
      <c r="P1" s="47"/>
      <c r="Q1" s="47"/>
      <c r="R1" s="47"/>
      <c r="S1" s="47"/>
      <c r="T1" s="47"/>
      <c r="U1" s="47"/>
      <c r="V1" s="50" t="s">
        <v>770</v>
      </c>
      <c r="W1" s="47"/>
      <c r="X1" s="47"/>
      <c r="Y1" s="47"/>
      <c r="Z1" s="47"/>
      <c r="AA1" s="47"/>
    </row>
    <row r="2" spans="1:27" s="445" customFormat="1" ht="17.25">
      <c r="A2" s="883" t="s">
        <v>771</v>
      </c>
      <c r="B2" s="883"/>
      <c r="C2" s="883"/>
      <c r="D2" s="883"/>
      <c r="E2" s="883"/>
      <c r="F2" s="883"/>
      <c r="G2" s="883"/>
      <c r="H2" s="883"/>
      <c r="I2" s="883"/>
      <c r="J2" s="883"/>
      <c r="K2" s="883"/>
      <c r="L2" s="883"/>
      <c r="M2" s="883"/>
      <c r="N2" s="883"/>
      <c r="O2" s="883"/>
      <c r="P2" s="883"/>
      <c r="Q2" s="883"/>
      <c r="R2" s="883"/>
      <c r="S2" s="883"/>
      <c r="T2" s="883"/>
      <c r="U2" s="883"/>
      <c r="V2" s="883"/>
      <c r="W2" s="883"/>
      <c r="X2" s="883"/>
      <c r="Y2" s="883"/>
      <c r="Z2" s="883"/>
      <c r="AA2" s="883"/>
    </row>
    <row r="3" spans="1:27" s="446" customFormat="1" ht="15.75">
      <c r="A3" s="886" t="str">
        <f>'48'!A3:F3</f>
        <v>(Kèm theo Nghị quyết số: 34/NQ-HĐND ngày 25 tháng 6 năm 2025 của HĐND tỉnh Lạng Sơn)</v>
      </c>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row>
    <row r="4" spans="1:27" ht="15.75">
      <c r="A4" s="51"/>
      <c r="B4" s="52"/>
      <c r="C4" s="53"/>
      <c r="D4" s="54"/>
      <c r="E4" s="55"/>
      <c r="F4" s="55"/>
      <c r="G4" s="55"/>
      <c r="H4" s="55"/>
      <c r="I4" s="55"/>
      <c r="J4" s="55"/>
      <c r="K4" s="884"/>
      <c r="L4" s="884"/>
      <c r="M4" s="56"/>
      <c r="N4" s="293">
        <f>'55'!D8</f>
        <v>1986850.3123760002</v>
      </c>
      <c r="O4" s="293">
        <f>N4-N9/1000000</f>
        <v>1986848.3255256878</v>
      </c>
      <c r="P4" s="57"/>
      <c r="Q4" s="58"/>
      <c r="R4" s="53"/>
      <c r="S4" s="57"/>
      <c r="T4" s="51"/>
      <c r="U4" s="51"/>
      <c r="V4" s="51"/>
      <c r="W4" s="835" t="s">
        <v>765</v>
      </c>
      <c r="X4" s="835"/>
      <c r="Y4" s="885"/>
      <c r="Z4" s="885"/>
      <c r="AA4" s="885"/>
    </row>
    <row r="5" spans="1:27">
      <c r="A5" s="882" t="s">
        <v>503</v>
      </c>
      <c r="B5" s="882" t="s">
        <v>504</v>
      </c>
      <c r="C5" s="879" t="s">
        <v>505</v>
      </c>
      <c r="D5" s="879" t="s">
        <v>506</v>
      </c>
      <c r="E5" s="879"/>
      <c r="F5" s="879"/>
      <c r="G5" s="879"/>
      <c r="H5" s="879"/>
      <c r="I5" s="879"/>
      <c r="J5" s="879"/>
      <c r="K5" s="879"/>
      <c r="L5" s="879"/>
      <c r="M5" s="879"/>
      <c r="N5" s="879" t="s">
        <v>507</v>
      </c>
      <c r="O5" s="879"/>
      <c r="P5" s="879"/>
      <c r="Q5" s="879"/>
      <c r="R5" s="879"/>
      <c r="S5" s="879"/>
      <c r="T5" s="879"/>
      <c r="U5" s="879" t="s">
        <v>70</v>
      </c>
      <c r="V5" s="879"/>
      <c r="W5" s="879"/>
      <c r="X5" s="879"/>
      <c r="Y5" s="879"/>
      <c r="Z5" s="879"/>
      <c r="AA5" s="879"/>
    </row>
    <row r="6" spans="1:27">
      <c r="A6" s="882"/>
      <c r="B6" s="882"/>
      <c r="C6" s="879"/>
      <c r="D6" s="879" t="s">
        <v>215</v>
      </c>
      <c r="E6" s="879" t="s">
        <v>509</v>
      </c>
      <c r="F6" s="879"/>
      <c r="G6" s="880"/>
      <c r="H6" s="879" t="s">
        <v>156</v>
      </c>
      <c r="I6" s="879"/>
      <c r="J6" s="879"/>
      <c r="K6" s="879"/>
      <c r="L6" s="879"/>
      <c r="M6" s="879"/>
      <c r="N6" s="879" t="s">
        <v>215</v>
      </c>
      <c r="O6" s="879" t="s">
        <v>508</v>
      </c>
      <c r="P6" s="879"/>
      <c r="Q6" s="879"/>
      <c r="R6" s="879"/>
      <c r="S6" s="879"/>
      <c r="T6" s="879"/>
      <c r="U6" s="879" t="s">
        <v>215</v>
      </c>
      <c r="V6" s="879" t="s">
        <v>508</v>
      </c>
      <c r="W6" s="879"/>
      <c r="X6" s="879"/>
      <c r="Y6" s="879"/>
      <c r="Z6" s="879"/>
      <c r="AA6" s="879"/>
    </row>
    <row r="7" spans="1:27" ht="76.5" customHeight="1">
      <c r="A7" s="882"/>
      <c r="B7" s="882"/>
      <c r="C7" s="879"/>
      <c r="D7" s="879"/>
      <c r="E7" s="59" t="s">
        <v>516</v>
      </c>
      <c r="F7" s="59" t="s">
        <v>517</v>
      </c>
      <c r="G7" s="61" t="s">
        <v>518</v>
      </c>
      <c r="H7" s="59" t="s">
        <v>510</v>
      </c>
      <c r="I7" s="59" t="s">
        <v>511</v>
      </c>
      <c r="J7" s="59" t="s">
        <v>512</v>
      </c>
      <c r="K7" s="59" t="s">
        <v>513</v>
      </c>
      <c r="L7" s="59" t="s">
        <v>514</v>
      </c>
      <c r="M7" s="59" t="s">
        <v>515</v>
      </c>
      <c r="N7" s="879"/>
      <c r="O7" s="59" t="s">
        <v>510</v>
      </c>
      <c r="P7" s="59" t="s">
        <v>511</v>
      </c>
      <c r="Q7" s="59" t="s">
        <v>512</v>
      </c>
      <c r="R7" s="59" t="s">
        <v>513</v>
      </c>
      <c r="S7" s="59" t="s">
        <v>514</v>
      </c>
      <c r="T7" s="59" t="s">
        <v>515</v>
      </c>
      <c r="U7" s="879"/>
      <c r="V7" s="59" t="s">
        <v>510</v>
      </c>
      <c r="W7" s="59" t="s">
        <v>511</v>
      </c>
      <c r="X7" s="59" t="s">
        <v>519</v>
      </c>
      <c r="Y7" s="59" t="s">
        <v>513</v>
      </c>
      <c r="Z7" s="59" t="s">
        <v>514</v>
      </c>
      <c r="AA7" s="59" t="s">
        <v>515</v>
      </c>
    </row>
    <row r="8" spans="1:27" ht="24">
      <c r="A8" s="60" t="s">
        <v>12</v>
      </c>
      <c r="B8" s="60" t="s">
        <v>13</v>
      </c>
      <c r="C8" s="60" t="s">
        <v>52</v>
      </c>
      <c r="D8" s="60">
        <v>1</v>
      </c>
      <c r="E8" s="60" t="s">
        <v>772</v>
      </c>
      <c r="F8" s="60" t="s">
        <v>773</v>
      </c>
      <c r="G8" s="60" t="s">
        <v>774</v>
      </c>
      <c r="H8" s="60">
        <v>2</v>
      </c>
      <c r="I8" s="60">
        <v>3</v>
      </c>
      <c r="J8" s="60">
        <v>4</v>
      </c>
      <c r="K8" s="60">
        <v>5</v>
      </c>
      <c r="L8" s="60">
        <v>6</v>
      </c>
      <c r="M8" s="60">
        <v>7</v>
      </c>
      <c r="N8" s="60" t="s">
        <v>775</v>
      </c>
      <c r="O8" s="60">
        <v>9</v>
      </c>
      <c r="P8" s="60">
        <v>10</v>
      </c>
      <c r="Q8" s="60">
        <v>11</v>
      </c>
      <c r="R8" s="60">
        <v>12</v>
      </c>
      <c r="S8" s="60">
        <v>13</v>
      </c>
      <c r="T8" s="60">
        <v>14</v>
      </c>
      <c r="U8" s="60" t="s">
        <v>776</v>
      </c>
      <c r="V8" s="60" t="s">
        <v>777</v>
      </c>
      <c r="W8" s="60" t="s">
        <v>778</v>
      </c>
      <c r="X8" s="60" t="s">
        <v>779</v>
      </c>
      <c r="Y8" s="60" t="s">
        <v>780</v>
      </c>
      <c r="Z8" s="60" t="s">
        <v>781</v>
      </c>
      <c r="AA8" s="60" t="s">
        <v>782</v>
      </c>
    </row>
    <row r="9" spans="1:27" ht="35.25" customHeight="1">
      <c r="A9" s="878" t="s">
        <v>151</v>
      </c>
      <c r="B9" s="881"/>
      <c r="C9" s="881"/>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7">
        <f>+N9/D9</f>
        <v>0.48905880485498587</v>
      </c>
      <c r="V9" s="448">
        <f t="shared" ref="V9:X24" si="1">IF(ISERROR(O9/H9),"-",O9/H9)</f>
        <v>0.25444682158750004</v>
      </c>
      <c r="W9" s="448">
        <f t="shared" si="1"/>
        <v>0.5812941593548584</v>
      </c>
      <c r="X9" s="448">
        <f t="shared" si="1"/>
        <v>0.49551063654241501</v>
      </c>
      <c r="Y9" s="447">
        <f>R9/K9</f>
        <v>0.30570185405115358</v>
      </c>
      <c r="Z9" s="448">
        <f>IF(ISERROR(S9/L9),"-",S9/L9)</f>
        <v>0.68361602504872088</v>
      </c>
      <c r="AA9" s="447">
        <f>T9/M9</f>
        <v>0.65549158944837294</v>
      </c>
    </row>
    <row r="10" spans="1:27" ht="30.75" customHeight="1">
      <c r="A10" s="878" t="s">
        <v>520</v>
      </c>
      <c r="B10" s="878"/>
      <c r="C10" s="878"/>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7">
        <f>+N10/D10</f>
        <v>0.47296333936552459</v>
      </c>
      <c r="V10" s="448">
        <f>O10/H10</f>
        <v>0.25444682158750004</v>
      </c>
      <c r="W10" s="448">
        <f t="shared" si="1"/>
        <v>0.5812941593548584</v>
      </c>
      <c r="X10" s="448">
        <f t="shared" si="1"/>
        <v>0.49551063654241501</v>
      </c>
      <c r="Y10" s="447">
        <f>R10/K10</f>
        <v>0.30570185405115358</v>
      </c>
      <c r="Z10" s="448">
        <f>IF(ISERROR(S10/L10),"-",S10/L10)</f>
        <v>0.67481774920268789</v>
      </c>
      <c r="AA10" s="447">
        <f>T10/M10</f>
        <v>0.49616752579082357</v>
      </c>
    </row>
    <row r="11" spans="1:27" ht="111" customHeight="1">
      <c r="A11" s="878" t="s">
        <v>521</v>
      </c>
      <c r="B11" s="878"/>
      <c r="C11" s="878"/>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49"/>
      <c r="V11" s="449" t="str">
        <f t="shared" si="1"/>
        <v>-</v>
      </c>
      <c r="W11" s="449" t="str">
        <f t="shared" si="1"/>
        <v>-</v>
      </c>
      <c r="X11" s="449" t="str">
        <f t="shared" si="1"/>
        <v>-</v>
      </c>
      <c r="Y11" s="449">
        <f>IF(ISERROR(S11/L11),"-",S11/L11)</f>
        <v>1</v>
      </c>
      <c r="Z11" s="449">
        <f>IF(ISERROR(T11/M11),"-",T11/M11)</f>
        <v>1</v>
      </c>
      <c r="AA11" s="449" t="e">
        <f>IF(ISERROR(T11/M11),"-",#REF!/M11)</f>
        <v>#REF!</v>
      </c>
    </row>
    <row r="12" spans="1:27" ht="57.75" customHeight="1">
      <c r="A12" s="450">
        <v>1</v>
      </c>
      <c r="B12" s="878" t="s">
        <v>552</v>
      </c>
      <c r="C12" s="878"/>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7">
        <f>+N12/D12</f>
        <v>0.45281093290800584</v>
      </c>
      <c r="V12" s="447" t="str">
        <f t="shared" si="1"/>
        <v>-</v>
      </c>
      <c r="W12" s="447">
        <f>P12/I12</f>
        <v>0.55255604207309861</v>
      </c>
      <c r="X12" s="447">
        <f t="shared" si="1"/>
        <v>0.55187236794381755</v>
      </c>
      <c r="Y12" s="447">
        <f>R12/K12</f>
        <v>0.28301987819716912</v>
      </c>
      <c r="Z12" s="448">
        <f>IF(ISERROR(S12/L12),"-",S12/L12)</f>
        <v>0.45506164379337222</v>
      </c>
      <c r="AA12" s="447">
        <f>T12/M12</f>
        <v>0.69784794656615656</v>
      </c>
    </row>
    <row r="13" spans="1:27" ht="60">
      <c r="A13" s="451"/>
      <c r="B13" s="452" t="s">
        <v>553</v>
      </c>
      <c r="C13" s="453" t="s">
        <v>554</v>
      </c>
      <c r="D13" s="253">
        <f t="shared" ref="D13:D66" si="5">SUM(E13:G13)</f>
        <v>5200</v>
      </c>
      <c r="E13" s="454">
        <v>5200</v>
      </c>
      <c r="F13" s="455"/>
      <c r="G13" s="254"/>
      <c r="H13" s="253"/>
      <c r="I13" s="253"/>
      <c r="J13" s="253"/>
      <c r="K13" s="253">
        <f>SUM(E13:G13)</f>
        <v>5200</v>
      </c>
      <c r="L13" s="253"/>
      <c r="M13" s="253"/>
      <c r="N13" s="253">
        <f t="shared" ref="N13:N63" si="6">SUM(O13:T13)</f>
        <v>4012.1671980000001</v>
      </c>
      <c r="O13" s="253"/>
      <c r="P13" s="255"/>
      <c r="Q13" s="456"/>
      <c r="R13" s="454">
        <v>4012.1671980000001</v>
      </c>
      <c r="S13" s="253"/>
      <c r="T13" s="253"/>
      <c r="U13" s="457">
        <f>+N13/D13</f>
        <v>0.77157061500000002</v>
      </c>
      <c r="V13" s="458" t="str">
        <f t="shared" si="1"/>
        <v>-</v>
      </c>
      <c r="W13" s="458"/>
      <c r="X13" s="458" t="str">
        <f t="shared" si="1"/>
        <v>-</v>
      </c>
      <c r="Y13" s="457">
        <f>R13/K13</f>
        <v>0.77157061500000002</v>
      </c>
      <c r="Z13" s="458" t="str">
        <f t="shared" ref="Z13:Z28" si="7">IF(ISERROR(T13/M13),"-",T13/M13)</f>
        <v>-</v>
      </c>
      <c r="AA13" s="458"/>
    </row>
    <row r="14" spans="1:27" ht="24">
      <c r="A14" s="451"/>
      <c r="B14" s="459">
        <v>7942355</v>
      </c>
      <c r="C14" s="460" t="s">
        <v>555</v>
      </c>
      <c r="D14" s="253">
        <f t="shared" si="5"/>
        <v>25449.902000000002</v>
      </c>
      <c r="E14" s="454">
        <f>(22318000000+2350000000)/1000000</f>
        <v>24668</v>
      </c>
      <c r="F14" s="454">
        <v>0</v>
      </c>
      <c r="G14" s="454">
        <v>781.90200000000004</v>
      </c>
      <c r="H14" s="454">
        <v>0</v>
      </c>
      <c r="I14" s="454">
        <v>0</v>
      </c>
      <c r="J14" s="454">
        <f>(22318000000+781902000)/1000000</f>
        <v>23099.901999999998</v>
      </c>
      <c r="K14" s="454">
        <v>2350</v>
      </c>
      <c r="L14" s="454">
        <v>0</v>
      </c>
      <c r="M14" s="253"/>
      <c r="N14" s="253">
        <f t="shared" si="6"/>
        <v>16308.871999999999</v>
      </c>
      <c r="O14" s="253"/>
      <c r="P14" s="255"/>
      <c r="Q14" s="454">
        <v>16308.871999999999</v>
      </c>
      <c r="R14" s="253"/>
      <c r="S14" s="253"/>
      <c r="T14" s="253"/>
      <c r="U14" s="457">
        <f t="shared" ref="U14:U77" si="8">+N14/D14</f>
        <v>0.64082258548579085</v>
      </c>
      <c r="V14" s="458" t="str">
        <f t="shared" si="1"/>
        <v>-</v>
      </c>
      <c r="W14" s="458"/>
      <c r="X14" s="458">
        <f t="shared" si="1"/>
        <v>0.70601477010595115</v>
      </c>
      <c r="Y14" s="457"/>
      <c r="Z14" s="458" t="str">
        <f t="shared" si="7"/>
        <v>-</v>
      </c>
      <c r="AA14" s="458"/>
    </row>
    <row r="15" spans="1:27" ht="36">
      <c r="A15" s="451"/>
      <c r="B15" s="459" t="s">
        <v>556</v>
      </c>
      <c r="C15" s="460" t="s">
        <v>557</v>
      </c>
      <c r="D15" s="253">
        <f t="shared" si="5"/>
        <v>10151</v>
      </c>
      <c r="E15" s="454">
        <v>10011</v>
      </c>
      <c r="F15" s="454">
        <v>0</v>
      </c>
      <c r="G15" s="454">
        <v>140</v>
      </c>
      <c r="H15" s="253"/>
      <c r="I15" s="253"/>
      <c r="J15" s="253">
        <f>E15+G15</f>
        <v>10151</v>
      </c>
      <c r="K15" s="253"/>
      <c r="L15" s="253"/>
      <c r="M15" s="253"/>
      <c r="N15" s="253">
        <f t="shared" si="6"/>
        <v>5134.187363</v>
      </c>
      <c r="O15" s="454">
        <v>0</v>
      </c>
      <c r="P15" s="454">
        <v>0</v>
      </c>
      <c r="Q15" s="454">
        <v>5134.187363</v>
      </c>
      <c r="R15" s="454">
        <v>0</v>
      </c>
      <c r="S15" s="454">
        <v>0</v>
      </c>
      <c r="T15" s="454">
        <v>0</v>
      </c>
      <c r="U15" s="457">
        <f t="shared" si="8"/>
        <v>0.50578143660723085</v>
      </c>
      <c r="V15" s="458" t="str">
        <f t="shared" si="1"/>
        <v>-</v>
      </c>
      <c r="W15" s="458"/>
      <c r="X15" s="458">
        <f t="shared" si="1"/>
        <v>0.50578143660723085</v>
      </c>
      <c r="Y15" s="457"/>
      <c r="Z15" s="458" t="str">
        <f t="shared" si="7"/>
        <v>-</v>
      </c>
      <c r="AA15" s="458"/>
    </row>
    <row r="16" spans="1:27" ht="24">
      <c r="A16" s="451"/>
      <c r="B16" s="461">
        <v>7086231</v>
      </c>
      <c r="C16" s="462" t="s">
        <v>558</v>
      </c>
      <c r="D16" s="253">
        <f t="shared" si="5"/>
        <v>253</v>
      </c>
      <c r="E16" s="454">
        <v>253</v>
      </c>
      <c r="F16" s="454">
        <v>0</v>
      </c>
      <c r="G16" s="454">
        <v>0</v>
      </c>
      <c r="H16" s="253"/>
      <c r="I16" s="253"/>
      <c r="J16" s="253">
        <f>E16+G16</f>
        <v>253</v>
      </c>
      <c r="K16" s="253"/>
      <c r="L16" s="253"/>
      <c r="M16" s="253"/>
      <c r="N16" s="253">
        <f t="shared" si="6"/>
        <v>243.73845399999999</v>
      </c>
      <c r="O16" s="454">
        <v>0</v>
      </c>
      <c r="P16" s="454">
        <v>0</v>
      </c>
      <c r="Q16" s="454">
        <v>243.73845399999999</v>
      </c>
      <c r="R16" s="454">
        <v>0</v>
      </c>
      <c r="S16" s="454">
        <v>0</v>
      </c>
      <c r="T16" s="454">
        <v>0</v>
      </c>
      <c r="U16" s="457">
        <f t="shared" si="8"/>
        <v>0.96339309881422919</v>
      </c>
      <c r="V16" s="458" t="str">
        <f t="shared" si="1"/>
        <v>-</v>
      </c>
      <c r="W16" s="458"/>
      <c r="X16" s="458">
        <f t="shared" si="1"/>
        <v>0.96339309881422919</v>
      </c>
      <c r="Y16" s="457"/>
      <c r="Z16" s="458" t="str">
        <f t="shared" si="7"/>
        <v>-</v>
      </c>
      <c r="AA16" s="458"/>
    </row>
    <row r="17" spans="1:27" ht="60">
      <c r="A17" s="451"/>
      <c r="B17" s="463" t="s">
        <v>559</v>
      </c>
      <c r="C17" s="464" t="s">
        <v>560</v>
      </c>
      <c r="D17" s="253">
        <f t="shared" si="5"/>
        <v>29309.751781999999</v>
      </c>
      <c r="E17" s="454">
        <v>12500</v>
      </c>
      <c r="F17" s="454">
        <v>0</v>
      </c>
      <c r="G17" s="454">
        <v>16809.751781999999</v>
      </c>
      <c r="H17" s="253"/>
      <c r="I17" s="253">
        <f>E17+G17</f>
        <v>29309.751781999999</v>
      </c>
      <c r="J17" s="253"/>
      <c r="K17" s="253"/>
      <c r="L17" s="253"/>
      <c r="M17" s="253"/>
      <c r="N17" s="253">
        <f t="shared" si="6"/>
        <v>16688.774217999999</v>
      </c>
      <c r="O17" s="454">
        <v>0</v>
      </c>
      <c r="P17" s="454">
        <v>16688.774217999999</v>
      </c>
      <c r="Q17" s="454">
        <v>0</v>
      </c>
      <c r="R17" s="454">
        <v>0</v>
      </c>
      <c r="S17" s="454">
        <v>0</v>
      </c>
      <c r="T17" s="454">
        <v>0</v>
      </c>
      <c r="U17" s="457">
        <f t="shared" si="8"/>
        <v>0.56939322932953251</v>
      </c>
      <c r="V17" s="458" t="str">
        <f t="shared" si="1"/>
        <v>-</v>
      </c>
      <c r="W17" s="458">
        <f>P17/I17</f>
        <v>0.56939322932953251</v>
      </c>
      <c r="X17" s="458" t="str">
        <f t="shared" si="1"/>
        <v>-</v>
      </c>
      <c r="Y17" s="457"/>
      <c r="Z17" s="458" t="str">
        <f t="shared" si="7"/>
        <v>-</v>
      </c>
      <c r="AA17" s="458"/>
    </row>
    <row r="18" spans="1:27" ht="96">
      <c r="A18" s="451"/>
      <c r="B18" s="461">
        <v>8131854</v>
      </c>
      <c r="C18" s="453" t="s">
        <v>783</v>
      </c>
      <c r="D18" s="253">
        <f t="shared" si="5"/>
        <v>187300</v>
      </c>
      <c r="E18" s="454">
        <v>187300</v>
      </c>
      <c r="F18" s="455"/>
      <c r="G18" s="456"/>
      <c r="H18" s="253"/>
      <c r="I18" s="454">
        <v>187300</v>
      </c>
      <c r="J18" s="253"/>
      <c r="K18" s="253"/>
      <c r="L18" s="253"/>
      <c r="M18" s="253"/>
      <c r="N18" s="253">
        <f t="shared" si="6"/>
        <v>0</v>
      </c>
      <c r="O18" s="454">
        <v>0</v>
      </c>
      <c r="P18" s="454">
        <v>0</v>
      </c>
      <c r="Q18" s="454">
        <v>0</v>
      </c>
      <c r="R18" s="454">
        <v>0</v>
      </c>
      <c r="S18" s="454">
        <v>0</v>
      </c>
      <c r="T18" s="454">
        <v>0</v>
      </c>
      <c r="U18" s="457">
        <f t="shared" si="8"/>
        <v>0</v>
      </c>
      <c r="V18" s="458" t="str">
        <f t="shared" si="1"/>
        <v>-</v>
      </c>
      <c r="W18" s="458">
        <f>P18/I18</f>
        <v>0</v>
      </c>
      <c r="X18" s="458" t="str">
        <f t="shared" si="1"/>
        <v>-</v>
      </c>
      <c r="Y18" s="457"/>
      <c r="Z18" s="458" t="str">
        <f t="shared" si="7"/>
        <v>-</v>
      </c>
      <c r="AA18" s="458"/>
    </row>
    <row r="19" spans="1:27" ht="24">
      <c r="A19" s="451"/>
      <c r="B19" s="461">
        <v>7872335</v>
      </c>
      <c r="C19" s="462" t="s">
        <v>561</v>
      </c>
      <c r="D19" s="253">
        <f t="shared" si="5"/>
        <v>531</v>
      </c>
      <c r="E19" s="454">
        <v>531</v>
      </c>
      <c r="F19" s="454">
        <v>0</v>
      </c>
      <c r="G19" s="454">
        <v>0</v>
      </c>
      <c r="H19" s="253"/>
      <c r="I19" s="253"/>
      <c r="J19" s="253"/>
      <c r="K19" s="253"/>
      <c r="L19" s="253"/>
      <c r="M19" s="454">
        <v>531</v>
      </c>
      <c r="N19" s="253">
        <f t="shared" si="6"/>
        <v>0</v>
      </c>
      <c r="O19" s="454">
        <v>0</v>
      </c>
      <c r="P19" s="454">
        <v>0</v>
      </c>
      <c r="Q19" s="454">
        <v>0</v>
      </c>
      <c r="R19" s="454">
        <v>0</v>
      </c>
      <c r="S19" s="454">
        <v>0</v>
      </c>
      <c r="T19" s="454">
        <v>0</v>
      </c>
      <c r="U19" s="457">
        <f t="shared" si="8"/>
        <v>0</v>
      </c>
      <c r="V19" s="458" t="str">
        <f t="shared" si="1"/>
        <v>-</v>
      </c>
      <c r="W19" s="458"/>
      <c r="X19" s="458" t="str">
        <f t="shared" si="1"/>
        <v>-</v>
      </c>
      <c r="Y19" s="458"/>
      <c r="Z19" s="458">
        <f t="shared" si="7"/>
        <v>0</v>
      </c>
      <c r="AA19" s="458">
        <f>T19/M19</f>
        <v>0</v>
      </c>
    </row>
    <row r="20" spans="1:27" ht="36">
      <c r="A20" s="451"/>
      <c r="B20" s="463" t="s">
        <v>562</v>
      </c>
      <c r="C20" s="460" t="s">
        <v>563</v>
      </c>
      <c r="D20" s="253">
        <f t="shared" si="5"/>
        <v>3192</v>
      </c>
      <c r="E20" s="454">
        <v>3192</v>
      </c>
      <c r="F20" s="454">
        <v>0</v>
      </c>
      <c r="G20" s="454">
        <v>0</v>
      </c>
      <c r="H20" s="253"/>
      <c r="I20" s="253"/>
      <c r="J20" s="253">
        <f t="shared" ref="J20:J26" si="9">E20+G20</f>
        <v>3192</v>
      </c>
      <c r="K20" s="253"/>
      <c r="L20" s="253"/>
      <c r="M20" s="253"/>
      <c r="N20" s="253">
        <f t="shared" si="6"/>
        <v>2635.9838359999999</v>
      </c>
      <c r="O20" s="454">
        <v>0</v>
      </c>
      <c r="P20" s="454">
        <v>0</v>
      </c>
      <c r="Q20" s="454">
        <v>2635.9838359999999</v>
      </c>
      <c r="R20" s="454">
        <v>0</v>
      </c>
      <c r="S20" s="454">
        <v>0</v>
      </c>
      <c r="T20" s="454">
        <v>0</v>
      </c>
      <c r="U20" s="457">
        <f t="shared" si="8"/>
        <v>0.82580947243107761</v>
      </c>
      <c r="V20" s="458" t="str">
        <f t="shared" si="1"/>
        <v>-</v>
      </c>
      <c r="W20" s="458"/>
      <c r="X20" s="458">
        <f t="shared" si="1"/>
        <v>0.82580947243107761</v>
      </c>
      <c r="Y20" s="458"/>
      <c r="Z20" s="458" t="str">
        <f t="shared" si="7"/>
        <v>-</v>
      </c>
      <c r="AA20" s="458"/>
    </row>
    <row r="21" spans="1:27" ht="24">
      <c r="A21" s="451"/>
      <c r="B21" s="463" t="s">
        <v>564</v>
      </c>
      <c r="C21" s="460" t="s">
        <v>565</v>
      </c>
      <c r="D21" s="253">
        <f t="shared" si="5"/>
        <v>8658</v>
      </c>
      <c r="E21" s="454">
        <f>(6450000000+2108000000)/1000000</f>
        <v>8558</v>
      </c>
      <c r="F21" s="454">
        <v>0</v>
      </c>
      <c r="G21" s="454">
        <v>100</v>
      </c>
      <c r="H21" s="253"/>
      <c r="I21" s="253"/>
      <c r="J21" s="454">
        <v>100</v>
      </c>
      <c r="K21" s="454">
        <f>(6450000000+2108000000)/1000000</f>
        <v>8558</v>
      </c>
      <c r="L21" s="253"/>
      <c r="M21" s="253"/>
      <c r="N21" s="253">
        <f t="shared" si="6"/>
        <v>646.71699999999998</v>
      </c>
      <c r="O21" s="454">
        <v>0</v>
      </c>
      <c r="P21" s="454">
        <v>0</v>
      </c>
      <c r="Q21" s="454">
        <v>100</v>
      </c>
      <c r="R21" s="454">
        <v>546.71699999999998</v>
      </c>
      <c r="S21" s="454">
        <v>0</v>
      </c>
      <c r="T21" s="454">
        <v>0</v>
      </c>
      <c r="U21" s="457">
        <f t="shared" si="8"/>
        <v>7.4695888195888197E-2</v>
      </c>
      <c r="V21" s="458" t="str">
        <f t="shared" si="1"/>
        <v>-</v>
      </c>
      <c r="W21" s="458"/>
      <c r="X21" s="458">
        <f t="shared" si="1"/>
        <v>1</v>
      </c>
      <c r="Y21" s="457">
        <f>R21/K21</f>
        <v>6.3883734517410612E-2</v>
      </c>
      <c r="Z21" s="458" t="str">
        <f t="shared" si="7"/>
        <v>-</v>
      </c>
      <c r="AA21" s="458"/>
    </row>
    <row r="22" spans="1:27" ht="24">
      <c r="A22" s="451"/>
      <c r="B22" s="465" t="s">
        <v>784</v>
      </c>
      <c r="C22" s="466" t="s">
        <v>785</v>
      </c>
      <c r="D22" s="253">
        <f>SUM(E22:G22)</f>
        <v>250</v>
      </c>
      <c r="E22" s="454">
        <v>150</v>
      </c>
      <c r="F22" s="454">
        <v>100</v>
      </c>
      <c r="G22" s="454">
        <v>0</v>
      </c>
      <c r="H22" s="253"/>
      <c r="I22" s="253"/>
      <c r="J22" s="253">
        <f>E22+F22</f>
        <v>250</v>
      </c>
      <c r="K22" s="253"/>
      <c r="L22" s="253"/>
      <c r="M22" s="253"/>
      <c r="N22" s="253">
        <f>SUM(O22:T22)</f>
        <v>50</v>
      </c>
      <c r="O22" s="454">
        <v>0</v>
      </c>
      <c r="P22" s="454">
        <v>0</v>
      </c>
      <c r="Q22" s="454">
        <v>50</v>
      </c>
      <c r="R22" s="454">
        <v>0</v>
      </c>
      <c r="S22" s="454">
        <v>0</v>
      </c>
      <c r="T22" s="454">
        <v>0</v>
      </c>
      <c r="U22" s="457">
        <f t="shared" si="8"/>
        <v>0.2</v>
      </c>
      <c r="V22" s="458" t="str">
        <f t="shared" si="1"/>
        <v>-</v>
      </c>
      <c r="W22" s="458"/>
      <c r="X22" s="458">
        <f t="shared" si="1"/>
        <v>0.2</v>
      </c>
      <c r="Y22" s="458"/>
      <c r="Z22" s="458" t="str">
        <f t="shared" si="7"/>
        <v>-</v>
      </c>
      <c r="AA22" s="458"/>
    </row>
    <row r="23" spans="1:27" ht="36">
      <c r="A23" s="451"/>
      <c r="B23" s="459" t="s">
        <v>566</v>
      </c>
      <c r="C23" s="467" t="s">
        <v>567</v>
      </c>
      <c r="D23" s="253">
        <f t="shared" si="5"/>
        <v>6500</v>
      </c>
      <c r="E23" s="454">
        <v>6500</v>
      </c>
      <c r="F23" s="454">
        <v>0</v>
      </c>
      <c r="G23" s="454">
        <v>0</v>
      </c>
      <c r="H23" s="253"/>
      <c r="I23" s="253"/>
      <c r="J23" s="253">
        <f t="shared" si="9"/>
        <v>6500</v>
      </c>
      <c r="K23" s="253"/>
      <c r="L23" s="253"/>
      <c r="M23" s="253"/>
      <c r="N23" s="253">
        <f t="shared" si="6"/>
        <v>4344.183</v>
      </c>
      <c r="O23" s="454">
        <v>0</v>
      </c>
      <c r="P23" s="454">
        <v>0</v>
      </c>
      <c r="Q23" s="454">
        <v>4344.183</v>
      </c>
      <c r="R23" s="454">
        <v>0</v>
      </c>
      <c r="S23" s="454">
        <v>0</v>
      </c>
      <c r="T23" s="454">
        <v>0</v>
      </c>
      <c r="U23" s="457">
        <f t="shared" si="8"/>
        <v>0.66833584615384611</v>
      </c>
      <c r="V23" s="458" t="str">
        <f t="shared" si="1"/>
        <v>-</v>
      </c>
      <c r="W23" s="458"/>
      <c r="X23" s="458">
        <f t="shared" si="1"/>
        <v>0.66833584615384611</v>
      </c>
      <c r="Y23" s="458"/>
      <c r="Z23" s="458" t="str">
        <f t="shared" si="7"/>
        <v>-</v>
      </c>
      <c r="AA23" s="458"/>
    </row>
    <row r="24" spans="1:27" ht="36">
      <c r="A24" s="451"/>
      <c r="B24" s="468" t="s">
        <v>568</v>
      </c>
      <c r="C24" s="469" t="s">
        <v>569</v>
      </c>
      <c r="D24" s="253">
        <f t="shared" si="5"/>
        <v>699</v>
      </c>
      <c r="E24" s="454">
        <v>699</v>
      </c>
      <c r="F24" s="454">
        <v>0</v>
      </c>
      <c r="G24" s="454">
        <v>0</v>
      </c>
      <c r="H24" s="253"/>
      <c r="I24" s="253"/>
      <c r="J24" s="253">
        <f t="shared" si="9"/>
        <v>699</v>
      </c>
      <c r="K24" s="253"/>
      <c r="L24" s="253"/>
      <c r="M24" s="253"/>
      <c r="N24" s="253">
        <f t="shared" si="6"/>
        <v>525.24454700000001</v>
      </c>
      <c r="O24" s="454">
        <v>0</v>
      </c>
      <c r="P24" s="454">
        <v>0</v>
      </c>
      <c r="Q24" s="454">
        <v>525.24454700000001</v>
      </c>
      <c r="R24" s="454">
        <v>0</v>
      </c>
      <c r="S24" s="454">
        <v>0</v>
      </c>
      <c r="T24" s="454">
        <v>0</v>
      </c>
      <c r="U24" s="457">
        <f t="shared" si="8"/>
        <v>0.75142281402002864</v>
      </c>
      <c r="V24" s="458" t="str">
        <f t="shared" si="1"/>
        <v>-</v>
      </c>
      <c r="W24" s="458"/>
      <c r="X24" s="458">
        <f t="shared" si="1"/>
        <v>0.75142281402002864</v>
      </c>
      <c r="Y24" s="458"/>
      <c r="Z24" s="458" t="str">
        <f t="shared" si="7"/>
        <v>-</v>
      </c>
      <c r="AA24" s="458"/>
    </row>
    <row r="25" spans="1:27" ht="84">
      <c r="A25" s="451"/>
      <c r="B25" s="463" t="s">
        <v>570</v>
      </c>
      <c r="C25" s="470" t="s">
        <v>571</v>
      </c>
      <c r="D25" s="253">
        <f t="shared" si="5"/>
        <v>1696.445003</v>
      </c>
      <c r="E25" s="253"/>
      <c r="F25" s="256"/>
      <c r="G25" s="454">
        <v>1696.445003</v>
      </c>
      <c r="H25" s="454">
        <v>0</v>
      </c>
      <c r="I25" s="454">
        <v>0</v>
      </c>
      <c r="J25" s="454">
        <v>1696.445003</v>
      </c>
      <c r="K25" s="454">
        <v>0</v>
      </c>
      <c r="L25" s="253"/>
      <c r="M25" s="253"/>
      <c r="N25" s="253">
        <f t="shared" si="6"/>
        <v>0</v>
      </c>
      <c r="O25" s="454">
        <v>0</v>
      </c>
      <c r="P25" s="454">
        <v>0</v>
      </c>
      <c r="Q25" s="454">
        <v>0</v>
      </c>
      <c r="R25" s="454">
        <v>0</v>
      </c>
      <c r="S25" s="454">
        <v>0</v>
      </c>
      <c r="T25" s="454">
        <v>0</v>
      </c>
      <c r="U25" s="457">
        <f t="shared" si="8"/>
        <v>0</v>
      </c>
      <c r="V25" s="458" t="str">
        <f t="shared" ref="V25:W68" si="10">IF(ISERROR(O25/H25),"-",O25/H25)</f>
        <v>-</v>
      </c>
      <c r="W25" s="458"/>
      <c r="X25" s="458">
        <f t="shared" ref="X25:X88" si="11">IF(ISERROR(Q25/J25),"-",Q25/J25)</f>
        <v>0</v>
      </c>
      <c r="Y25" s="458"/>
      <c r="Z25" s="458" t="str">
        <f t="shared" si="7"/>
        <v>-</v>
      </c>
      <c r="AA25" s="458"/>
    </row>
    <row r="26" spans="1:27" ht="96">
      <c r="A26" s="451"/>
      <c r="B26" s="463" t="s">
        <v>572</v>
      </c>
      <c r="C26" s="470" t="s">
        <v>573</v>
      </c>
      <c r="D26" s="253">
        <f t="shared" si="5"/>
        <v>1250</v>
      </c>
      <c r="E26" s="454">
        <v>500</v>
      </c>
      <c r="F26" s="454">
        <v>0</v>
      </c>
      <c r="G26" s="454">
        <v>750</v>
      </c>
      <c r="H26" s="253"/>
      <c r="I26" s="253"/>
      <c r="J26" s="253">
        <f t="shared" si="9"/>
        <v>1250</v>
      </c>
      <c r="K26" s="253"/>
      <c r="L26" s="253"/>
      <c r="M26" s="253"/>
      <c r="N26" s="253">
        <f>SUM(O26:T26)</f>
        <v>750</v>
      </c>
      <c r="O26" s="454">
        <v>0</v>
      </c>
      <c r="P26" s="454">
        <v>0</v>
      </c>
      <c r="Q26" s="454">
        <v>750</v>
      </c>
      <c r="R26" s="454">
        <v>0</v>
      </c>
      <c r="S26" s="454">
        <v>0</v>
      </c>
      <c r="T26" s="454">
        <v>0</v>
      </c>
      <c r="U26" s="457">
        <f t="shared" si="8"/>
        <v>0.6</v>
      </c>
      <c r="V26" s="458" t="str">
        <f t="shared" si="10"/>
        <v>-</v>
      </c>
      <c r="W26" s="458"/>
      <c r="X26" s="458">
        <f t="shared" si="11"/>
        <v>0.6</v>
      </c>
      <c r="Y26" s="458"/>
      <c r="Z26" s="458" t="str">
        <f t="shared" si="7"/>
        <v>-</v>
      </c>
      <c r="AA26" s="458"/>
    </row>
    <row r="27" spans="1:27" ht="36">
      <c r="A27" s="451"/>
      <c r="B27" s="471">
        <v>7853336</v>
      </c>
      <c r="C27" s="472" t="s">
        <v>574</v>
      </c>
      <c r="D27" s="253">
        <f t="shared" si="5"/>
        <v>411832.47902500001</v>
      </c>
      <c r="E27" s="454">
        <v>99835</v>
      </c>
      <c r="F27" s="454">
        <v>134539</v>
      </c>
      <c r="G27" s="454">
        <f>(177280068025+178411000)/1000000</f>
        <v>177458.47902500001</v>
      </c>
      <c r="H27" s="253"/>
      <c r="I27" s="253">
        <f>F27+G27</f>
        <v>311997.47902500001</v>
      </c>
      <c r="J27" s="454">
        <v>99835</v>
      </c>
      <c r="K27" s="253"/>
      <c r="L27" s="253"/>
      <c r="M27" s="253"/>
      <c r="N27" s="253">
        <f t="shared" si="6"/>
        <v>324889.65766299999</v>
      </c>
      <c r="O27" s="454">
        <v>0</v>
      </c>
      <c r="P27" s="454">
        <v>225054.65766299999</v>
      </c>
      <c r="Q27" s="454">
        <v>99835</v>
      </c>
      <c r="R27" s="454">
        <v>0</v>
      </c>
      <c r="S27" s="454">
        <v>0</v>
      </c>
      <c r="T27" s="454">
        <v>0</v>
      </c>
      <c r="U27" s="457">
        <f t="shared" si="8"/>
        <v>0.78888789546702509</v>
      </c>
      <c r="V27" s="458" t="str">
        <f t="shared" si="10"/>
        <v>-</v>
      </c>
      <c r="W27" s="458">
        <f>P27/I27</f>
        <v>0.72133485939149722</v>
      </c>
      <c r="X27" s="458">
        <f t="shared" si="11"/>
        <v>1</v>
      </c>
      <c r="Y27" s="458">
        <f>+S27/I27</f>
        <v>0</v>
      </c>
      <c r="Z27" s="458" t="str">
        <f t="shared" si="7"/>
        <v>-</v>
      </c>
      <c r="AA27" s="458"/>
    </row>
    <row r="28" spans="1:27" ht="24">
      <c r="A28" s="451"/>
      <c r="B28" s="461">
        <v>7244497</v>
      </c>
      <c r="C28" s="462" t="s">
        <v>575</v>
      </c>
      <c r="D28" s="253">
        <f t="shared" si="5"/>
        <v>1588.4368999999999</v>
      </c>
      <c r="E28" s="454">
        <v>0</v>
      </c>
      <c r="F28" s="454">
        <v>0</v>
      </c>
      <c r="G28" s="454">
        <f>(1275914600+312522300)/1000000</f>
        <v>1588.4368999999999</v>
      </c>
      <c r="H28" s="253"/>
      <c r="I28" s="456">
        <f>G28</f>
        <v>1588.4368999999999</v>
      </c>
      <c r="J28" s="253"/>
      <c r="K28" s="253"/>
      <c r="L28" s="253"/>
      <c r="M28" s="253"/>
      <c r="N28" s="253">
        <f t="shared" si="6"/>
        <v>0</v>
      </c>
      <c r="O28" s="256"/>
      <c r="P28" s="253"/>
      <c r="Q28" s="255"/>
      <c r="R28" s="253"/>
      <c r="S28" s="253"/>
      <c r="T28" s="253"/>
      <c r="U28" s="457">
        <f t="shared" si="8"/>
        <v>0</v>
      </c>
      <c r="V28" s="458" t="str">
        <f t="shared" si="10"/>
        <v>-</v>
      </c>
      <c r="W28" s="458">
        <f>P28/I28</f>
        <v>0</v>
      </c>
      <c r="X28" s="458" t="str">
        <f t="shared" si="11"/>
        <v>-</v>
      </c>
      <c r="Y28" s="458">
        <f>+S28/I28</f>
        <v>0</v>
      </c>
      <c r="Z28" s="458" t="str">
        <f t="shared" si="7"/>
        <v>-</v>
      </c>
      <c r="AA28" s="458"/>
    </row>
    <row r="29" spans="1:27">
      <c r="A29" s="451"/>
      <c r="B29" s="473">
        <v>7931833</v>
      </c>
      <c r="C29" s="470" t="s">
        <v>578</v>
      </c>
      <c r="D29" s="253">
        <f t="shared" si="5"/>
        <v>2030</v>
      </c>
      <c r="E29" s="454">
        <v>2030</v>
      </c>
      <c r="F29" s="454">
        <v>0</v>
      </c>
      <c r="G29" s="454">
        <v>0</v>
      </c>
      <c r="H29" s="253"/>
      <c r="I29" s="253"/>
      <c r="J29" s="454">
        <v>0</v>
      </c>
      <c r="K29" s="454">
        <v>0</v>
      </c>
      <c r="L29" s="454">
        <v>2030</v>
      </c>
      <c r="M29" s="454">
        <v>0</v>
      </c>
      <c r="N29" s="253">
        <f t="shared" si="6"/>
        <v>258</v>
      </c>
      <c r="O29" s="253"/>
      <c r="P29" s="255"/>
      <c r="Q29" s="253"/>
      <c r="R29" s="253"/>
      <c r="S29" s="454">
        <v>258</v>
      </c>
      <c r="T29" s="253"/>
      <c r="U29" s="457">
        <f t="shared" si="8"/>
        <v>0.1270935960591133</v>
      </c>
      <c r="V29" s="458" t="str">
        <f t="shared" si="10"/>
        <v>-</v>
      </c>
      <c r="W29" s="458"/>
      <c r="X29" s="458" t="str">
        <f t="shared" si="11"/>
        <v>-</v>
      </c>
      <c r="Y29" s="458"/>
      <c r="Z29" s="474">
        <f>IF(ISERROR(S29/L29),"-",S29/L29)</f>
        <v>0.1270935960591133</v>
      </c>
      <c r="AA29" s="458"/>
    </row>
    <row r="30" spans="1:27" ht="36">
      <c r="A30" s="451"/>
      <c r="B30" s="461">
        <v>7219608</v>
      </c>
      <c r="C30" s="462" t="s">
        <v>579</v>
      </c>
      <c r="D30" s="253">
        <f t="shared" si="5"/>
        <v>696.22299999999996</v>
      </c>
      <c r="E30" s="454">
        <v>0</v>
      </c>
      <c r="F30" s="454">
        <v>0</v>
      </c>
      <c r="G30" s="454">
        <v>696.22299999999996</v>
      </c>
      <c r="H30" s="253"/>
      <c r="I30" s="253"/>
      <c r="J30" s="454">
        <v>696.22299999999996</v>
      </c>
      <c r="K30" s="454">
        <v>0</v>
      </c>
      <c r="L30" s="454">
        <v>0</v>
      </c>
      <c r="M30" s="454">
        <v>0</v>
      </c>
      <c r="N30" s="253">
        <f t="shared" si="6"/>
        <v>0</v>
      </c>
      <c r="O30" s="253"/>
      <c r="P30" s="255"/>
      <c r="Q30" s="255"/>
      <c r="R30" s="253"/>
      <c r="S30" s="456"/>
      <c r="T30" s="253"/>
      <c r="U30" s="457">
        <f t="shared" si="8"/>
        <v>0</v>
      </c>
      <c r="V30" s="458" t="str">
        <f t="shared" si="10"/>
        <v>-</v>
      </c>
      <c r="W30" s="458"/>
      <c r="X30" s="458">
        <f t="shared" si="11"/>
        <v>0</v>
      </c>
      <c r="Y30" s="458"/>
      <c r="Z30" s="458" t="str">
        <f t="shared" ref="Z30:Z53" si="12">IF(ISERROR(T30/M30),"-",T30/M30)</f>
        <v>-</v>
      </c>
      <c r="AA30" s="458"/>
    </row>
    <row r="31" spans="1:27" ht="48">
      <c r="A31" s="451"/>
      <c r="B31" s="461">
        <v>7523009</v>
      </c>
      <c r="C31" s="462" t="s">
        <v>580</v>
      </c>
      <c r="D31" s="253">
        <f t="shared" si="5"/>
        <v>2176.4345800000001</v>
      </c>
      <c r="E31" s="454">
        <v>0</v>
      </c>
      <c r="F31" s="454">
        <v>0</v>
      </c>
      <c r="G31" s="454">
        <f>(1794568895+381865685)/1000000</f>
        <v>2176.4345800000001</v>
      </c>
      <c r="H31" s="253"/>
      <c r="I31" s="253"/>
      <c r="J31" s="454">
        <v>0</v>
      </c>
      <c r="K31" s="454">
        <v>0</v>
      </c>
      <c r="L31" s="454">
        <v>1794.5688950000001</v>
      </c>
      <c r="M31" s="454">
        <v>381.86568499999998</v>
      </c>
      <c r="N31" s="253">
        <f t="shared" si="6"/>
        <v>0</v>
      </c>
      <c r="O31" s="253"/>
      <c r="P31" s="255"/>
      <c r="Q31" s="255"/>
      <c r="R31" s="253"/>
      <c r="S31" s="253"/>
      <c r="T31" s="253"/>
      <c r="U31" s="457">
        <f t="shared" si="8"/>
        <v>0</v>
      </c>
      <c r="V31" s="458" t="str">
        <f t="shared" si="10"/>
        <v>-</v>
      </c>
      <c r="W31" s="458"/>
      <c r="X31" s="458" t="str">
        <f t="shared" si="11"/>
        <v>-</v>
      </c>
      <c r="Y31" s="458"/>
      <c r="Z31" s="458">
        <f t="shared" si="12"/>
        <v>0</v>
      </c>
      <c r="AA31" s="458">
        <f>T31/M31</f>
        <v>0</v>
      </c>
    </row>
    <row r="32" spans="1:27" ht="24">
      <c r="A32" s="451"/>
      <c r="B32" s="461">
        <v>7410025</v>
      </c>
      <c r="C32" s="462" t="s">
        <v>581</v>
      </c>
      <c r="D32" s="253">
        <f t="shared" si="5"/>
        <v>271.86270000000002</v>
      </c>
      <c r="E32" s="454">
        <v>0</v>
      </c>
      <c r="F32" s="454">
        <v>0</v>
      </c>
      <c r="G32" s="454">
        <f>(3450000+268412700)/1000000</f>
        <v>271.86270000000002</v>
      </c>
      <c r="H32" s="253"/>
      <c r="I32" s="253"/>
      <c r="J32" s="454">
        <v>3.45</v>
      </c>
      <c r="K32" s="454">
        <v>0</v>
      </c>
      <c r="L32" s="454">
        <v>268.41269999999997</v>
      </c>
      <c r="M32" s="454">
        <v>0</v>
      </c>
      <c r="N32" s="253">
        <f t="shared" si="6"/>
        <v>0</v>
      </c>
      <c r="O32" s="253"/>
      <c r="P32" s="255"/>
      <c r="Q32" s="255"/>
      <c r="R32" s="253"/>
      <c r="S32" s="255"/>
      <c r="T32" s="253"/>
      <c r="U32" s="457">
        <f t="shared" si="8"/>
        <v>0</v>
      </c>
      <c r="V32" s="458" t="str">
        <f t="shared" si="10"/>
        <v>-</v>
      </c>
      <c r="W32" s="458"/>
      <c r="X32" s="458">
        <f t="shared" si="11"/>
        <v>0</v>
      </c>
      <c r="Y32" s="458"/>
      <c r="Z32" s="458" t="str">
        <f t="shared" si="12"/>
        <v>-</v>
      </c>
      <c r="AA32" s="458"/>
    </row>
    <row r="33" spans="1:27" ht="24">
      <c r="A33" s="451"/>
      <c r="B33" s="459" t="s">
        <v>582</v>
      </c>
      <c r="C33" s="466" t="s">
        <v>583</v>
      </c>
      <c r="D33" s="253">
        <f t="shared" si="5"/>
        <v>52.917000000000002</v>
      </c>
      <c r="E33" s="454">
        <v>0</v>
      </c>
      <c r="F33" s="454">
        <v>0</v>
      </c>
      <c r="G33" s="454">
        <v>52.917000000000002</v>
      </c>
      <c r="H33" s="454">
        <v>0</v>
      </c>
      <c r="I33" s="454">
        <v>0</v>
      </c>
      <c r="J33" s="454">
        <v>0</v>
      </c>
      <c r="K33" s="454">
        <v>0</v>
      </c>
      <c r="L33" s="454">
        <v>52.917000000000002</v>
      </c>
      <c r="M33" s="454">
        <v>0</v>
      </c>
      <c r="N33" s="253">
        <f t="shared" si="6"/>
        <v>0</v>
      </c>
      <c r="O33" s="253"/>
      <c r="P33" s="255"/>
      <c r="Q33" s="255"/>
      <c r="R33" s="253"/>
      <c r="S33" s="255"/>
      <c r="T33" s="253"/>
      <c r="U33" s="457">
        <f t="shared" si="8"/>
        <v>0</v>
      </c>
      <c r="V33" s="458" t="str">
        <f t="shared" si="10"/>
        <v>-</v>
      </c>
      <c r="W33" s="458"/>
      <c r="X33" s="458" t="str">
        <f t="shared" si="11"/>
        <v>-</v>
      </c>
      <c r="Y33" s="458"/>
      <c r="Z33" s="458" t="str">
        <f t="shared" si="12"/>
        <v>-</v>
      </c>
      <c r="AA33" s="458"/>
    </row>
    <row r="34" spans="1:27" ht="36">
      <c r="A34" s="451"/>
      <c r="B34" s="461">
        <v>7901364</v>
      </c>
      <c r="C34" s="462" t="s">
        <v>584</v>
      </c>
      <c r="D34" s="253">
        <f t="shared" si="5"/>
        <v>1804.7346090000001</v>
      </c>
      <c r="E34" s="454">
        <v>0</v>
      </c>
      <c r="F34" s="454">
        <v>1000</v>
      </c>
      <c r="G34" s="454">
        <f>(14200000+790534609)/1000000</f>
        <v>804.73460899999998</v>
      </c>
      <c r="H34" s="454">
        <v>0</v>
      </c>
      <c r="I34" s="454">
        <v>14.2</v>
      </c>
      <c r="J34" s="454">
        <v>0</v>
      </c>
      <c r="K34" s="454">
        <v>0</v>
      </c>
      <c r="L34" s="454">
        <v>0</v>
      </c>
      <c r="M34" s="454">
        <f>(790534609+1000000000)/1000000</f>
        <v>1790.534609</v>
      </c>
      <c r="N34" s="253">
        <f t="shared" si="6"/>
        <v>1000</v>
      </c>
      <c r="O34" s="255"/>
      <c r="P34" s="253"/>
      <c r="Q34" s="255"/>
      <c r="R34" s="253"/>
      <c r="S34" s="253"/>
      <c r="T34" s="454">
        <v>1000</v>
      </c>
      <c r="U34" s="457">
        <f t="shared" si="8"/>
        <v>0.5540980901087158</v>
      </c>
      <c r="V34" s="458" t="str">
        <f t="shared" si="10"/>
        <v>-</v>
      </c>
      <c r="W34" s="458">
        <f>P34/I34</f>
        <v>0</v>
      </c>
      <c r="X34" s="458" t="str">
        <f t="shared" si="11"/>
        <v>-</v>
      </c>
      <c r="Y34" s="458">
        <f t="shared" ref="Y34:Y63" si="13">+S34/I34</f>
        <v>0</v>
      </c>
      <c r="Z34" s="458">
        <f t="shared" si="12"/>
        <v>0.55849241616083167</v>
      </c>
      <c r="AA34" s="458">
        <f>T34/M34</f>
        <v>0.55849241616083167</v>
      </c>
    </row>
    <row r="35" spans="1:27" ht="84">
      <c r="A35" s="451"/>
      <c r="B35" s="459" t="s">
        <v>585</v>
      </c>
      <c r="C35" s="466" t="s">
        <v>586</v>
      </c>
      <c r="D35" s="253">
        <f t="shared" si="5"/>
        <v>82.88</v>
      </c>
      <c r="E35" s="253"/>
      <c r="F35" s="454">
        <v>82.88</v>
      </c>
      <c r="G35" s="475"/>
      <c r="H35" s="253"/>
      <c r="I35" s="253"/>
      <c r="J35" s="253"/>
      <c r="K35" s="253"/>
      <c r="L35" s="253"/>
      <c r="M35" s="454">
        <v>82.88</v>
      </c>
      <c r="N35" s="253">
        <f t="shared" si="6"/>
        <v>0</v>
      </c>
      <c r="O35" s="253"/>
      <c r="P35" s="253"/>
      <c r="Q35" s="253"/>
      <c r="R35" s="253"/>
      <c r="S35" s="253"/>
      <c r="T35" s="253"/>
      <c r="U35" s="457">
        <f t="shared" si="8"/>
        <v>0</v>
      </c>
      <c r="V35" s="458" t="str">
        <f t="shared" si="10"/>
        <v>-</v>
      </c>
      <c r="W35" s="458"/>
      <c r="X35" s="458" t="str">
        <f t="shared" si="11"/>
        <v>-</v>
      </c>
      <c r="Y35" s="458"/>
      <c r="Z35" s="458">
        <f t="shared" si="12"/>
        <v>0</v>
      </c>
      <c r="AA35" s="458">
        <f>T35/M35</f>
        <v>0</v>
      </c>
    </row>
    <row r="36" spans="1:27" ht="48">
      <c r="A36" s="451"/>
      <c r="B36" s="461">
        <v>7502430</v>
      </c>
      <c r="C36" s="462" t="s">
        <v>786</v>
      </c>
      <c r="D36" s="253">
        <f t="shared" si="5"/>
        <v>222303.68684800001</v>
      </c>
      <c r="E36" s="454">
        <v>190477</v>
      </c>
      <c r="F36" s="454">
        <v>0</v>
      </c>
      <c r="G36" s="454">
        <v>31826.686848000001</v>
      </c>
      <c r="H36" s="253"/>
      <c r="I36" s="253">
        <f>E36+G36</f>
        <v>222303.68684800001</v>
      </c>
      <c r="J36" s="253"/>
      <c r="K36" s="253"/>
      <c r="L36" s="253"/>
      <c r="M36" s="253"/>
      <c r="N36" s="253">
        <f t="shared" si="6"/>
        <v>152755.57500000001</v>
      </c>
      <c r="O36" s="253"/>
      <c r="P36" s="454">
        <v>152755.57500000001</v>
      </c>
      <c r="Q36" s="253"/>
      <c r="R36" s="253"/>
      <c r="S36" s="253"/>
      <c r="T36" s="253"/>
      <c r="U36" s="457">
        <f t="shared" si="8"/>
        <v>0.68714818528604305</v>
      </c>
      <c r="V36" s="458" t="str">
        <f t="shared" si="10"/>
        <v>-</v>
      </c>
      <c r="W36" s="458">
        <f t="shared" ref="W36:W42" si="14">P36/I36</f>
        <v>0.68714818528604305</v>
      </c>
      <c r="X36" s="458" t="str">
        <f t="shared" si="11"/>
        <v>-</v>
      </c>
      <c r="Y36" s="458">
        <f t="shared" si="13"/>
        <v>0</v>
      </c>
      <c r="Z36" s="458" t="str">
        <f t="shared" si="12"/>
        <v>-</v>
      </c>
      <c r="AA36" s="458"/>
    </row>
    <row r="37" spans="1:27" ht="24">
      <c r="A37" s="451"/>
      <c r="B37" s="461">
        <v>7522428</v>
      </c>
      <c r="C37" s="462" t="s">
        <v>587</v>
      </c>
      <c r="D37" s="253">
        <f>SUM(E37:G37)</f>
        <v>65825.814723999996</v>
      </c>
      <c r="E37" s="454">
        <v>0</v>
      </c>
      <c r="F37" s="454">
        <v>45583</v>
      </c>
      <c r="G37" s="454">
        <v>20242.814724</v>
      </c>
      <c r="H37" s="253"/>
      <c r="I37" s="454">
        <f>(20242814724+F37)/1000000</f>
        <v>20242.860306999999</v>
      </c>
      <c r="J37" s="253"/>
      <c r="K37" s="253"/>
      <c r="L37" s="253"/>
      <c r="M37" s="253"/>
      <c r="N37" s="253">
        <f t="shared" si="6"/>
        <v>37901.044027000004</v>
      </c>
      <c r="O37" s="253"/>
      <c r="P37" s="454">
        <v>37901.044027000004</v>
      </c>
      <c r="Q37" s="454">
        <v>0</v>
      </c>
      <c r="R37" s="454">
        <v>0</v>
      </c>
      <c r="S37" s="454">
        <v>0</v>
      </c>
      <c r="T37" s="253"/>
      <c r="U37" s="457">
        <f t="shared" si="8"/>
        <v>0.57577781886809432</v>
      </c>
      <c r="V37" s="458" t="str">
        <f t="shared" si="10"/>
        <v>-</v>
      </c>
      <c r="W37" s="458">
        <f t="shared" si="14"/>
        <v>1.8723166317505926</v>
      </c>
      <c r="X37" s="458" t="str">
        <f t="shared" si="11"/>
        <v>-</v>
      </c>
      <c r="Y37" s="458">
        <f t="shared" si="13"/>
        <v>0</v>
      </c>
      <c r="Z37" s="458" t="str">
        <f t="shared" si="12"/>
        <v>-</v>
      </c>
      <c r="AA37" s="458"/>
    </row>
    <row r="38" spans="1:27" ht="36">
      <c r="A38" s="451"/>
      <c r="B38" s="461">
        <v>7853345</v>
      </c>
      <c r="C38" s="462" t="s">
        <v>588</v>
      </c>
      <c r="D38" s="253">
        <f t="shared" si="5"/>
        <v>153187.94665200001</v>
      </c>
      <c r="E38" s="454">
        <v>64945</v>
      </c>
      <c r="F38" s="454">
        <v>0</v>
      </c>
      <c r="G38" s="454">
        <v>88242.946651999999</v>
      </c>
      <c r="H38" s="454">
        <v>0</v>
      </c>
      <c r="I38" s="454">
        <f>(E38+G38)/1000000</f>
        <v>0.153187946652</v>
      </c>
      <c r="J38" s="454">
        <v>0</v>
      </c>
      <c r="K38" s="454">
        <v>0</v>
      </c>
      <c r="L38" s="454">
        <v>0</v>
      </c>
      <c r="M38" s="253"/>
      <c r="N38" s="253">
        <f t="shared" si="6"/>
        <v>78267.779699999999</v>
      </c>
      <c r="O38" s="253"/>
      <c r="P38" s="454">
        <v>78267.779699999999</v>
      </c>
      <c r="Q38" s="454">
        <v>0</v>
      </c>
      <c r="R38" s="454">
        <v>0</v>
      </c>
      <c r="S38" s="454">
        <v>0</v>
      </c>
      <c r="T38" s="253"/>
      <c r="U38" s="457">
        <f t="shared" si="8"/>
        <v>0.51092648873871527</v>
      </c>
      <c r="V38" s="458" t="str">
        <f t="shared" si="10"/>
        <v>-</v>
      </c>
      <c r="W38" s="458">
        <f t="shared" si="14"/>
        <v>510926.4887387153</v>
      </c>
      <c r="X38" s="458" t="str">
        <f t="shared" si="11"/>
        <v>-</v>
      </c>
      <c r="Y38" s="458">
        <f t="shared" si="13"/>
        <v>0</v>
      </c>
      <c r="Z38" s="458" t="str">
        <f t="shared" si="12"/>
        <v>-</v>
      </c>
      <c r="AA38" s="458"/>
    </row>
    <row r="39" spans="1:27" ht="36">
      <c r="A39" s="451"/>
      <c r="B39" s="461">
        <v>7514792</v>
      </c>
      <c r="C39" s="462" t="s">
        <v>589</v>
      </c>
      <c r="D39" s="253">
        <f t="shared" si="5"/>
        <v>1317.1012000000001</v>
      </c>
      <c r="E39" s="454">
        <v>0</v>
      </c>
      <c r="F39" s="454">
        <v>0</v>
      </c>
      <c r="G39" s="454">
        <f>(284286200+1032815000)/1000000</f>
        <v>1317.1012000000001</v>
      </c>
      <c r="H39" s="454">
        <v>0</v>
      </c>
      <c r="I39" s="454">
        <v>1032.8150000000001</v>
      </c>
      <c r="J39" s="454">
        <v>0</v>
      </c>
      <c r="K39" s="454">
        <v>0</v>
      </c>
      <c r="L39" s="454">
        <v>284.28620000000001</v>
      </c>
      <c r="M39" s="253"/>
      <c r="N39" s="253">
        <f t="shared" si="6"/>
        <v>1135.8406</v>
      </c>
      <c r="O39" s="253"/>
      <c r="P39" s="454">
        <v>1032.8150000000001</v>
      </c>
      <c r="Q39" s="454">
        <v>0</v>
      </c>
      <c r="R39" s="454">
        <v>0</v>
      </c>
      <c r="S39" s="454">
        <v>103.0256</v>
      </c>
      <c r="T39" s="253"/>
      <c r="U39" s="457">
        <f t="shared" si="8"/>
        <v>0.86237913988689707</v>
      </c>
      <c r="V39" s="458" t="str">
        <f t="shared" si="10"/>
        <v>-</v>
      </c>
      <c r="W39" s="458">
        <f t="shared" si="14"/>
        <v>1</v>
      </c>
      <c r="X39" s="458" t="str">
        <f t="shared" si="11"/>
        <v>-</v>
      </c>
      <c r="Y39" s="458">
        <f t="shared" si="13"/>
        <v>9.9752230554358709E-2</v>
      </c>
      <c r="Z39" s="474">
        <f>IF(ISERROR(S39/L39),"-",S39/L39)</f>
        <v>0.36240098886263206</v>
      </c>
      <c r="AA39" s="458"/>
    </row>
    <row r="40" spans="1:27" ht="48">
      <c r="A40" s="451"/>
      <c r="B40" s="468" t="s">
        <v>590</v>
      </c>
      <c r="C40" s="453" t="s">
        <v>591</v>
      </c>
      <c r="D40" s="253">
        <f t="shared" si="5"/>
        <v>5100</v>
      </c>
      <c r="E40" s="454">
        <v>5100</v>
      </c>
      <c r="F40" s="454">
        <v>0</v>
      </c>
      <c r="G40" s="454">
        <v>0</v>
      </c>
      <c r="H40" s="454">
        <v>0</v>
      </c>
      <c r="I40" s="454">
        <v>5100</v>
      </c>
      <c r="J40" s="454">
        <v>0</v>
      </c>
      <c r="K40" s="454">
        <v>0</v>
      </c>
      <c r="L40" s="454">
        <v>0</v>
      </c>
      <c r="M40" s="253"/>
      <c r="N40" s="253">
        <f t="shared" si="6"/>
        <v>3264.9883970000001</v>
      </c>
      <c r="O40" s="253"/>
      <c r="P40" s="454">
        <v>3264.9883970000001</v>
      </c>
      <c r="Q40" s="454">
        <v>0</v>
      </c>
      <c r="R40" s="454">
        <v>0</v>
      </c>
      <c r="S40" s="454">
        <v>0</v>
      </c>
      <c r="T40" s="253"/>
      <c r="U40" s="457">
        <f t="shared" si="8"/>
        <v>0.64019380333333331</v>
      </c>
      <c r="V40" s="458" t="str">
        <f t="shared" si="10"/>
        <v>-</v>
      </c>
      <c r="W40" s="458">
        <f t="shared" si="14"/>
        <v>0.64019380333333331</v>
      </c>
      <c r="X40" s="458" t="str">
        <f t="shared" si="11"/>
        <v>-</v>
      </c>
      <c r="Y40" s="458">
        <f t="shared" si="13"/>
        <v>0</v>
      </c>
      <c r="Z40" s="458" t="str">
        <f t="shared" si="12"/>
        <v>-</v>
      </c>
      <c r="AA40" s="458"/>
    </row>
    <row r="41" spans="1:27" ht="60">
      <c r="A41" s="451"/>
      <c r="B41" s="461">
        <v>7620259</v>
      </c>
      <c r="C41" s="462" t="s">
        <v>592</v>
      </c>
      <c r="D41" s="253">
        <f t="shared" si="5"/>
        <v>2887.5977200000002</v>
      </c>
      <c r="E41" s="254"/>
      <c r="F41" s="455"/>
      <c r="G41" s="454">
        <f>(2321792720+565805000)/1000000</f>
        <v>2887.5977200000002</v>
      </c>
      <c r="H41" s="454">
        <v>0</v>
      </c>
      <c r="I41" s="454">
        <v>565.80499999999995</v>
      </c>
      <c r="J41" s="454">
        <v>2321.7927199999999</v>
      </c>
      <c r="K41" s="454">
        <v>0</v>
      </c>
      <c r="L41" s="454">
        <v>0</v>
      </c>
      <c r="M41" s="454">
        <v>0</v>
      </c>
      <c r="N41" s="253">
        <f t="shared" si="6"/>
        <v>0</v>
      </c>
      <c r="O41" s="253"/>
      <c r="P41" s="253"/>
      <c r="Q41" s="253"/>
      <c r="R41" s="253"/>
      <c r="S41" s="253"/>
      <c r="T41" s="253"/>
      <c r="U41" s="457">
        <f t="shared" si="8"/>
        <v>0</v>
      </c>
      <c r="V41" s="458" t="str">
        <f t="shared" si="10"/>
        <v>-</v>
      </c>
      <c r="W41" s="458">
        <f t="shared" si="14"/>
        <v>0</v>
      </c>
      <c r="X41" s="458">
        <f t="shared" si="11"/>
        <v>0</v>
      </c>
      <c r="Y41" s="458">
        <f t="shared" si="13"/>
        <v>0</v>
      </c>
      <c r="Z41" s="458" t="str">
        <f t="shared" si="12"/>
        <v>-</v>
      </c>
      <c r="AA41" s="458"/>
    </row>
    <row r="42" spans="1:27" ht="24">
      <c r="A42" s="451"/>
      <c r="B42" s="461">
        <v>7502431</v>
      </c>
      <c r="C42" s="462" t="s">
        <v>593</v>
      </c>
      <c r="D42" s="253">
        <f t="shared" si="5"/>
        <v>222.98599999999999</v>
      </c>
      <c r="E42" s="254"/>
      <c r="F42" s="455"/>
      <c r="G42" s="454">
        <v>222.98599999999999</v>
      </c>
      <c r="H42" s="454">
        <v>0</v>
      </c>
      <c r="I42" s="454">
        <v>222.98599999999999</v>
      </c>
      <c r="J42" s="454">
        <v>0</v>
      </c>
      <c r="K42" s="454">
        <v>0</v>
      </c>
      <c r="L42" s="454">
        <v>0</v>
      </c>
      <c r="M42" s="454">
        <v>0</v>
      </c>
      <c r="N42" s="253">
        <f t="shared" si="6"/>
        <v>0</v>
      </c>
      <c r="O42" s="253"/>
      <c r="P42" s="253"/>
      <c r="Q42" s="253"/>
      <c r="R42" s="253"/>
      <c r="S42" s="455"/>
      <c r="T42" s="253"/>
      <c r="U42" s="457">
        <f t="shared" si="8"/>
        <v>0</v>
      </c>
      <c r="V42" s="458" t="str">
        <f t="shared" si="10"/>
        <v>-</v>
      </c>
      <c r="W42" s="458">
        <f t="shared" si="14"/>
        <v>0</v>
      </c>
      <c r="X42" s="458" t="str">
        <f t="shared" si="11"/>
        <v>-</v>
      </c>
      <c r="Y42" s="458">
        <f t="shared" si="13"/>
        <v>0</v>
      </c>
      <c r="Z42" s="458" t="str">
        <f t="shared" si="12"/>
        <v>-</v>
      </c>
      <c r="AA42" s="458"/>
    </row>
    <row r="43" spans="1:27" ht="36">
      <c r="A43" s="451"/>
      <c r="B43" s="459">
        <v>7152635</v>
      </c>
      <c r="C43" s="476" t="s">
        <v>787</v>
      </c>
      <c r="D43" s="253">
        <f t="shared" si="5"/>
        <v>650.94140000000004</v>
      </c>
      <c r="E43" s="254"/>
      <c r="F43" s="455"/>
      <c r="G43" s="454">
        <v>650.94140000000004</v>
      </c>
      <c r="H43" s="454">
        <v>0</v>
      </c>
      <c r="I43" s="454">
        <v>0</v>
      </c>
      <c r="J43" s="454">
        <v>0</v>
      </c>
      <c r="K43" s="454">
        <v>0</v>
      </c>
      <c r="L43" s="454">
        <v>0</v>
      </c>
      <c r="M43" s="454">
        <v>650.94140000000004</v>
      </c>
      <c r="N43" s="253">
        <f t="shared" si="6"/>
        <v>0</v>
      </c>
      <c r="O43" s="253"/>
      <c r="P43" s="253"/>
      <c r="Q43" s="253"/>
      <c r="R43" s="253"/>
      <c r="S43" s="253"/>
      <c r="T43" s="253"/>
      <c r="U43" s="457">
        <f t="shared" si="8"/>
        <v>0</v>
      </c>
      <c r="V43" s="458" t="str">
        <f t="shared" si="10"/>
        <v>-</v>
      </c>
      <c r="W43" s="458"/>
      <c r="X43" s="458" t="str">
        <f t="shared" si="11"/>
        <v>-</v>
      </c>
      <c r="Y43" s="458"/>
      <c r="Z43" s="458">
        <f t="shared" si="12"/>
        <v>0</v>
      </c>
      <c r="AA43" s="458">
        <f>T43/M43</f>
        <v>0</v>
      </c>
    </row>
    <row r="44" spans="1:27" ht="24">
      <c r="A44" s="451"/>
      <c r="B44" s="461">
        <v>7346878</v>
      </c>
      <c r="C44" s="462" t="s">
        <v>596</v>
      </c>
      <c r="D44" s="253">
        <f t="shared" si="5"/>
        <v>11.759</v>
      </c>
      <c r="E44" s="454">
        <v>0</v>
      </c>
      <c r="F44" s="454">
        <v>0</v>
      </c>
      <c r="G44" s="454">
        <v>11.759</v>
      </c>
      <c r="H44" s="454">
        <v>0</v>
      </c>
      <c r="I44" s="454">
        <v>11.759</v>
      </c>
      <c r="J44" s="454">
        <v>0</v>
      </c>
      <c r="K44" s="253"/>
      <c r="L44" s="253"/>
      <c r="M44" s="253"/>
      <c r="N44" s="253">
        <f t="shared" si="6"/>
        <v>0</v>
      </c>
      <c r="O44" s="253"/>
      <c r="P44" s="253"/>
      <c r="Q44" s="253"/>
      <c r="R44" s="253"/>
      <c r="S44" s="253"/>
      <c r="T44" s="253"/>
      <c r="U44" s="457">
        <f t="shared" si="8"/>
        <v>0</v>
      </c>
      <c r="V44" s="458" t="str">
        <f t="shared" si="10"/>
        <v>-</v>
      </c>
      <c r="W44" s="458">
        <f>P44/I44</f>
        <v>0</v>
      </c>
      <c r="X44" s="458" t="str">
        <f t="shared" si="11"/>
        <v>-</v>
      </c>
      <c r="Y44" s="458">
        <f t="shared" si="13"/>
        <v>0</v>
      </c>
      <c r="Z44" s="458" t="str">
        <f t="shared" si="12"/>
        <v>-</v>
      </c>
      <c r="AA44" s="458"/>
    </row>
    <row r="45" spans="1:27" ht="36">
      <c r="A45" s="451"/>
      <c r="B45" s="463">
        <v>8066896</v>
      </c>
      <c r="C45" s="464" t="s">
        <v>597</v>
      </c>
      <c r="D45" s="253">
        <f>SUM(E45:G45)</f>
        <v>1207923</v>
      </c>
      <c r="E45" s="454">
        <f>(207923000000+1000000000000)/1000000</f>
        <v>1207923</v>
      </c>
      <c r="F45" s="454">
        <v>0</v>
      </c>
      <c r="G45" s="454">
        <v>0</v>
      </c>
      <c r="H45" s="454">
        <v>0</v>
      </c>
      <c r="I45" s="454">
        <v>1000000</v>
      </c>
      <c r="J45" s="454">
        <v>207923</v>
      </c>
      <c r="K45" s="253"/>
      <c r="L45" s="253"/>
      <c r="M45" s="253"/>
      <c r="N45" s="253">
        <f t="shared" si="6"/>
        <v>243652.162973</v>
      </c>
      <c r="O45" s="253"/>
      <c r="P45" s="454">
        <v>243652.162973</v>
      </c>
      <c r="Q45" s="253"/>
      <c r="R45" s="253"/>
      <c r="S45" s="253"/>
      <c r="T45" s="253"/>
      <c r="U45" s="457">
        <f t="shared" si="8"/>
        <v>0.2017116678571399</v>
      </c>
      <c r="V45" s="458" t="str">
        <f t="shared" si="10"/>
        <v>-</v>
      </c>
      <c r="W45" s="458">
        <f>P45/I45</f>
        <v>0.24365216297299999</v>
      </c>
      <c r="X45" s="458">
        <f t="shared" si="11"/>
        <v>0</v>
      </c>
      <c r="Y45" s="458">
        <f t="shared" si="13"/>
        <v>0</v>
      </c>
      <c r="Z45" s="458" t="str">
        <f t="shared" si="12"/>
        <v>-</v>
      </c>
      <c r="AA45" s="458"/>
    </row>
    <row r="46" spans="1:27" ht="60">
      <c r="A46" s="451"/>
      <c r="B46" s="463" t="s">
        <v>576</v>
      </c>
      <c r="C46" s="464" t="s">
        <v>577</v>
      </c>
      <c r="D46" s="253">
        <f>SUM(E46:G46)</f>
        <v>75154.263999999996</v>
      </c>
      <c r="E46" s="454">
        <v>34925</v>
      </c>
      <c r="F46" s="454">
        <v>0</v>
      </c>
      <c r="G46" s="454">
        <v>40229.264000000003</v>
      </c>
      <c r="H46" s="454">
        <v>0</v>
      </c>
      <c r="I46" s="454">
        <f>(E46+G46)/1000000</f>
        <v>7.5154263999999998E-2</v>
      </c>
      <c r="J46" s="454">
        <v>0</v>
      </c>
      <c r="K46" s="253"/>
      <c r="L46" s="253"/>
      <c r="M46" s="253"/>
      <c r="N46" s="253">
        <f t="shared" si="6"/>
        <v>30313.856833000002</v>
      </c>
      <c r="O46" s="253"/>
      <c r="P46" s="454">
        <v>30313.856833000002</v>
      </c>
      <c r="Q46" s="253"/>
      <c r="R46" s="253"/>
      <c r="S46" s="253"/>
      <c r="T46" s="253"/>
      <c r="U46" s="457">
        <f t="shared" si="8"/>
        <v>0.4033551154595833</v>
      </c>
      <c r="V46" s="458" t="str">
        <f t="shared" si="10"/>
        <v>-</v>
      </c>
      <c r="W46" s="458">
        <f>P46/I46</f>
        <v>403355.11545958329</v>
      </c>
      <c r="X46" s="458" t="str">
        <f t="shared" si="11"/>
        <v>-</v>
      </c>
      <c r="Y46" s="458">
        <f t="shared" si="13"/>
        <v>0</v>
      </c>
      <c r="Z46" s="458" t="str">
        <f t="shared" si="12"/>
        <v>-</v>
      </c>
      <c r="AA46" s="458"/>
    </row>
    <row r="47" spans="1:27" ht="48">
      <c r="A47" s="451"/>
      <c r="B47" s="463" t="s">
        <v>594</v>
      </c>
      <c r="C47" s="464" t="s">
        <v>595</v>
      </c>
      <c r="D47" s="253">
        <f>SUM(E47:G47)</f>
        <v>55699.21</v>
      </c>
      <c r="E47" s="454">
        <v>40000</v>
      </c>
      <c r="F47" s="454">
        <v>0</v>
      </c>
      <c r="G47" s="454">
        <v>15699.21</v>
      </c>
      <c r="H47" s="454">
        <v>0</v>
      </c>
      <c r="I47" s="454">
        <f>(E47+G47)/1000000</f>
        <v>5.5699209999999999E-2</v>
      </c>
      <c r="J47" s="454">
        <v>0</v>
      </c>
      <c r="K47" s="253"/>
      <c r="L47" s="253"/>
      <c r="M47" s="253"/>
      <c r="N47" s="253">
        <f t="shared" si="6"/>
        <v>54090.486836999997</v>
      </c>
      <c r="O47" s="253"/>
      <c r="P47" s="454">
        <v>54090.486836999997</v>
      </c>
      <c r="Q47" s="253"/>
      <c r="R47" s="253"/>
      <c r="S47" s="253"/>
      <c r="T47" s="253"/>
      <c r="U47" s="457">
        <f t="shared" si="8"/>
        <v>0.97111766642650765</v>
      </c>
      <c r="V47" s="458" t="str">
        <f t="shared" si="10"/>
        <v>-</v>
      </c>
      <c r="W47" s="458">
        <f>P47/I47</f>
        <v>971117.66642650764</v>
      </c>
      <c r="X47" s="458" t="str">
        <f t="shared" si="11"/>
        <v>-</v>
      </c>
      <c r="Y47" s="458">
        <f t="shared" si="13"/>
        <v>0</v>
      </c>
      <c r="Z47" s="458" t="str">
        <f t="shared" si="12"/>
        <v>-</v>
      </c>
      <c r="AA47" s="458"/>
    </row>
    <row r="48" spans="1:27" ht="60">
      <c r="A48" s="451"/>
      <c r="B48" s="463" t="s">
        <v>598</v>
      </c>
      <c r="C48" s="470" t="s">
        <v>599</v>
      </c>
      <c r="D48" s="253">
        <f t="shared" si="5"/>
        <v>107.492</v>
      </c>
      <c r="E48" s="454">
        <v>0</v>
      </c>
      <c r="F48" s="454">
        <v>0</v>
      </c>
      <c r="G48" s="454">
        <v>107.492</v>
      </c>
      <c r="H48" s="454">
        <v>0</v>
      </c>
      <c r="I48" s="454">
        <v>0</v>
      </c>
      <c r="J48" s="454">
        <v>107.492</v>
      </c>
      <c r="K48" s="253"/>
      <c r="L48" s="253"/>
      <c r="M48" s="253"/>
      <c r="N48" s="253">
        <f t="shared" si="6"/>
        <v>0</v>
      </c>
      <c r="O48" s="253"/>
      <c r="P48" s="253"/>
      <c r="Q48" s="253"/>
      <c r="R48" s="253"/>
      <c r="S48" s="253"/>
      <c r="T48" s="253"/>
      <c r="U48" s="457">
        <f t="shared" si="8"/>
        <v>0</v>
      </c>
      <c r="V48" s="458" t="str">
        <f t="shared" si="10"/>
        <v>-</v>
      </c>
      <c r="W48" s="458"/>
      <c r="X48" s="458">
        <f t="shared" si="11"/>
        <v>0</v>
      </c>
      <c r="Y48" s="458"/>
      <c r="Z48" s="458" t="str">
        <f t="shared" si="12"/>
        <v>-</v>
      </c>
      <c r="AA48" s="458"/>
    </row>
    <row r="49" spans="1:27" ht="24">
      <c r="A49" s="451"/>
      <c r="B49" s="463" t="s">
        <v>522</v>
      </c>
      <c r="C49" s="460" t="s">
        <v>523</v>
      </c>
      <c r="D49" s="253">
        <f>SUM(E49:G49)</f>
        <v>1000</v>
      </c>
      <c r="E49" s="454">
        <v>1000</v>
      </c>
      <c r="F49" s="454">
        <v>0</v>
      </c>
      <c r="G49" s="454">
        <v>0</v>
      </c>
      <c r="H49" s="454">
        <v>0</v>
      </c>
      <c r="I49" s="454">
        <v>0</v>
      </c>
      <c r="J49" s="454">
        <v>1000</v>
      </c>
      <c r="K49" s="253"/>
      <c r="L49" s="253"/>
      <c r="M49" s="253"/>
      <c r="N49" s="253">
        <f t="shared" ref="N49:N61" si="15">+SUM(O49:T49)</f>
        <v>595.83399999999995</v>
      </c>
      <c r="O49" s="253"/>
      <c r="P49" s="254"/>
      <c r="Q49" s="454">
        <v>595.83399999999995</v>
      </c>
      <c r="R49" s="454">
        <v>0</v>
      </c>
      <c r="S49" s="454">
        <v>0</v>
      </c>
      <c r="T49" s="454">
        <v>0</v>
      </c>
      <c r="U49" s="457">
        <f t="shared" si="8"/>
        <v>0.59583399999999997</v>
      </c>
      <c r="V49" s="458" t="str">
        <f t="shared" si="10"/>
        <v>-</v>
      </c>
      <c r="W49" s="458"/>
      <c r="X49" s="458">
        <f t="shared" si="11"/>
        <v>0.59583399999999997</v>
      </c>
      <c r="Y49" s="458"/>
      <c r="Z49" s="458" t="str">
        <f t="shared" si="12"/>
        <v>-</v>
      </c>
      <c r="AA49" s="458"/>
    </row>
    <row r="50" spans="1:27" ht="60">
      <c r="A50" s="451"/>
      <c r="B50" s="463" t="s">
        <v>526</v>
      </c>
      <c r="C50" s="460" t="s">
        <v>788</v>
      </c>
      <c r="D50" s="253">
        <f t="shared" ref="D50:D56" si="16">SUM(E50:G50)</f>
        <v>20000</v>
      </c>
      <c r="E50" s="454">
        <v>20000</v>
      </c>
      <c r="F50" s="454">
        <v>0</v>
      </c>
      <c r="G50" s="454">
        <v>0</v>
      </c>
      <c r="H50" s="454">
        <v>0</v>
      </c>
      <c r="I50" s="454">
        <v>0</v>
      </c>
      <c r="J50" s="454">
        <v>20000</v>
      </c>
      <c r="K50" s="253"/>
      <c r="L50" s="253"/>
      <c r="M50" s="253"/>
      <c r="N50" s="253">
        <f t="shared" si="15"/>
        <v>1925.9349999999999</v>
      </c>
      <c r="O50" s="253"/>
      <c r="P50" s="253"/>
      <c r="Q50" s="454">
        <v>1925.9349999999999</v>
      </c>
      <c r="R50" s="454">
        <v>0</v>
      </c>
      <c r="S50" s="454">
        <v>0</v>
      </c>
      <c r="T50" s="454">
        <v>0</v>
      </c>
      <c r="U50" s="457">
        <f t="shared" si="8"/>
        <v>9.629675E-2</v>
      </c>
      <c r="V50" s="458" t="str">
        <f t="shared" si="10"/>
        <v>-</v>
      </c>
      <c r="W50" s="458"/>
      <c r="X50" s="458">
        <f t="shared" si="11"/>
        <v>9.629675E-2</v>
      </c>
      <c r="Y50" s="458"/>
      <c r="Z50" s="458" t="str">
        <f t="shared" si="12"/>
        <v>-</v>
      </c>
      <c r="AA50" s="458"/>
    </row>
    <row r="51" spans="1:27" ht="48">
      <c r="A51" s="451"/>
      <c r="B51" s="468" t="s">
        <v>540</v>
      </c>
      <c r="C51" s="467" t="s">
        <v>541</v>
      </c>
      <c r="D51" s="253">
        <f t="shared" si="16"/>
        <v>2968</v>
      </c>
      <c r="E51" s="454">
        <v>2968</v>
      </c>
      <c r="F51" s="454">
        <v>0</v>
      </c>
      <c r="G51" s="454">
        <v>0</v>
      </c>
      <c r="H51" s="454">
        <v>0</v>
      </c>
      <c r="I51" s="454">
        <v>0</v>
      </c>
      <c r="J51" s="454">
        <f>(SUM(E51:G51))/1000000</f>
        <v>2.9680000000000002E-3</v>
      </c>
      <c r="K51" s="253"/>
      <c r="L51" s="253"/>
      <c r="M51" s="253"/>
      <c r="N51" s="253">
        <f t="shared" si="15"/>
        <v>2922.7130000000002</v>
      </c>
      <c r="O51" s="253"/>
      <c r="P51" s="253"/>
      <c r="Q51" s="454">
        <v>2922.7130000000002</v>
      </c>
      <c r="R51" s="454">
        <v>0</v>
      </c>
      <c r="S51" s="454">
        <v>0</v>
      </c>
      <c r="T51" s="454">
        <v>0</v>
      </c>
      <c r="U51" s="457">
        <f t="shared" si="8"/>
        <v>0.98474157681940711</v>
      </c>
      <c r="V51" s="458" t="str">
        <f t="shared" si="10"/>
        <v>-</v>
      </c>
      <c r="W51" s="458"/>
      <c r="X51" s="458">
        <f t="shared" si="11"/>
        <v>984741.57681940706</v>
      </c>
      <c r="Y51" s="458"/>
      <c r="Z51" s="458" t="str">
        <f t="shared" si="12"/>
        <v>-</v>
      </c>
      <c r="AA51" s="458"/>
    </row>
    <row r="52" spans="1:27" ht="60">
      <c r="A52" s="451"/>
      <c r="B52" s="468" t="s">
        <v>542</v>
      </c>
      <c r="C52" s="460" t="s">
        <v>543</v>
      </c>
      <c r="D52" s="253">
        <f t="shared" si="16"/>
        <v>153</v>
      </c>
      <c r="E52" s="454">
        <v>153</v>
      </c>
      <c r="F52" s="454">
        <v>0</v>
      </c>
      <c r="G52" s="454">
        <v>0</v>
      </c>
      <c r="H52" s="454">
        <v>0</v>
      </c>
      <c r="I52" s="454">
        <v>0</v>
      </c>
      <c r="J52" s="454">
        <f>(SUM(E52:G52))/1000000</f>
        <v>1.5300000000000001E-4</v>
      </c>
      <c r="K52" s="253"/>
      <c r="L52" s="253"/>
      <c r="M52" s="253"/>
      <c r="N52" s="253">
        <f t="shared" si="15"/>
        <v>152.767</v>
      </c>
      <c r="O52" s="253"/>
      <c r="P52" s="253"/>
      <c r="Q52" s="454">
        <v>152.767</v>
      </c>
      <c r="R52" s="454">
        <v>0</v>
      </c>
      <c r="S52" s="454">
        <v>0</v>
      </c>
      <c r="T52" s="454">
        <v>0</v>
      </c>
      <c r="U52" s="457">
        <f t="shared" si="8"/>
        <v>0.99847712418300649</v>
      </c>
      <c r="V52" s="458" t="str">
        <f t="shared" si="10"/>
        <v>-</v>
      </c>
      <c r="W52" s="458"/>
      <c r="X52" s="458">
        <f t="shared" si="11"/>
        <v>998477.12418300647</v>
      </c>
      <c r="Y52" s="458"/>
      <c r="Z52" s="458" t="str">
        <f t="shared" si="12"/>
        <v>-</v>
      </c>
      <c r="AA52" s="458"/>
    </row>
    <row r="53" spans="1:27" ht="48">
      <c r="A53" s="451"/>
      <c r="B53" s="477">
        <v>7846078</v>
      </c>
      <c r="C53" s="453" t="s">
        <v>627</v>
      </c>
      <c r="D53" s="253">
        <f t="shared" si="16"/>
        <v>83278.78</v>
      </c>
      <c r="E53" s="454">
        <v>65153</v>
      </c>
      <c r="F53" s="454">
        <v>5100.9880000000003</v>
      </c>
      <c r="G53" s="454">
        <v>13024.791999999999</v>
      </c>
      <c r="H53" s="454">
        <v>0</v>
      </c>
      <c r="I53" s="454">
        <v>0</v>
      </c>
      <c r="J53" s="454">
        <f>(SUM(E53:G53))/1000000</f>
        <v>8.3278779999999997E-2</v>
      </c>
      <c r="K53" s="454">
        <v>0</v>
      </c>
      <c r="L53" s="454">
        <v>0</v>
      </c>
      <c r="M53" s="454">
        <v>0</v>
      </c>
      <c r="N53" s="253">
        <f t="shared" si="15"/>
        <v>70894.881999999998</v>
      </c>
      <c r="O53" s="253"/>
      <c r="P53" s="253"/>
      <c r="Q53" s="454">
        <f>(4749863000+66145019000)/1000000</f>
        <v>70894.881999999998</v>
      </c>
      <c r="R53" s="454">
        <v>0</v>
      </c>
      <c r="S53" s="454">
        <v>0</v>
      </c>
      <c r="T53" s="454">
        <v>0</v>
      </c>
      <c r="U53" s="457">
        <f t="shared" si="8"/>
        <v>0.85129587633248227</v>
      </c>
      <c r="V53" s="458" t="str">
        <f t="shared" si="10"/>
        <v>-</v>
      </c>
      <c r="W53" s="458"/>
      <c r="X53" s="458">
        <f t="shared" si="11"/>
        <v>851295.87633248232</v>
      </c>
      <c r="Y53" s="458"/>
      <c r="Z53" s="458" t="str">
        <f t="shared" si="12"/>
        <v>-</v>
      </c>
      <c r="AA53" s="458"/>
    </row>
    <row r="54" spans="1:27" ht="24">
      <c r="A54" s="451"/>
      <c r="B54" s="478">
        <v>7587130</v>
      </c>
      <c r="C54" s="479" t="s">
        <v>545</v>
      </c>
      <c r="D54" s="253">
        <f t="shared" si="16"/>
        <v>10474.417100000001</v>
      </c>
      <c r="E54" s="454">
        <v>0</v>
      </c>
      <c r="F54" s="454">
        <f>(3022871100)/1000000</f>
        <v>3022.8710999999998</v>
      </c>
      <c r="G54" s="454">
        <f>(3034275100+4417270900)/1000000</f>
        <v>7451.5460000000003</v>
      </c>
      <c r="H54" s="454">
        <v>0</v>
      </c>
      <c r="I54" s="454">
        <v>0</v>
      </c>
      <c r="J54" s="454">
        <v>0</v>
      </c>
      <c r="K54" s="454">
        <v>0</v>
      </c>
      <c r="L54" s="454">
        <v>3034.2750999999998</v>
      </c>
      <c r="M54" s="454">
        <f>(3022871100+4417270900)/1000000</f>
        <v>7440.1419999999998</v>
      </c>
      <c r="N54" s="253">
        <f t="shared" si="15"/>
        <v>8280.5403000000006</v>
      </c>
      <c r="O54" s="253"/>
      <c r="P54" s="253"/>
      <c r="Q54" s="454">
        <v>0</v>
      </c>
      <c r="R54" s="454">
        <v>0</v>
      </c>
      <c r="S54" s="454">
        <v>3034.2750999999998</v>
      </c>
      <c r="T54" s="454">
        <f>(1150307000+4095958200)/1000000</f>
        <v>5246.2651999999998</v>
      </c>
      <c r="U54" s="457">
        <f t="shared" si="8"/>
        <v>0.7905490320793126</v>
      </c>
      <c r="V54" s="458" t="str">
        <f t="shared" si="10"/>
        <v>-</v>
      </c>
      <c r="W54" s="458"/>
      <c r="X54" s="458" t="str">
        <f t="shared" si="11"/>
        <v>-</v>
      </c>
      <c r="Y54" s="458"/>
      <c r="Z54" s="474">
        <f>IF(ISERROR(S54/L54),"-",S54/L54)</f>
        <v>1</v>
      </c>
      <c r="AA54" s="458">
        <f>T54/M54</f>
        <v>0.70512971392212676</v>
      </c>
    </row>
    <row r="55" spans="1:27" ht="84">
      <c r="A55" s="451"/>
      <c r="B55" s="459">
        <v>7425636</v>
      </c>
      <c r="C55" s="466" t="s">
        <v>534</v>
      </c>
      <c r="D55" s="253">
        <f t="shared" si="16"/>
        <v>599.96199999999999</v>
      </c>
      <c r="E55" s="454">
        <v>0</v>
      </c>
      <c r="F55" s="454">
        <v>599.96199999999999</v>
      </c>
      <c r="G55" s="454">
        <v>0</v>
      </c>
      <c r="H55" s="454">
        <v>0</v>
      </c>
      <c r="I55" s="454">
        <v>0</v>
      </c>
      <c r="J55" s="454">
        <v>0</v>
      </c>
      <c r="K55" s="454">
        <v>0</v>
      </c>
      <c r="L55" s="454">
        <v>0</v>
      </c>
      <c r="M55" s="454">
        <v>599.96199999999999</v>
      </c>
      <c r="N55" s="253">
        <f t="shared" si="15"/>
        <v>214.71199999999999</v>
      </c>
      <c r="O55" s="253"/>
      <c r="P55" s="254"/>
      <c r="Q55" s="253"/>
      <c r="R55" s="253"/>
      <c r="S55" s="253"/>
      <c r="T55" s="454">
        <v>214.71199999999999</v>
      </c>
      <c r="U55" s="457">
        <f t="shared" si="8"/>
        <v>0.35787599881325816</v>
      </c>
      <c r="V55" s="458" t="str">
        <f t="shared" si="10"/>
        <v>-</v>
      </c>
      <c r="W55" s="458"/>
      <c r="X55" s="458" t="str">
        <f t="shared" si="11"/>
        <v>-</v>
      </c>
      <c r="Y55" s="458"/>
      <c r="Z55" s="474" t="str">
        <f t="shared" ref="Z55:Z118" si="17">IF(ISERROR(S55/L55),"-",S55/L55)</f>
        <v>-</v>
      </c>
      <c r="AA55" s="458">
        <f>T55/M55</f>
        <v>0.35787599881325816</v>
      </c>
    </row>
    <row r="56" spans="1:27" ht="60">
      <c r="A56" s="451"/>
      <c r="B56" s="468" t="s">
        <v>538</v>
      </c>
      <c r="C56" s="467" t="s">
        <v>539</v>
      </c>
      <c r="D56" s="253">
        <f t="shared" si="16"/>
        <v>56</v>
      </c>
      <c r="E56" s="454">
        <v>56</v>
      </c>
      <c r="F56" s="454">
        <v>0</v>
      </c>
      <c r="G56" s="454">
        <v>0</v>
      </c>
      <c r="H56" s="454">
        <v>0</v>
      </c>
      <c r="I56" s="454">
        <v>0</v>
      </c>
      <c r="J56" s="454">
        <v>0</v>
      </c>
      <c r="K56" s="454">
        <v>0</v>
      </c>
      <c r="L56" s="454">
        <v>0</v>
      </c>
      <c r="M56" s="454">
        <v>56</v>
      </c>
      <c r="N56" s="253">
        <f t="shared" si="15"/>
        <v>55.322000000000003</v>
      </c>
      <c r="O56" s="253"/>
      <c r="P56" s="253"/>
      <c r="Q56" s="257"/>
      <c r="R56" s="253"/>
      <c r="S56" s="253"/>
      <c r="T56" s="454">
        <v>55.322000000000003</v>
      </c>
      <c r="U56" s="457">
        <f t="shared" si="8"/>
        <v>0.98789285714285724</v>
      </c>
      <c r="V56" s="458" t="str">
        <f t="shared" si="10"/>
        <v>-</v>
      </c>
      <c r="W56" s="458"/>
      <c r="X56" s="458" t="str">
        <f t="shared" si="11"/>
        <v>-</v>
      </c>
      <c r="Y56" s="458"/>
      <c r="Z56" s="474" t="str">
        <f t="shared" si="17"/>
        <v>-</v>
      </c>
      <c r="AA56" s="458">
        <f>T56/M56</f>
        <v>0.98789285714285724</v>
      </c>
    </row>
    <row r="57" spans="1:27" ht="36">
      <c r="A57" s="451"/>
      <c r="B57" s="463" t="s">
        <v>536</v>
      </c>
      <c r="C57" s="460" t="s">
        <v>537</v>
      </c>
      <c r="D57" s="253">
        <f t="shared" ref="D57:D62" si="18">SUM(E57:G57)</f>
        <v>144495.791</v>
      </c>
      <c r="E57" s="454">
        <f>(23828000000+41024000000)/1000000</f>
        <v>64852</v>
      </c>
      <c r="F57" s="454">
        <v>0</v>
      </c>
      <c r="G57" s="454">
        <v>79643.790999999997</v>
      </c>
      <c r="H57" s="454">
        <v>0</v>
      </c>
      <c r="I57" s="454">
        <f>(G57+41024000000)/1000000</f>
        <v>41024.079643791003</v>
      </c>
      <c r="J57" s="454">
        <v>0</v>
      </c>
      <c r="K57" s="454">
        <v>0</v>
      </c>
      <c r="L57" s="454">
        <v>0</v>
      </c>
      <c r="M57" s="454">
        <v>23828</v>
      </c>
      <c r="N57" s="253">
        <f t="shared" si="15"/>
        <v>136879.079</v>
      </c>
      <c r="O57" s="253"/>
      <c r="P57" s="454">
        <v>113051.079</v>
      </c>
      <c r="Q57" s="454">
        <v>0</v>
      </c>
      <c r="R57" s="454">
        <v>0</v>
      </c>
      <c r="S57" s="454">
        <v>0</v>
      </c>
      <c r="T57" s="454">
        <v>23828</v>
      </c>
      <c r="U57" s="457">
        <f t="shared" si="8"/>
        <v>0.94728765490477163</v>
      </c>
      <c r="V57" s="458" t="str">
        <f t="shared" si="10"/>
        <v>-</v>
      </c>
      <c r="W57" s="458">
        <f>P57/I57</f>
        <v>2.7557249298854236</v>
      </c>
      <c r="X57" s="458" t="str">
        <f t="shared" si="11"/>
        <v>-</v>
      </c>
      <c r="Y57" s="458">
        <f t="shared" si="13"/>
        <v>0</v>
      </c>
      <c r="Z57" s="474" t="str">
        <f t="shared" si="17"/>
        <v>-</v>
      </c>
      <c r="AA57" s="458">
        <f>T57/M57</f>
        <v>1</v>
      </c>
    </row>
    <row r="58" spans="1:27" ht="48">
      <c r="A58" s="451"/>
      <c r="B58" s="480">
        <v>7553425</v>
      </c>
      <c r="C58" s="476" t="s">
        <v>544</v>
      </c>
      <c r="D58" s="253">
        <f t="shared" si="18"/>
        <v>2.7318500000000001</v>
      </c>
      <c r="E58" s="454">
        <v>0</v>
      </c>
      <c r="F58" s="454">
        <v>0</v>
      </c>
      <c r="G58" s="454">
        <v>2.7318500000000001</v>
      </c>
      <c r="H58" s="454">
        <v>0</v>
      </c>
      <c r="I58" s="454">
        <v>0</v>
      </c>
      <c r="J58" s="454">
        <v>0</v>
      </c>
      <c r="K58" s="454">
        <v>0</v>
      </c>
      <c r="L58" s="454">
        <v>2.7318500000000001</v>
      </c>
      <c r="M58" s="253"/>
      <c r="N58" s="253">
        <f t="shared" si="15"/>
        <v>2.7318500000000001</v>
      </c>
      <c r="O58" s="253"/>
      <c r="P58" s="454">
        <v>0</v>
      </c>
      <c r="Q58" s="454">
        <v>0</v>
      </c>
      <c r="R58" s="454">
        <v>0</v>
      </c>
      <c r="S58" s="454">
        <v>2.7318500000000001</v>
      </c>
      <c r="T58" s="454">
        <v>0</v>
      </c>
      <c r="U58" s="457">
        <f t="shared" si="8"/>
        <v>1</v>
      </c>
      <c r="V58" s="458" t="str">
        <f t="shared" si="10"/>
        <v>-</v>
      </c>
      <c r="W58" s="458"/>
      <c r="X58" s="458" t="str">
        <f t="shared" si="11"/>
        <v>-</v>
      </c>
      <c r="Y58" s="458"/>
      <c r="Z58" s="474">
        <f t="shared" si="17"/>
        <v>1</v>
      </c>
      <c r="AA58" s="458"/>
    </row>
    <row r="59" spans="1:27" ht="36">
      <c r="A59" s="451"/>
      <c r="B59" s="478" t="s">
        <v>548</v>
      </c>
      <c r="C59" s="481" t="s">
        <v>549</v>
      </c>
      <c r="D59" s="253">
        <f t="shared" si="18"/>
        <v>71166.294999999998</v>
      </c>
      <c r="E59" s="454">
        <v>31262</v>
      </c>
      <c r="F59" s="454">
        <v>0</v>
      </c>
      <c r="G59" s="454">
        <v>39904.294999999998</v>
      </c>
      <c r="H59" s="454">
        <v>0</v>
      </c>
      <c r="I59" s="454">
        <f>(31262000000+39904295000)/1000000</f>
        <v>71166.294999999998</v>
      </c>
      <c r="J59" s="454">
        <v>0</v>
      </c>
      <c r="K59" s="454">
        <v>0</v>
      </c>
      <c r="L59" s="454">
        <v>0</v>
      </c>
      <c r="M59" s="253"/>
      <c r="N59" s="253">
        <f t="shared" si="15"/>
        <v>59170.555999999997</v>
      </c>
      <c r="O59" s="253"/>
      <c r="P59" s="454">
        <v>59170.555999999997</v>
      </c>
      <c r="Q59" s="454">
        <v>0</v>
      </c>
      <c r="R59" s="454">
        <v>0</v>
      </c>
      <c r="S59" s="454">
        <v>0</v>
      </c>
      <c r="T59" s="454">
        <v>0</v>
      </c>
      <c r="U59" s="457">
        <f t="shared" si="8"/>
        <v>0.83144072625953058</v>
      </c>
      <c r="V59" s="458" t="str">
        <f t="shared" si="10"/>
        <v>-</v>
      </c>
      <c r="W59" s="458">
        <f>P59/I59</f>
        <v>0.83144072625953058</v>
      </c>
      <c r="X59" s="458" t="str">
        <f t="shared" si="11"/>
        <v>-</v>
      </c>
      <c r="Y59" s="458">
        <f t="shared" si="13"/>
        <v>0</v>
      </c>
      <c r="Z59" s="474" t="str">
        <f t="shared" si="17"/>
        <v>-</v>
      </c>
      <c r="AA59" s="458"/>
    </row>
    <row r="60" spans="1:27" ht="36">
      <c r="A60" s="451"/>
      <c r="B60" s="478" t="s">
        <v>546</v>
      </c>
      <c r="C60" s="481" t="s">
        <v>547</v>
      </c>
      <c r="D60" s="253">
        <f t="shared" si="18"/>
        <v>8661.5859999999993</v>
      </c>
      <c r="E60" s="454">
        <v>6300</v>
      </c>
      <c r="F60" s="454">
        <v>0</v>
      </c>
      <c r="G60" s="454">
        <v>2361.5859999999998</v>
      </c>
      <c r="H60" s="454">
        <v>0</v>
      </c>
      <c r="I60" s="454">
        <f>(E60+G60)/1000000</f>
        <v>8.6615859999999989E-3</v>
      </c>
      <c r="J60" s="454">
        <v>0</v>
      </c>
      <c r="K60" s="454">
        <v>0</v>
      </c>
      <c r="L60" s="454">
        <v>0</v>
      </c>
      <c r="M60" s="253"/>
      <c r="N60" s="253">
        <f t="shared" si="15"/>
        <v>8661.5859999999993</v>
      </c>
      <c r="O60" s="253"/>
      <c r="P60" s="454">
        <v>8661.5859999999993</v>
      </c>
      <c r="Q60" s="253"/>
      <c r="R60" s="253"/>
      <c r="S60" s="257"/>
      <c r="T60" s="253"/>
      <c r="U60" s="457">
        <f t="shared" si="8"/>
        <v>1</v>
      </c>
      <c r="V60" s="458" t="str">
        <f t="shared" si="10"/>
        <v>-</v>
      </c>
      <c r="W60" s="458">
        <f>P60/I60</f>
        <v>1000000</v>
      </c>
      <c r="X60" s="458" t="str">
        <f t="shared" si="11"/>
        <v>-</v>
      </c>
      <c r="Y60" s="458">
        <f t="shared" si="13"/>
        <v>0</v>
      </c>
      <c r="Z60" s="474" t="str">
        <f t="shared" si="17"/>
        <v>-</v>
      </c>
      <c r="AA60" s="458"/>
    </row>
    <row r="61" spans="1:27" ht="36">
      <c r="A61" s="451"/>
      <c r="B61" s="463" t="s">
        <v>524</v>
      </c>
      <c r="C61" s="460" t="s">
        <v>525</v>
      </c>
      <c r="D61" s="253">
        <f t="shared" si="18"/>
        <v>29400</v>
      </c>
      <c r="E61" s="454">
        <v>15000</v>
      </c>
      <c r="F61" s="454">
        <v>0</v>
      </c>
      <c r="G61" s="454">
        <v>14400</v>
      </c>
      <c r="H61" s="454">
        <v>0</v>
      </c>
      <c r="I61" s="454">
        <f>(E61+G61)/1000000</f>
        <v>2.9399999999999999E-2</v>
      </c>
      <c r="J61" s="454">
        <v>0</v>
      </c>
      <c r="K61" s="454">
        <v>0</v>
      </c>
      <c r="L61" s="454">
        <v>0</v>
      </c>
      <c r="M61" s="253"/>
      <c r="N61" s="253">
        <f t="shared" si="15"/>
        <v>13391.323</v>
      </c>
      <c r="O61" s="253"/>
      <c r="P61" s="454">
        <v>13391.323</v>
      </c>
      <c r="Q61" s="253"/>
      <c r="R61" s="253"/>
      <c r="S61" s="253"/>
      <c r="T61" s="253"/>
      <c r="U61" s="457">
        <f t="shared" si="8"/>
        <v>0.4554871768707483</v>
      </c>
      <c r="V61" s="458" t="str">
        <f t="shared" si="10"/>
        <v>-</v>
      </c>
      <c r="W61" s="458">
        <f>P61/I61</f>
        <v>455487.17687074834</v>
      </c>
      <c r="X61" s="458" t="str">
        <f t="shared" si="11"/>
        <v>-</v>
      </c>
      <c r="Y61" s="458">
        <f t="shared" si="13"/>
        <v>0</v>
      </c>
      <c r="Z61" s="474" t="str">
        <f t="shared" si="17"/>
        <v>-</v>
      </c>
      <c r="AA61" s="458"/>
    </row>
    <row r="62" spans="1:27" ht="72">
      <c r="A62" s="451"/>
      <c r="B62" s="463" t="s">
        <v>550</v>
      </c>
      <c r="C62" s="470" t="s">
        <v>551</v>
      </c>
      <c r="D62" s="253">
        <f t="shared" si="18"/>
        <v>5000</v>
      </c>
      <c r="E62" s="454">
        <v>5000</v>
      </c>
      <c r="F62" s="454">
        <v>0</v>
      </c>
      <c r="G62" s="454">
        <v>0</v>
      </c>
      <c r="H62" s="454">
        <v>0</v>
      </c>
      <c r="I62" s="454">
        <v>5000</v>
      </c>
      <c r="J62" s="454">
        <v>0</v>
      </c>
      <c r="K62" s="454">
        <v>0</v>
      </c>
      <c r="L62" s="454">
        <v>0</v>
      </c>
      <c r="M62" s="454">
        <v>0</v>
      </c>
      <c r="N62" s="253">
        <f>+SUM(O62:T62)</f>
        <v>5000</v>
      </c>
      <c r="O62" s="253"/>
      <c r="P62" s="454">
        <v>5000</v>
      </c>
      <c r="Q62" s="253"/>
      <c r="R62" s="253"/>
      <c r="S62" s="253"/>
      <c r="T62" s="253"/>
      <c r="U62" s="457">
        <f t="shared" si="8"/>
        <v>1</v>
      </c>
      <c r="V62" s="458" t="str">
        <f t="shared" si="10"/>
        <v>-</v>
      </c>
      <c r="W62" s="458">
        <f>P62/I62</f>
        <v>1</v>
      </c>
      <c r="X62" s="458" t="str">
        <f t="shared" si="11"/>
        <v>-</v>
      </c>
      <c r="Y62" s="458">
        <f t="shared" si="13"/>
        <v>0</v>
      </c>
      <c r="Z62" s="474" t="str">
        <f t="shared" si="17"/>
        <v>-</v>
      </c>
      <c r="AA62" s="458"/>
    </row>
    <row r="63" spans="1:27" ht="120">
      <c r="A63" s="451"/>
      <c r="B63" s="459" t="s">
        <v>529</v>
      </c>
      <c r="C63" s="460" t="s">
        <v>789</v>
      </c>
      <c r="D63" s="253">
        <f t="shared" si="5"/>
        <v>105750</v>
      </c>
      <c r="E63" s="454">
        <v>5750</v>
      </c>
      <c r="F63" s="454">
        <v>100000</v>
      </c>
      <c r="G63" s="454">
        <v>0</v>
      </c>
      <c r="H63" s="454">
        <v>0</v>
      </c>
      <c r="I63" s="454">
        <v>100000</v>
      </c>
      <c r="J63" s="454">
        <v>0</v>
      </c>
      <c r="K63" s="454">
        <v>0</v>
      </c>
      <c r="L63" s="454">
        <v>0</v>
      </c>
      <c r="M63" s="454">
        <v>5750</v>
      </c>
      <c r="N63" s="253">
        <f t="shared" si="6"/>
        <v>61091.688000000002</v>
      </c>
      <c r="O63" s="253"/>
      <c r="P63" s="454">
        <v>61091.688000000002</v>
      </c>
      <c r="Q63" s="454">
        <v>0</v>
      </c>
      <c r="R63" s="454">
        <v>0</v>
      </c>
      <c r="S63" s="454">
        <v>0</v>
      </c>
      <c r="T63" s="454">
        <v>0</v>
      </c>
      <c r="U63" s="457">
        <f t="shared" si="8"/>
        <v>0.57769917730496456</v>
      </c>
      <c r="V63" s="458" t="str">
        <f t="shared" si="10"/>
        <v>-</v>
      </c>
      <c r="W63" s="458">
        <f>P63/I63</f>
        <v>0.61091688</v>
      </c>
      <c r="X63" s="458" t="str">
        <f t="shared" si="11"/>
        <v>-</v>
      </c>
      <c r="Y63" s="458">
        <f t="shared" si="13"/>
        <v>0</v>
      </c>
      <c r="Z63" s="474" t="str">
        <f t="shared" si="17"/>
        <v>-</v>
      </c>
      <c r="AA63" s="458">
        <f>T63/M63</f>
        <v>0</v>
      </c>
    </row>
    <row r="64" spans="1:27" ht="24">
      <c r="A64" s="451"/>
      <c r="B64" s="463" t="s">
        <v>527</v>
      </c>
      <c r="C64" s="460" t="s">
        <v>528</v>
      </c>
      <c r="D64" s="253">
        <f t="shared" si="5"/>
        <v>8013.5529999999999</v>
      </c>
      <c r="E64" s="454">
        <v>3063</v>
      </c>
      <c r="F64" s="454">
        <v>4950.5529999999999</v>
      </c>
      <c r="G64" s="454">
        <v>0</v>
      </c>
      <c r="H64" s="454">
        <v>0</v>
      </c>
      <c r="I64" s="454">
        <v>0</v>
      </c>
      <c r="J64" s="454">
        <f>(SUM(E64:G64))/1000000</f>
        <v>8.0135529999999996E-3</v>
      </c>
      <c r="K64" s="454">
        <v>0</v>
      </c>
      <c r="L64" s="454">
        <v>0</v>
      </c>
      <c r="M64" s="454">
        <v>0</v>
      </c>
      <c r="N64" s="253">
        <f>+SUM(O64:T64)</f>
        <v>2961.56</v>
      </c>
      <c r="O64" s="253"/>
      <c r="P64" s="454">
        <v>0</v>
      </c>
      <c r="Q64" s="454">
        <f>(1145232000+1816328000)/1000000</f>
        <v>2961.56</v>
      </c>
      <c r="R64" s="454">
        <v>0</v>
      </c>
      <c r="S64" s="454">
        <v>0</v>
      </c>
      <c r="T64" s="454">
        <v>0</v>
      </c>
      <c r="U64" s="457">
        <f t="shared" si="8"/>
        <v>0.36956890408037485</v>
      </c>
      <c r="V64" s="458" t="str">
        <f t="shared" si="10"/>
        <v>-</v>
      </c>
      <c r="W64" s="458"/>
      <c r="X64" s="458">
        <f t="shared" si="11"/>
        <v>369568.90408037486</v>
      </c>
      <c r="Y64" s="458"/>
      <c r="Z64" s="474" t="str">
        <f t="shared" si="17"/>
        <v>-</v>
      </c>
      <c r="AA64" s="458"/>
    </row>
    <row r="65" spans="1:27" ht="24">
      <c r="A65" s="451"/>
      <c r="B65" s="480" t="s">
        <v>530</v>
      </c>
      <c r="C65" s="476" t="s">
        <v>531</v>
      </c>
      <c r="D65" s="253">
        <f t="shared" si="5"/>
        <v>4574.4503000000004</v>
      </c>
      <c r="E65" s="454">
        <v>0</v>
      </c>
      <c r="F65" s="454">
        <v>4574.4503000000004</v>
      </c>
      <c r="G65" s="454">
        <v>0</v>
      </c>
      <c r="H65" s="454">
        <v>0</v>
      </c>
      <c r="I65" s="454">
        <v>0</v>
      </c>
      <c r="J65" s="454">
        <v>0</v>
      </c>
      <c r="K65" s="454">
        <v>0</v>
      </c>
      <c r="L65" s="454">
        <v>0</v>
      </c>
      <c r="M65" s="454">
        <v>4574.4503000000004</v>
      </c>
      <c r="N65" s="253">
        <f>+SUM(O65:T65)</f>
        <v>1454.33395</v>
      </c>
      <c r="O65" s="253"/>
      <c r="P65" s="454">
        <v>0</v>
      </c>
      <c r="Q65" s="454">
        <v>0</v>
      </c>
      <c r="R65" s="454">
        <v>0</v>
      </c>
      <c r="S65" s="454">
        <v>0</v>
      </c>
      <c r="T65" s="454">
        <v>1454.33395</v>
      </c>
      <c r="U65" s="457">
        <f t="shared" si="8"/>
        <v>0.31792540187834151</v>
      </c>
      <c r="V65" s="458" t="str">
        <f t="shared" si="10"/>
        <v>-</v>
      </c>
      <c r="W65" s="458"/>
      <c r="X65" s="458" t="str">
        <f t="shared" si="11"/>
        <v>-</v>
      </c>
      <c r="Y65" s="458"/>
      <c r="Z65" s="474" t="str">
        <f t="shared" si="17"/>
        <v>-</v>
      </c>
      <c r="AA65" s="458">
        <f>T65/M65</f>
        <v>0.31792540187834151</v>
      </c>
    </row>
    <row r="66" spans="1:27" ht="24">
      <c r="A66" s="451"/>
      <c r="B66" s="463" t="s">
        <v>535</v>
      </c>
      <c r="C66" s="466" t="s">
        <v>790</v>
      </c>
      <c r="D66" s="253">
        <f t="shared" si="5"/>
        <v>322.55</v>
      </c>
      <c r="E66" s="454">
        <v>0</v>
      </c>
      <c r="F66" s="454">
        <v>0</v>
      </c>
      <c r="G66" s="454">
        <v>322.55</v>
      </c>
      <c r="H66" s="454">
        <v>0</v>
      </c>
      <c r="I66" s="454">
        <v>0</v>
      </c>
      <c r="J66" s="454">
        <v>322.55</v>
      </c>
      <c r="K66" s="454">
        <v>0</v>
      </c>
      <c r="L66" s="454">
        <v>0</v>
      </c>
      <c r="M66" s="454">
        <v>0</v>
      </c>
      <c r="N66" s="253">
        <f>+SUM(O66:T66)</f>
        <v>0</v>
      </c>
      <c r="O66" s="253"/>
      <c r="P66" s="253"/>
      <c r="Q66" s="253"/>
      <c r="R66" s="253"/>
      <c r="S66" s="253"/>
      <c r="T66" s="253"/>
      <c r="U66" s="457">
        <f t="shared" si="8"/>
        <v>0</v>
      </c>
      <c r="V66" s="458" t="str">
        <f t="shared" si="10"/>
        <v>-</v>
      </c>
      <c r="W66" s="458"/>
      <c r="X66" s="458">
        <f t="shared" si="11"/>
        <v>0</v>
      </c>
      <c r="Y66" s="458"/>
      <c r="Z66" s="474" t="str">
        <f t="shared" si="17"/>
        <v>-</v>
      </c>
      <c r="AA66" s="458"/>
    </row>
    <row r="67" spans="1:27" ht="48">
      <c r="A67" s="451"/>
      <c r="B67" s="459" t="s">
        <v>791</v>
      </c>
      <c r="C67" s="460" t="s">
        <v>792</v>
      </c>
      <c r="D67" s="253">
        <f>SUM(E67:G67)</f>
        <v>275</v>
      </c>
      <c r="E67" s="454">
        <v>275</v>
      </c>
      <c r="F67" s="454">
        <v>0</v>
      </c>
      <c r="G67" s="454">
        <v>0</v>
      </c>
      <c r="H67" s="454">
        <v>0</v>
      </c>
      <c r="I67" s="454">
        <v>0</v>
      </c>
      <c r="J67" s="454">
        <v>0</v>
      </c>
      <c r="K67" s="454">
        <v>0</v>
      </c>
      <c r="L67" s="454">
        <v>0</v>
      </c>
      <c r="M67" s="454">
        <v>275</v>
      </c>
      <c r="N67" s="253">
        <f>SUM(O67:T67)</f>
        <v>275</v>
      </c>
      <c r="O67" s="253"/>
      <c r="P67" s="253"/>
      <c r="Q67" s="253"/>
      <c r="R67" s="253"/>
      <c r="S67" s="253"/>
      <c r="T67" s="454">
        <v>275</v>
      </c>
      <c r="U67" s="457">
        <f t="shared" si="8"/>
        <v>1</v>
      </c>
      <c r="V67" s="458" t="str">
        <f t="shared" si="10"/>
        <v>-</v>
      </c>
      <c r="W67" s="458"/>
      <c r="X67" s="458" t="str">
        <f t="shared" si="11"/>
        <v>-</v>
      </c>
      <c r="Y67" s="458"/>
      <c r="Z67" s="474" t="str">
        <f t="shared" si="17"/>
        <v>-</v>
      </c>
      <c r="AA67" s="458">
        <f>T67/M67</f>
        <v>1</v>
      </c>
    </row>
    <row r="68" spans="1:27" ht="29.25" customHeight="1">
      <c r="A68" s="450">
        <v>2</v>
      </c>
      <c r="B68" s="878" t="s">
        <v>600</v>
      </c>
      <c r="C68" s="878"/>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7">
        <f t="shared" si="8"/>
        <v>0.6477372751683742</v>
      </c>
      <c r="V68" s="449" t="str">
        <f t="shared" si="10"/>
        <v>-</v>
      </c>
      <c r="W68" s="449" t="str">
        <f t="shared" si="10"/>
        <v>-</v>
      </c>
      <c r="X68" s="449">
        <f t="shared" si="11"/>
        <v>0.97313206904653182</v>
      </c>
      <c r="Y68" s="449"/>
      <c r="Z68" s="474" t="str">
        <f t="shared" si="17"/>
        <v>-</v>
      </c>
      <c r="AA68" s="449">
        <f>T68/M68</f>
        <v>0.68251430693991988</v>
      </c>
    </row>
    <row r="69" spans="1:27" ht="24">
      <c r="A69" s="450"/>
      <c r="B69" s="482" t="s">
        <v>601</v>
      </c>
      <c r="C69" s="460" t="s">
        <v>602</v>
      </c>
      <c r="D69" s="253">
        <f t="shared" ref="D69:D88" si="20">SUM(E69:G69)</f>
        <v>1047</v>
      </c>
      <c r="E69" s="454">
        <v>1047</v>
      </c>
      <c r="F69" s="454">
        <v>0</v>
      </c>
      <c r="G69" s="454">
        <v>0</v>
      </c>
      <c r="H69" s="454">
        <v>0</v>
      </c>
      <c r="I69" s="454">
        <v>0</v>
      </c>
      <c r="J69" s="454">
        <v>1047</v>
      </c>
      <c r="K69" s="454">
        <v>0</v>
      </c>
      <c r="L69" s="454">
        <v>0</v>
      </c>
      <c r="M69" s="454">
        <v>0</v>
      </c>
      <c r="N69" s="253">
        <f t="shared" ref="N69:N83" si="21">+SUM(O69:T69)</f>
        <v>1046.011</v>
      </c>
      <c r="O69" s="252"/>
      <c r="P69" s="253"/>
      <c r="Q69" s="454">
        <v>1046.011</v>
      </c>
      <c r="R69" s="454">
        <v>0</v>
      </c>
      <c r="S69" s="454">
        <v>0</v>
      </c>
      <c r="T69" s="454">
        <v>0</v>
      </c>
      <c r="U69" s="457">
        <f t="shared" si="8"/>
        <v>0.9990553963705826</v>
      </c>
      <c r="V69" s="458" t="str">
        <f t="shared" ref="V69:X130" si="22">IF(ISERROR(O69/H69),"-",O69/H69)</f>
        <v>-</v>
      </c>
      <c r="W69" s="458" t="str">
        <f t="shared" si="22"/>
        <v>-</v>
      </c>
      <c r="X69" s="458">
        <f t="shared" si="11"/>
        <v>0.9990553963705826</v>
      </c>
      <c r="Y69" s="458"/>
      <c r="Z69" s="474" t="str">
        <f t="shared" si="17"/>
        <v>-</v>
      </c>
      <c r="AA69" s="458"/>
    </row>
    <row r="70" spans="1:27">
      <c r="A70" s="451"/>
      <c r="B70" s="465" t="s">
        <v>793</v>
      </c>
      <c r="C70" s="466" t="s">
        <v>794</v>
      </c>
      <c r="D70" s="253">
        <f t="shared" si="20"/>
        <v>310</v>
      </c>
      <c r="E70" s="454">
        <v>310</v>
      </c>
      <c r="F70" s="454">
        <v>0</v>
      </c>
      <c r="G70" s="454">
        <v>0</v>
      </c>
      <c r="H70" s="454">
        <v>0</v>
      </c>
      <c r="I70" s="454">
        <v>0</v>
      </c>
      <c r="J70" s="454">
        <v>310</v>
      </c>
      <c r="K70" s="454">
        <v>0</v>
      </c>
      <c r="L70" s="454">
        <v>0</v>
      </c>
      <c r="M70" s="454">
        <v>0</v>
      </c>
      <c r="N70" s="253">
        <f>SUM(O70:T70)</f>
        <v>309.666</v>
      </c>
      <c r="O70" s="253"/>
      <c r="P70" s="253"/>
      <c r="Q70" s="454">
        <v>309.666</v>
      </c>
      <c r="R70" s="454">
        <v>0</v>
      </c>
      <c r="S70" s="454">
        <v>0</v>
      </c>
      <c r="T70" s="454">
        <v>0</v>
      </c>
      <c r="U70" s="457">
        <f t="shared" si="8"/>
        <v>0.99892258064516126</v>
      </c>
      <c r="V70" s="458" t="str">
        <f t="shared" si="22"/>
        <v>-</v>
      </c>
      <c r="W70" s="458" t="str">
        <f t="shared" si="22"/>
        <v>-</v>
      </c>
      <c r="X70" s="458">
        <f t="shared" si="11"/>
        <v>0.99892258064516126</v>
      </c>
      <c r="Y70" s="458"/>
      <c r="Z70" s="474" t="str">
        <f t="shared" si="17"/>
        <v>-</v>
      </c>
      <c r="AA70" s="458"/>
    </row>
    <row r="71" spans="1:27" ht="60">
      <c r="A71" s="450"/>
      <c r="B71" s="459">
        <v>7469871</v>
      </c>
      <c r="C71" s="466" t="s">
        <v>603</v>
      </c>
      <c r="D71" s="253">
        <f>SUM(E71:G71)</f>
        <v>14059</v>
      </c>
      <c r="E71" s="454">
        <v>8459</v>
      </c>
      <c r="F71" s="454">
        <v>3945.0740000000001</v>
      </c>
      <c r="G71" s="454">
        <v>1654.9259999999999</v>
      </c>
      <c r="H71" s="454">
        <v>0</v>
      </c>
      <c r="I71" s="454">
        <v>0</v>
      </c>
      <c r="J71" s="454">
        <v>0</v>
      </c>
      <c r="K71" s="454">
        <v>0</v>
      </c>
      <c r="L71" s="454">
        <v>0</v>
      </c>
      <c r="M71" s="454">
        <f>(3945074000+8459000000+1654926000)/1000000</f>
        <v>14059</v>
      </c>
      <c r="N71" s="253">
        <f t="shared" si="21"/>
        <v>13771.608421000001</v>
      </c>
      <c r="O71" s="252"/>
      <c r="P71" s="253"/>
      <c r="Q71" s="454">
        <v>0</v>
      </c>
      <c r="R71" s="454">
        <v>0</v>
      </c>
      <c r="S71" s="454">
        <v>0</v>
      </c>
      <c r="T71" s="454">
        <f>(3944207845+1654926000+8172474576)/1000000</f>
        <v>13771.608421000001</v>
      </c>
      <c r="U71" s="457">
        <f t="shared" si="8"/>
        <v>0.97955817775090692</v>
      </c>
      <c r="V71" s="458" t="str">
        <f t="shared" si="22"/>
        <v>-</v>
      </c>
      <c r="W71" s="458" t="str">
        <f t="shared" si="22"/>
        <v>-</v>
      </c>
      <c r="X71" s="458" t="str">
        <f t="shared" si="11"/>
        <v>-</v>
      </c>
      <c r="Y71" s="458"/>
      <c r="Z71" s="474" t="str">
        <f t="shared" si="17"/>
        <v>-</v>
      </c>
      <c r="AA71" s="458">
        <f>T71/M71</f>
        <v>0.97955817775090692</v>
      </c>
    </row>
    <row r="72" spans="1:27" ht="36">
      <c r="A72" s="451"/>
      <c r="B72" s="463">
        <v>7504338</v>
      </c>
      <c r="C72" s="483" t="s">
        <v>604</v>
      </c>
      <c r="D72" s="253">
        <f t="shared" si="20"/>
        <v>6534.576</v>
      </c>
      <c r="E72" s="258"/>
      <c r="F72" s="454">
        <v>6534.576</v>
      </c>
      <c r="G72" s="454">
        <v>0</v>
      </c>
      <c r="H72" s="454">
        <v>0</v>
      </c>
      <c r="I72" s="454">
        <v>0</v>
      </c>
      <c r="J72" s="454">
        <v>0</v>
      </c>
      <c r="K72" s="454">
        <v>0</v>
      </c>
      <c r="L72" s="454">
        <v>0</v>
      </c>
      <c r="M72" s="454">
        <v>6534.576</v>
      </c>
      <c r="N72" s="253">
        <f t="shared" si="21"/>
        <v>3086.8806730000001</v>
      </c>
      <c r="O72" s="253"/>
      <c r="P72" s="253"/>
      <c r="Q72" s="454">
        <v>0</v>
      </c>
      <c r="R72" s="454">
        <v>0</v>
      </c>
      <c r="S72" s="454">
        <v>0</v>
      </c>
      <c r="T72" s="454">
        <v>3086.8806730000001</v>
      </c>
      <c r="U72" s="457">
        <f t="shared" si="8"/>
        <v>0.47239188479864647</v>
      </c>
      <c r="V72" s="458" t="str">
        <f t="shared" si="22"/>
        <v>-</v>
      </c>
      <c r="W72" s="458" t="str">
        <f t="shared" si="22"/>
        <v>-</v>
      </c>
      <c r="X72" s="458" t="str">
        <f t="shared" si="11"/>
        <v>-</v>
      </c>
      <c r="Y72" s="458"/>
      <c r="Z72" s="474" t="str">
        <f t="shared" si="17"/>
        <v>-</v>
      </c>
      <c r="AA72" s="458">
        <f>T72/M72</f>
        <v>0.47239188479864647</v>
      </c>
    </row>
    <row r="73" spans="1:27" ht="60">
      <c r="A73" s="450"/>
      <c r="B73" s="459" t="s">
        <v>605</v>
      </c>
      <c r="C73" s="453" t="s">
        <v>606</v>
      </c>
      <c r="D73" s="253">
        <f t="shared" si="20"/>
        <v>36.106900000000003</v>
      </c>
      <c r="E73" s="257"/>
      <c r="F73" s="454">
        <v>0</v>
      </c>
      <c r="G73" s="454">
        <v>36.106900000000003</v>
      </c>
      <c r="H73" s="454">
        <v>0</v>
      </c>
      <c r="I73" s="454">
        <v>0</v>
      </c>
      <c r="J73" s="454">
        <v>36.106900000000003</v>
      </c>
      <c r="K73" s="454">
        <v>0</v>
      </c>
      <c r="L73" s="454">
        <v>0</v>
      </c>
      <c r="M73" s="454">
        <v>0</v>
      </c>
      <c r="N73" s="253">
        <f t="shared" si="21"/>
        <v>0</v>
      </c>
      <c r="O73" s="252"/>
      <c r="P73" s="253"/>
      <c r="Q73" s="253"/>
      <c r="R73" s="252"/>
      <c r="S73" s="252"/>
      <c r="T73" s="258"/>
      <c r="U73" s="457">
        <f t="shared" si="8"/>
        <v>0</v>
      </c>
      <c r="V73" s="458" t="str">
        <f t="shared" si="22"/>
        <v>-</v>
      </c>
      <c r="W73" s="458" t="str">
        <f t="shared" si="22"/>
        <v>-</v>
      </c>
      <c r="X73" s="458">
        <f t="shared" si="11"/>
        <v>0</v>
      </c>
      <c r="Y73" s="458"/>
      <c r="Z73" s="474" t="str">
        <f t="shared" si="17"/>
        <v>-</v>
      </c>
      <c r="AA73" s="458"/>
    </row>
    <row r="74" spans="1:27" ht="36">
      <c r="A74" s="450"/>
      <c r="B74" s="463" t="s">
        <v>607</v>
      </c>
      <c r="C74" s="484" t="s">
        <v>608</v>
      </c>
      <c r="D74" s="253">
        <f t="shared" si="20"/>
        <v>846.67133899999999</v>
      </c>
      <c r="E74" s="454">
        <v>0</v>
      </c>
      <c r="F74" s="454">
        <v>846.67133899999999</v>
      </c>
      <c r="G74" s="454">
        <v>0</v>
      </c>
      <c r="H74" s="454">
        <v>0</v>
      </c>
      <c r="I74" s="454">
        <v>0</v>
      </c>
      <c r="J74" s="454">
        <v>0</v>
      </c>
      <c r="K74" s="454">
        <v>0</v>
      </c>
      <c r="L74" s="454">
        <v>0</v>
      </c>
      <c r="M74" s="454">
        <v>846.67133899999999</v>
      </c>
      <c r="N74" s="253">
        <f t="shared" si="21"/>
        <v>787.68200000000002</v>
      </c>
      <c r="O74" s="252"/>
      <c r="P74" s="253"/>
      <c r="Q74" s="253"/>
      <c r="R74" s="252"/>
      <c r="S74" s="255"/>
      <c r="T74" s="454">
        <v>787.68200000000002</v>
      </c>
      <c r="U74" s="457">
        <f t="shared" si="8"/>
        <v>0.93032793684775961</v>
      </c>
      <c r="V74" s="458" t="str">
        <f t="shared" si="22"/>
        <v>-</v>
      </c>
      <c r="W74" s="458" t="str">
        <f t="shared" si="22"/>
        <v>-</v>
      </c>
      <c r="X74" s="458" t="str">
        <f t="shared" si="11"/>
        <v>-</v>
      </c>
      <c r="Y74" s="458"/>
      <c r="Z74" s="474" t="str">
        <f t="shared" si="17"/>
        <v>-</v>
      </c>
      <c r="AA74" s="458">
        <f>T74/M74</f>
        <v>0.93032793684775961</v>
      </c>
    </row>
    <row r="75" spans="1:27" ht="60">
      <c r="A75" s="450"/>
      <c r="B75" s="459">
        <v>8069243</v>
      </c>
      <c r="C75" s="466" t="s">
        <v>609</v>
      </c>
      <c r="D75" s="253">
        <f t="shared" si="20"/>
        <v>6263</v>
      </c>
      <c r="E75" s="454">
        <v>2400</v>
      </c>
      <c r="F75" s="454">
        <v>3863</v>
      </c>
      <c r="G75" s="454">
        <v>0</v>
      </c>
      <c r="H75" s="454">
        <v>0</v>
      </c>
      <c r="I75" s="454">
        <v>0</v>
      </c>
      <c r="J75" s="454">
        <v>0</v>
      </c>
      <c r="K75" s="454">
        <v>0</v>
      </c>
      <c r="L75" s="454">
        <v>0</v>
      </c>
      <c r="M75" s="454">
        <f>(3863000000+E75)/1000000</f>
        <v>3863.0023999999999</v>
      </c>
      <c r="N75" s="253">
        <f t="shared" si="21"/>
        <v>202.36240000000001</v>
      </c>
      <c r="O75" s="252"/>
      <c r="P75" s="253"/>
      <c r="Q75" s="255"/>
      <c r="R75" s="252"/>
      <c r="S75" s="252"/>
      <c r="T75" s="454">
        <v>202.36240000000001</v>
      </c>
      <c r="U75" s="457">
        <f t="shared" si="8"/>
        <v>3.2310777582628132E-2</v>
      </c>
      <c r="V75" s="458" t="str">
        <f t="shared" si="22"/>
        <v>-</v>
      </c>
      <c r="W75" s="458" t="str">
        <f t="shared" si="22"/>
        <v>-</v>
      </c>
      <c r="X75" s="458" t="str">
        <f t="shared" si="11"/>
        <v>-</v>
      </c>
      <c r="Y75" s="458"/>
      <c r="Z75" s="474" t="str">
        <f t="shared" si="17"/>
        <v>-</v>
      </c>
      <c r="AA75" s="458">
        <f>T75/M75</f>
        <v>5.2384746123895758E-2</v>
      </c>
    </row>
    <row r="76" spans="1:27" ht="24">
      <c r="A76" s="450"/>
      <c r="B76" s="459">
        <v>7444447</v>
      </c>
      <c r="C76" s="466" t="s">
        <v>610</v>
      </c>
      <c r="D76" s="253">
        <f t="shared" si="20"/>
        <v>5000</v>
      </c>
      <c r="E76" s="454">
        <v>0</v>
      </c>
      <c r="F76" s="454">
        <v>5000</v>
      </c>
      <c r="G76" s="454">
        <v>0</v>
      </c>
      <c r="H76" s="454">
        <v>0</v>
      </c>
      <c r="I76" s="454">
        <v>0</v>
      </c>
      <c r="J76" s="454">
        <v>0</v>
      </c>
      <c r="K76" s="454">
        <v>0</v>
      </c>
      <c r="L76" s="454">
        <v>0</v>
      </c>
      <c r="M76" s="454">
        <v>5000</v>
      </c>
      <c r="N76" s="253">
        <f t="shared" si="21"/>
        <v>3764.1350000000002</v>
      </c>
      <c r="O76" s="252"/>
      <c r="P76" s="253"/>
      <c r="Q76" s="253"/>
      <c r="R76" s="252"/>
      <c r="S76" s="252"/>
      <c r="T76" s="454">
        <v>3764.1350000000002</v>
      </c>
      <c r="U76" s="457">
        <f t="shared" si="8"/>
        <v>0.75282700000000002</v>
      </c>
      <c r="V76" s="458" t="str">
        <f t="shared" si="22"/>
        <v>-</v>
      </c>
      <c r="W76" s="458" t="str">
        <f t="shared" si="22"/>
        <v>-</v>
      </c>
      <c r="X76" s="458" t="str">
        <f t="shared" si="11"/>
        <v>-</v>
      </c>
      <c r="Y76" s="458"/>
      <c r="Z76" s="474" t="str">
        <f t="shared" si="17"/>
        <v>-</v>
      </c>
      <c r="AA76" s="458">
        <f>T76/M76</f>
        <v>0.75282700000000002</v>
      </c>
    </row>
    <row r="77" spans="1:27" ht="96">
      <c r="A77" s="450"/>
      <c r="B77" s="459" t="s">
        <v>795</v>
      </c>
      <c r="C77" s="460" t="s">
        <v>796</v>
      </c>
      <c r="D77" s="253">
        <f t="shared" si="20"/>
        <v>1363</v>
      </c>
      <c r="E77" s="454">
        <v>1363</v>
      </c>
      <c r="F77" s="454">
        <v>0</v>
      </c>
      <c r="G77" s="454">
        <v>0</v>
      </c>
      <c r="H77" s="454">
        <v>0</v>
      </c>
      <c r="I77" s="454">
        <v>0</v>
      </c>
      <c r="J77" s="454">
        <v>0</v>
      </c>
      <c r="K77" s="454">
        <v>0</v>
      </c>
      <c r="L77" s="454">
        <v>0</v>
      </c>
      <c r="M77" s="454">
        <v>1363</v>
      </c>
      <c r="N77" s="253">
        <f t="shared" si="21"/>
        <v>0</v>
      </c>
      <c r="O77" s="252"/>
      <c r="P77" s="253"/>
      <c r="Q77" s="255"/>
      <c r="R77" s="252"/>
      <c r="S77" s="252"/>
      <c r="T77" s="257"/>
      <c r="U77" s="457">
        <f t="shared" si="8"/>
        <v>0</v>
      </c>
      <c r="V77" s="458" t="str">
        <f t="shared" si="22"/>
        <v>-</v>
      </c>
      <c r="W77" s="458" t="str">
        <f t="shared" si="22"/>
        <v>-</v>
      </c>
      <c r="X77" s="458" t="str">
        <f t="shared" si="11"/>
        <v>-</v>
      </c>
      <c r="Y77" s="458"/>
      <c r="Z77" s="474" t="str">
        <f t="shared" si="17"/>
        <v>-</v>
      </c>
      <c r="AA77" s="458">
        <f>T77/M77</f>
        <v>0</v>
      </c>
    </row>
    <row r="78" spans="1:27">
      <c r="A78" s="450">
        <v>3</v>
      </c>
      <c r="B78" s="878" t="s">
        <v>611</v>
      </c>
      <c r="C78" s="878"/>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7">
        <f t="shared" ref="U78:U141" si="24">+N78/D78</f>
        <v>0.55801301066725451</v>
      </c>
      <c r="V78" s="449" t="str">
        <f t="shared" si="22"/>
        <v>-</v>
      </c>
      <c r="W78" s="449" t="str">
        <f t="shared" si="22"/>
        <v>-</v>
      </c>
      <c r="X78" s="449">
        <f t="shared" si="11"/>
        <v>0</v>
      </c>
      <c r="Y78" s="449"/>
      <c r="Z78" s="448">
        <f t="shared" si="17"/>
        <v>0</v>
      </c>
      <c r="AA78" s="449">
        <f>T78/M78</f>
        <v>0.58403427502850602</v>
      </c>
    </row>
    <row r="79" spans="1:27" ht="36">
      <c r="A79" s="450"/>
      <c r="B79" s="485" t="s">
        <v>612</v>
      </c>
      <c r="C79" s="486" t="s">
        <v>613</v>
      </c>
      <c r="D79" s="253">
        <f t="shared" si="20"/>
        <v>50.652532000000001</v>
      </c>
      <c r="E79" s="454">
        <v>0</v>
      </c>
      <c r="F79" s="454">
        <v>0</v>
      </c>
      <c r="G79" s="454">
        <v>50.652532000000001</v>
      </c>
      <c r="H79" s="454">
        <v>0</v>
      </c>
      <c r="I79" s="454">
        <v>0</v>
      </c>
      <c r="J79" s="454">
        <v>50.652532000000001</v>
      </c>
      <c r="K79" s="454">
        <v>0</v>
      </c>
      <c r="L79" s="454">
        <v>0</v>
      </c>
      <c r="M79" s="454">
        <v>0</v>
      </c>
      <c r="N79" s="253">
        <f t="shared" si="21"/>
        <v>0</v>
      </c>
      <c r="O79" s="253"/>
      <c r="P79" s="253"/>
      <c r="Q79" s="253"/>
      <c r="R79" s="253"/>
      <c r="S79" s="253"/>
      <c r="T79" s="253"/>
      <c r="U79" s="457">
        <f t="shared" si="24"/>
        <v>0</v>
      </c>
      <c r="V79" s="458" t="str">
        <f t="shared" si="22"/>
        <v>-</v>
      </c>
      <c r="W79" s="458" t="str">
        <f t="shared" si="22"/>
        <v>-</v>
      </c>
      <c r="X79" s="458">
        <f t="shared" si="11"/>
        <v>0</v>
      </c>
      <c r="Y79" s="458"/>
      <c r="Z79" s="474" t="str">
        <f t="shared" si="17"/>
        <v>-</v>
      </c>
      <c r="AA79" s="458"/>
    </row>
    <row r="80" spans="1:27" ht="48">
      <c r="A80" s="450"/>
      <c r="B80" s="487">
        <v>7004686</v>
      </c>
      <c r="C80" s="488" t="s">
        <v>614</v>
      </c>
      <c r="D80" s="253">
        <f t="shared" si="20"/>
        <v>426.84633000000002</v>
      </c>
      <c r="E80" s="454">
        <v>0</v>
      </c>
      <c r="F80" s="454">
        <v>426.84633000000002</v>
      </c>
      <c r="G80" s="454">
        <v>0</v>
      </c>
      <c r="H80" s="454">
        <v>0</v>
      </c>
      <c r="I80" s="454">
        <v>0</v>
      </c>
      <c r="J80" s="454">
        <v>0</v>
      </c>
      <c r="K80" s="454">
        <v>0</v>
      </c>
      <c r="L80" s="454">
        <v>0</v>
      </c>
      <c r="M80" s="454">
        <v>426.84629999999999</v>
      </c>
      <c r="N80" s="253">
        <f t="shared" si="21"/>
        <v>38.088000000000001</v>
      </c>
      <c r="O80" s="253"/>
      <c r="P80" s="253"/>
      <c r="Q80" s="489"/>
      <c r="R80" s="253"/>
      <c r="S80" s="253"/>
      <c r="T80" s="454">
        <v>38.088000000000001</v>
      </c>
      <c r="U80" s="457">
        <f t="shared" si="24"/>
        <v>8.9231176006597038E-2</v>
      </c>
      <c r="V80" s="458" t="str">
        <f t="shared" si="22"/>
        <v>-</v>
      </c>
      <c r="W80" s="458" t="str">
        <f t="shared" si="22"/>
        <v>-</v>
      </c>
      <c r="X80" s="458" t="str">
        <f t="shared" si="11"/>
        <v>-</v>
      </c>
      <c r="Y80" s="458"/>
      <c r="Z80" s="474" t="str">
        <f t="shared" si="17"/>
        <v>-</v>
      </c>
      <c r="AA80" s="458">
        <f>T80/M80</f>
        <v>8.9231182278023735E-2</v>
      </c>
    </row>
    <row r="81" spans="1:27" ht="84">
      <c r="A81" s="450"/>
      <c r="B81" s="485" t="s">
        <v>612</v>
      </c>
      <c r="C81" s="460" t="s">
        <v>615</v>
      </c>
      <c r="D81" s="253">
        <f t="shared" si="20"/>
        <v>76.986999999999995</v>
      </c>
      <c r="E81" s="489"/>
      <c r="F81" s="253"/>
      <c r="G81" s="259">
        <v>76.986999999999995</v>
      </c>
      <c r="H81" s="253"/>
      <c r="I81" s="253"/>
      <c r="J81" s="258"/>
      <c r="K81" s="258"/>
      <c r="L81" s="258"/>
      <c r="M81" s="259">
        <v>76.986999999999995</v>
      </c>
      <c r="N81" s="253">
        <f t="shared" si="21"/>
        <v>0</v>
      </c>
      <c r="O81" s="253"/>
      <c r="P81" s="253"/>
      <c r="Q81" s="260"/>
      <c r="R81" s="253"/>
      <c r="S81" s="260"/>
      <c r="T81" s="259"/>
      <c r="U81" s="457">
        <f t="shared" si="24"/>
        <v>0</v>
      </c>
      <c r="V81" s="458" t="str">
        <f t="shared" si="22"/>
        <v>-</v>
      </c>
      <c r="W81" s="458" t="str">
        <f t="shared" si="22"/>
        <v>-</v>
      </c>
      <c r="X81" s="458" t="str">
        <f t="shared" si="11"/>
        <v>-</v>
      </c>
      <c r="Y81" s="458"/>
      <c r="Z81" s="474" t="str">
        <f t="shared" si="17"/>
        <v>-</v>
      </c>
      <c r="AA81" s="458">
        <f>T81/M81</f>
        <v>0</v>
      </c>
    </row>
    <row r="82" spans="1:27" ht="36">
      <c r="A82" s="450"/>
      <c r="B82" s="485" t="s">
        <v>612</v>
      </c>
      <c r="C82" s="490" t="s">
        <v>616</v>
      </c>
      <c r="D82" s="253">
        <f t="shared" si="20"/>
        <v>1.56</v>
      </c>
      <c r="E82" s="489"/>
      <c r="F82" s="253"/>
      <c r="G82" s="261">
        <v>1.56</v>
      </c>
      <c r="H82" s="253"/>
      <c r="I82" s="253"/>
      <c r="J82" s="258"/>
      <c r="K82" s="258"/>
      <c r="L82" s="261">
        <v>1.56</v>
      </c>
      <c r="M82" s="253"/>
      <c r="N82" s="253">
        <f t="shared" si="21"/>
        <v>0</v>
      </c>
      <c r="O82" s="253"/>
      <c r="P82" s="253"/>
      <c r="Q82" s="260"/>
      <c r="R82" s="253"/>
      <c r="S82" s="261"/>
      <c r="T82" s="253"/>
      <c r="U82" s="457">
        <f t="shared" si="24"/>
        <v>0</v>
      </c>
      <c r="V82" s="458" t="str">
        <f t="shared" si="22"/>
        <v>-</v>
      </c>
      <c r="W82" s="458" t="str">
        <f t="shared" si="22"/>
        <v>-</v>
      </c>
      <c r="X82" s="458" t="str">
        <f t="shared" si="11"/>
        <v>-</v>
      </c>
      <c r="Y82" s="458"/>
      <c r="Z82" s="474">
        <f t="shared" si="17"/>
        <v>0</v>
      </c>
      <c r="AA82" s="458"/>
    </row>
    <row r="83" spans="1:27" ht="60">
      <c r="A83" s="450"/>
      <c r="B83" s="487">
        <v>7004686</v>
      </c>
      <c r="C83" s="491" t="s">
        <v>617</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7">
        <f t="shared" si="24"/>
        <v>1</v>
      </c>
      <c r="V83" s="458" t="str">
        <f t="shared" si="22"/>
        <v>-</v>
      </c>
      <c r="W83" s="458" t="str">
        <f t="shared" si="22"/>
        <v>-</v>
      </c>
      <c r="X83" s="458" t="str">
        <f t="shared" si="11"/>
        <v>-</v>
      </c>
      <c r="Y83" s="458"/>
      <c r="Z83" s="474" t="str">
        <f t="shared" si="17"/>
        <v>-</v>
      </c>
      <c r="AA83" s="458">
        <f t="shared" ref="AA83:AA133" si="25">T83/M83</f>
        <v>1</v>
      </c>
    </row>
    <row r="84" spans="1:27" ht="26.25" customHeight="1">
      <c r="A84" s="450">
        <v>4</v>
      </c>
      <c r="B84" s="878" t="s">
        <v>766</v>
      </c>
      <c r="C84" s="878"/>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7">
        <f t="shared" si="24"/>
        <v>0.93238780371605534</v>
      </c>
      <c r="V84" s="449" t="str">
        <f t="shared" si="22"/>
        <v>-</v>
      </c>
      <c r="W84" s="449" t="str">
        <f t="shared" si="22"/>
        <v>-</v>
      </c>
      <c r="X84" s="449" t="str">
        <f t="shared" si="11"/>
        <v>-</v>
      </c>
      <c r="Y84" s="449"/>
      <c r="Z84" s="448" t="str">
        <f t="shared" si="17"/>
        <v>-</v>
      </c>
      <c r="AA84" s="449">
        <f t="shared" si="25"/>
        <v>0.93238780371605534</v>
      </c>
    </row>
    <row r="85" spans="1:27" ht="72">
      <c r="A85" s="450"/>
      <c r="B85" s="459" t="s">
        <v>612</v>
      </c>
      <c r="C85" s="460" t="s">
        <v>797</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7">
        <f t="shared" si="24"/>
        <v>0.93238780371605534</v>
      </c>
      <c r="V85" s="458" t="str">
        <f t="shared" si="22"/>
        <v>-</v>
      </c>
      <c r="W85" s="458" t="str">
        <f t="shared" si="22"/>
        <v>-</v>
      </c>
      <c r="X85" s="458" t="str">
        <f t="shared" si="11"/>
        <v>-</v>
      </c>
      <c r="Y85" s="458"/>
      <c r="Z85" s="474" t="str">
        <f t="shared" si="17"/>
        <v>-</v>
      </c>
      <c r="AA85" s="458">
        <f t="shared" si="25"/>
        <v>0.93238780371605534</v>
      </c>
    </row>
    <row r="86" spans="1:27">
      <c r="A86" s="450">
        <v>5</v>
      </c>
      <c r="B86" s="878" t="s">
        <v>324</v>
      </c>
      <c r="C86" s="878"/>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7">
        <f t="shared" si="24"/>
        <v>0.39117303449780172</v>
      </c>
      <c r="V86" s="449" t="str">
        <f t="shared" si="22"/>
        <v>-</v>
      </c>
      <c r="W86" s="449" t="str">
        <f t="shared" si="22"/>
        <v>-</v>
      </c>
      <c r="X86" s="449">
        <f t="shared" si="11"/>
        <v>0.35767239353794267</v>
      </c>
      <c r="Y86" s="449"/>
      <c r="Z86" s="448">
        <f t="shared" si="17"/>
        <v>0.52400046121066224</v>
      </c>
      <c r="AA86" s="449">
        <f t="shared" si="25"/>
        <v>0.3936631018168244</v>
      </c>
    </row>
    <row r="87" spans="1:27" ht="24">
      <c r="A87" s="450"/>
      <c r="B87" s="492" t="s">
        <v>620</v>
      </c>
      <c r="C87" s="493" t="s">
        <v>621</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7">
        <f t="shared" si="24"/>
        <v>0</v>
      </c>
      <c r="V87" s="458" t="str">
        <f t="shared" si="22"/>
        <v>-</v>
      </c>
      <c r="W87" s="458" t="str">
        <f t="shared" si="22"/>
        <v>-</v>
      </c>
      <c r="X87" s="458">
        <f t="shared" si="11"/>
        <v>0</v>
      </c>
      <c r="Y87" s="458"/>
      <c r="Z87" s="474" t="str">
        <f t="shared" si="17"/>
        <v>-</v>
      </c>
      <c r="AA87" s="458">
        <f t="shared" si="25"/>
        <v>0</v>
      </c>
    </row>
    <row r="88" spans="1:27" ht="36">
      <c r="A88" s="450"/>
      <c r="B88" s="492" t="s">
        <v>620</v>
      </c>
      <c r="C88" s="494" t="s">
        <v>622</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7">
        <f t="shared" si="24"/>
        <v>0.11582722053874554</v>
      </c>
      <c r="V88" s="458" t="str">
        <f t="shared" si="22"/>
        <v>-</v>
      </c>
      <c r="W88" s="458" t="str">
        <f t="shared" si="22"/>
        <v>-</v>
      </c>
      <c r="X88" s="458">
        <f t="shared" si="11"/>
        <v>0</v>
      </c>
      <c r="Y88" s="458"/>
      <c r="Z88" s="474" t="str">
        <f t="shared" si="17"/>
        <v>-</v>
      </c>
      <c r="AA88" s="458">
        <f t="shared" si="25"/>
        <v>0.11759330440173589</v>
      </c>
    </row>
    <row r="89" spans="1:27" ht="36">
      <c r="A89" s="450"/>
      <c r="B89" s="492" t="s">
        <v>620</v>
      </c>
      <c r="C89" s="494" t="s">
        <v>622</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7">
        <f t="shared" si="24"/>
        <v>0.52400046121066224</v>
      </c>
      <c r="V89" s="458" t="str">
        <f t="shared" si="22"/>
        <v>-</v>
      </c>
      <c r="W89" s="458" t="str">
        <f t="shared" si="22"/>
        <v>-</v>
      </c>
      <c r="X89" s="458" t="str">
        <f t="shared" si="22"/>
        <v>-</v>
      </c>
      <c r="Y89" s="458"/>
      <c r="Z89" s="474">
        <f t="shared" si="17"/>
        <v>0.52400046121066224</v>
      </c>
      <c r="AA89" s="458"/>
    </row>
    <row r="90" spans="1:27" ht="48">
      <c r="A90" s="450"/>
      <c r="B90" s="492" t="s">
        <v>620</v>
      </c>
      <c r="C90" s="460" t="s">
        <v>623</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7">
        <f t="shared" si="24"/>
        <v>0.68922662901035481</v>
      </c>
      <c r="V90" s="458" t="str">
        <f t="shared" si="22"/>
        <v>-</v>
      </c>
      <c r="W90" s="458" t="str">
        <f t="shared" si="22"/>
        <v>-</v>
      </c>
      <c r="X90" s="458">
        <f t="shared" si="22"/>
        <v>0.74633051630450253</v>
      </c>
      <c r="Y90" s="458"/>
      <c r="Z90" s="474" t="str">
        <f t="shared" si="17"/>
        <v>-</v>
      </c>
      <c r="AA90" s="458">
        <f t="shared" si="25"/>
        <v>0.679969140076923</v>
      </c>
    </row>
    <row r="91" spans="1:27" ht="48">
      <c r="A91" s="450"/>
      <c r="B91" s="492" t="s">
        <v>620</v>
      </c>
      <c r="C91" s="466" t="s">
        <v>798</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7">
        <f t="shared" si="24"/>
        <v>1</v>
      </c>
      <c r="V91" s="458" t="str">
        <f t="shared" si="22"/>
        <v>-</v>
      </c>
      <c r="W91" s="458" t="str">
        <f t="shared" si="22"/>
        <v>-</v>
      </c>
      <c r="X91" s="458">
        <f t="shared" si="22"/>
        <v>1</v>
      </c>
      <c r="Y91" s="458"/>
      <c r="Z91" s="474" t="str">
        <f t="shared" si="17"/>
        <v>-</v>
      </c>
      <c r="AA91" s="458"/>
    </row>
    <row r="92" spans="1:27">
      <c r="A92" s="450">
        <v>6</v>
      </c>
      <c r="B92" s="878" t="s">
        <v>281</v>
      </c>
      <c r="C92" s="878"/>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7">
        <f t="shared" si="24"/>
        <v>0.42287012596714785</v>
      </c>
      <c r="V92" s="449" t="str">
        <f t="shared" si="22"/>
        <v>-</v>
      </c>
      <c r="W92" s="449" t="str">
        <f t="shared" si="22"/>
        <v>-</v>
      </c>
      <c r="X92" s="449">
        <f t="shared" si="22"/>
        <v>0.99976901970566223</v>
      </c>
      <c r="Y92" s="449"/>
      <c r="Z92" s="448">
        <f t="shared" si="17"/>
        <v>0.52473520943985474</v>
      </c>
      <c r="AA92" s="449">
        <f t="shared" si="25"/>
        <v>0.17479300723353999</v>
      </c>
    </row>
    <row r="93" spans="1:27" ht="84">
      <c r="A93" s="451"/>
      <c r="B93" s="459" t="s">
        <v>799</v>
      </c>
      <c r="C93" s="460" t="s">
        <v>800</v>
      </c>
      <c r="D93" s="253">
        <f t="shared" ref="D93:D99" si="29">SUM(E93:G93)</f>
        <v>280</v>
      </c>
      <c r="E93" s="254">
        <v>280</v>
      </c>
      <c r="F93" s="455"/>
      <c r="G93" s="475"/>
      <c r="H93" s="253"/>
      <c r="I93" s="253"/>
      <c r="J93" s="253"/>
      <c r="K93" s="253"/>
      <c r="L93" s="253"/>
      <c r="M93" s="254">
        <v>280</v>
      </c>
      <c r="N93" s="253">
        <f>SUM(O93:T93)</f>
        <v>0</v>
      </c>
      <c r="O93" s="253"/>
      <c r="P93" s="253"/>
      <c r="Q93" s="253"/>
      <c r="R93" s="253"/>
      <c r="S93" s="253"/>
      <c r="T93" s="253"/>
      <c r="U93" s="457">
        <f t="shared" si="24"/>
        <v>0</v>
      </c>
      <c r="V93" s="458" t="str">
        <f t="shared" si="22"/>
        <v>-</v>
      </c>
      <c r="W93" s="458" t="str">
        <f t="shared" si="22"/>
        <v>-</v>
      </c>
      <c r="X93" s="458" t="str">
        <f t="shared" si="22"/>
        <v>-</v>
      </c>
      <c r="Y93" s="458"/>
      <c r="Z93" s="474" t="str">
        <f t="shared" si="17"/>
        <v>-</v>
      </c>
      <c r="AA93" s="458">
        <f t="shared" si="25"/>
        <v>0</v>
      </c>
    </row>
    <row r="94" spans="1:27" ht="48">
      <c r="A94" s="451"/>
      <c r="B94" s="459" t="s">
        <v>801</v>
      </c>
      <c r="C94" s="460" t="s">
        <v>802</v>
      </c>
      <c r="D94" s="253">
        <f t="shared" si="29"/>
        <v>155</v>
      </c>
      <c r="E94" s="254">
        <v>155</v>
      </c>
      <c r="F94" s="455"/>
      <c r="G94" s="475"/>
      <c r="H94" s="253"/>
      <c r="I94" s="253"/>
      <c r="J94" s="253"/>
      <c r="K94" s="253"/>
      <c r="L94" s="253"/>
      <c r="M94" s="254">
        <v>155</v>
      </c>
      <c r="N94" s="253">
        <f>SUM(O94:T94)</f>
        <v>0</v>
      </c>
      <c r="O94" s="253"/>
      <c r="P94" s="253"/>
      <c r="Q94" s="253"/>
      <c r="R94" s="253"/>
      <c r="S94" s="253"/>
      <c r="T94" s="253"/>
      <c r="U94" s="457">
        <f t="shared" si="24"/>
        <v>0</v>
      </c>
      <c r="V94" s="458" t="str">
        <f t="shared" si="22"/>
        <v>-</v>
      </c>
      <c r="W94" s="458" t="str">
        <f t="shared" si="22"/>
        <v>-</v>
      </c>
      <c r="X94" s="458" t="str">
        <f t="shared" si="22"/>
        <v>-</v>
      </c>
      <c r="Y94" s="458"/>
      <c r="Z94" s="474" t="str">
        <f t="shared" si="17"/>
        <v>-</v>
      </c>
      <c r="AA94" s="458">
        <f t="shared" si="25"/>
        <v>0</v>
      </c>
    </row>
    <row r="95" spans="1:27" ht="60">
      <c r="A95" s="451"/>
      <c r="B95" s="459" t="s">
        <v>803</v>
      </c>
      <c r="C95" s="460" t="s">
        <v>804</v>
      </c>
      <c r="D95" s="253">
        <f t="shared" si="29"/>
        <v>25</v>
      </c>
      <c r="E95" s="254">
        <v>25</v>
      </c>
      <c r="F95" s="455"/>
      <c r="G95" s="475"/>
      <c r="H95" s="253"/>
      <c r="I95" s="253"/>
      <c r="J95" s="253"/>
      <c r="K95" s="253"/>
      <c r="L95" s="253"/>
      <c r="M95" s="254">
        <v>25</v>
      </c>
      <c r="N95" s="253">
        <f>SUM(O95:T95)</f>
        <v>0</v>
      </c>
      <c r="O95" s="253"/>
      <c r="P95" s="253"/>
      <c r="Q95" s="253"/>
      <c r="R95" s="253"/>
      <c r="S95" s="253"/>
      <c r="T95" s="253"/>
      <c r="U95" s="457">
        <f t="shared" si="24"/>
        <v>0</v>
      </c>
      <c r="V95" s="458" t="str">
        <f t="shared" si="22"/>
        <v>-</v>
      </c>
      <c r="W95" s="458" t="str">
        <f t="shared" si="22"/>
        <v>-</v>
      </c>
      <c r="X95" s="458" t="str">
        <f t="shared" si="22"/>
        <v>-</v>
      </c>
      <c r="Y95" s="458"/>
      <c r="Z95" s="474" t="str">
        <f t="shared" si="17"/>
        <v>-</v>
      </c>
      <c r="AA95" s="458">
        <f t="shared" si="25"/>
        <v>0</v>
      </c>
    </row>
    <row r="96" spans="1:27" ht="48">
      <c r="A96" s="451"/>
      <c r="B96" s="459" t="s">
        <v>805</v>
      </c>
      <c r="C96" s="460" t="s">
        <v>806</v>
      </c>
      <c r="D96" s="253">
        <f t="shared" si="29"/>
        <v>140</v>
      </c>
      <c r="E96" s="254">
        <v>140</v>
      </c>
      <c r="F96" s="455"/>
      <c r="G96" s="475"/>
      <c r="H96" s="253"/>
      <c r="I96" s="253"/>
      <c r="J96" s="253"/>
      <c r="K96" s="253"/>
      <c r="L96" s="253"/>
      <c r="M96" s="254">
        <v>140</v>
      </c>
      <c r="N96" s="253">
        <f>SUM(O96:T96)</f>
        <v>0</v>
      </c>
      <c r="O96" s="253"/>
      <c r="P96" s="253"/>
      <c r="Q96" s="253"/>
      <c r="R96" s="253"/>
      <c r="S96" s="253"/>
      <c r="T96" s="253"/>
      <c r="U96" s="457">
        <f t="shared" si="24"/>
        <v>0</v>
      </c>
      <c r="V96" s="458" t="str">
        <f t="shared" si="22"/>
        <v>-</v>
      </c>
      <c r="W96" s="458" t="str">
        <f t="shared" si="22"/>
        <v>-</v>
      </c>
      <c r="X96" s="458" t="str">
        <f t="shared" si="22"/>
        <v>-</v>
      </c>
      <c r="Y96" s="458"/>
      <c r="Z96" s="474" t="str">
        <f t="shared" si="17"/>
        <v>-</v>
      </c>
      <c r="AA96" s="458">
        <f t="shared" si="25"/>
        <v>0</v>
      </c>
    </row>
    <row r="97" spans="1:27" ht="72">
      <c r="A97" s="451"/>
      <c r="B97" s="459" t="s">
        <v>807</v>
      </c>
      <c r="C97" s="460" t="s">
        <v>808</v>
      </c>
      <c r="D97" s="253">
        <f t="shared" si="29"/>
        <v>10000</v>
      </c>
      <c r="E97" s="254">
        <v>10000</v>
      </c>
      <c r="F97" s="455"/>
      <c r="G97" s="475"/>
      <c r="H97" s="253"/>
      <c r="I97" s="253"/>
      <c r="J97" s="253"/>
      <c r="K97" s="253"/>
      <c r="L97" s="253"/>
      <c r="M97" s="254">
        <v>10000</v>
      </c>
      <c r="N97" s="253">
        <f>SUM(O97:T97)</f>
        <v>1143.299</v>
      </c>
      <c r="O97" s="253"/>
      <c r="P97" s="253"/>
      <c r="Q97" s="253"/>
      <c r="R97" s="253"/>
      <c r="S97" s="253"/>
      <c r="T97" s="253">
        <v>1143.299</v>
      </c>
      <c r="U97" s="457">
        <f t="shared" si="24"/>
        <v>0.1143299</v>
      </c>
      <c r="V97" s="458" t="str">
        <f t="shared" si="22"/>
        <v>-</v>
      </c>
      <c r="W97" s="458" t="str">
        <f t="shared" si="22"/>
        <v>-</v>
      </c>
      <c r="X97" s="458" t="str">
        <f t="shared" si="22"/>
        <v>-</v>
      </c>
      <c r="Y97" s="458"/>
      <c r="Z97" s="474" t="str">
        <f t="shared" si="17"/>
        <v>-</v>
      </c>
      <c r="AA97" s="458">
        <f t="shared" si="25"/>
        <v>0.1143299</v>
      </c>
    </row>
    <row r="98" spans="1:27" ht="24">
      <c r="A98" s="451"/>
      <c r="B98" s="465" t="s">
        <v>809</v>
      </c>
      <c r="C98" s="466" t="s">
        <v>810</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7">
        <f t="shared" si="24"/>
        <v>0.99971054888507715</v>
      </c>
      <c r="V98" s="458" t="str">
        <f t="shared" si="22"/>
        <v>-</v>
      </c>
      <c r="W98" s="458" t="str">
        <f t="shared" si="22"/>
        <v>-</v>
      </c>
      <c r="X98" s="458">
        <f t="shared" si="22"/>
        <v>0.99976901970566223</v>
      </c>
      <c r="Y98" s="458"/>
      <c r="Z98" s="474" t="str">
        <f t="shared" si="17"/>
        <v>-</v>
      </c>
      <c r="AA98" s="458">
        <f t="shared" si="25"/>
        <v>0.99935267175572517</v>
      </c>
    </row>
    <row r="99" spans="1:27" ht="48">
      <c r="A99" s="451"/>
      <c r="B99" s="459" t="s">
        <v>811</v>
      </c>
      <c r="C99" s="460" t="s">
        <v>812</v>
      </c>
      <c r="D99" s="253">
        <f t="shared" si="29"/>
        <v>500</v>
      </c>
      <c r="E99" s="254">
        <v>500</v>
      </c>
      <c r="F99" s="455"/>
      <c r="G99" s="475"/>
      <c r="H99" s="253"/>
      <c r="I99" s="253"/>
      <c r="J99" s="253"/>
      <c r="K99" s="253"/>
      <c r="L99" s="253"/>
      <c r="M99" s="254">
        <v>500</v>
      </c>
      <c r="N99" s="253">
        <f>SUM(O99:T99)</f>
        <v>0</v>
      </c>
      <c r="O99" s="253"/>
      <c r="P99" s="253"/>
      <c r="Q99" s="253"/>
      <c r="R99" s="253"/>
      <c r="S99" s="253"/>
      <c r="T99" s="253"/>
      <c r="U99" s="457">
        <f t="shared" si="24"/>
        <v>0</v>
      </c>
      <c r="V99" s="458" t="str">
        <f t="shared" si="22"/>
        <v>-</v>
      </c>
      <c r="W99" s="458" t="str">
        <f t="shared" si="22"/>
        <v>-</v>
      </c>
      <c r="X99" s="458" t="str">
        <f t="shared" si="22"/>
        <v>-</v>
      </c>
      <c r="Y99" s="458"/>
      <c r="Z99" s="474" t="str">
        <f t="shared" si="17"/>
        <v>-</v>
      </c>
      <c r="AA99" s="458">
        <f t="shared" si="25"/>
        <v>0</v>
      </c>
    </row>
    <row r="100" spans="1:27" ht="24">
      <c r="A100" s="451"/>
      <c r="B100" s="463" t="s">
        <v>625</v>
      </c>
      <c r="C100" s="460" t="s">
        <v>626</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7">
        <f t="shared" si="24"/>
        <v>1</v>
      </c>
      <c r="V100" s="458" t="str">
        <f t="shared" si="22"/>
        <v>-</v>
      </c>
      <c r="W100" s="458" t="str">
        <f t="shared" si="22"/>
        <v>-</v>
      </c>
      <c r="X100" s="458" t="str">
        <f t="shared" si="22"/>
        <v>-</v>
      </c>
      <c r="Y100" s="458"/>
      <c r="Z100" s="474" t="str">
        <f t="shared" si="17"/>
        <v>-</v>
      </c>
      <c r="AA100" s="458">
        <f t="shared" si="25"/>
        <v>1</v>
      </c>
    </row>
    <row r="101" spans="1:27" ht="48">
      <c r="A101" s="451"/>
      <c r="B101" s="459">
        <v>7725807</v>
      </c>
      <c r="C101" s="466" t="s">
        <v>628</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7">
        <f t="shared" si="24"/>
        <v>0.52473520943985474</v>
      </c>
      <c r="V101" s="458" t="str">
        <f t="shared" si="22"/>
        <v>-</v>
      </c>
      <c r="W101" s="458" t="str">
        <f t="shared" si="22"/>
        <v>-</v>
      </c>
      <c r="X101" s="458" t="str">
        <f t="shared" si="22"/>
        <v>-</v>
      </c>
      <c r="Y101" s="458"/>
      <c r="Z101" s="474">
        <f t="shared" si="17"/>
        <v>0.52473520943985474</v>
      </c>
      <c r="AA101" s="458"/>
    </row>
    <row r="102" spans="1:27">
      <c r="A102" s="450">
        <v>7</v>
      </c>
      <c r="B102" s="878" t="s">
        <v>269</v>
      </c>
      <c r="C102" s="878"/>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7">
        <f t="shared" si="24"/>
        <v>0.60147050697688209</v>
      </c>
      <c r="V102" s="449" t="str">
        <f t="shared" si="22"/>
        <v>-</v>
      </c>
      <c r="W102" s="447">
        <f t="shared" si="22"/>
        <v>0.59258874300831232</v>
      </c>
      <c r="X102" s="447">
        <f t="shared" si="22"/>
        <v>0.72764379805352797</v>
      </c>
      <c r="Y102" s="447">
        <f>R102/K102</f>
        <v>0.99868571428571429</v>
      </c>
      <c r="Z102" s="448" t="str">
        <f t="shared" si="17"/>
        <v>-</v>
      </c>
      <c r="AA102" s="449">
        <f t="shared" si="25"/>
        <v>0</v>
      </c>
    </row>
    <row r="103" spans="1:27" ht="36">
      <c r="A103" s="451"/>
      <c r="B103" s="459">
        <v>7341501</v>
      </c>
      <c r="C103" s="466" t="s">
        <v>635</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7">
        <f t="shared" si="24"/>
        <v>0</v>
      </c>
      <c r="V103" s="458" t="str">
        <f t="shared" si="22"/>
        <v>-</v>
      </c>
      <c r="W103" s="458" t="str">
        <f t="shared" si="22"/>
        <v>-</v>
      </c>
      <c r="X103" s="458" t="str">
        <f t="shared" si="22"/>
        <v>-</v>
      </c>
      <c r="Y103" s="458"/>
      <c r="Z103" s="474" t="str">
        <f t="shared" si="17"/>
        <v>-</v>
      </c>
      <c r="AA103" s="458">
        <f t="shared" si="25"/>
        <v>0</v>
      </c>
    </row>
    <row r="104" spans="1:27" ht="24">
      <c r="A104" s="451"/>
      <c r="B104" s="480">
        <v>7926526</v>
      </c>
      <c r="C104" s="460" t="s">
        <v>631</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7">
        <f t="shared" si="24"/>
        <v>0.99868571428571429</v>
      </c>
      <c r="V104" s="458" t="str">
        <f t="shared" si="22"/>
        <v>-</v>
      </c>
      <c r="W104" s="458" t="str">
        <f t="shared" si="22"/>
        <v>-</v>
      </c>
      <c r="X104" s="458" t="str">
        <f t="shared" si="22"/>
        <v>-</v>
      </c>
      <c r="Y104" s="457">
        <f>R104/K104</f>
        <v>0.99868571428571429</v>
      </c>
      <c r="Z104" s="474" t="str">
        <f t="shared" si="17"/>
        <v>-</v>
      </c>
      <c r="AA104" s="458"/>
    </row>
    <row r="105" spans="1:27" ht="24">
      <c r="A105" s="451"/>
      <c r="B105" s="480"/>
      <c r="C105" s="466" t="s">
        <v>813</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7">
        <f t="shared" si="24"/>
        <v>0</v>
      </c>
      <c r="V105" s="458" t="str">
        <f t="shared" si="22"/>
        <v>-</v>
      </c>
      <c r="W105" s="458">
        <f t="shared" si="22"/>
        <v>0</v>
      </c>
      <c r="X105" s="458">
        <f t="shared" si="22"/>
        <v>0</v>
      </c>
      <c r="Y105" s="458">
        <f>+S105/I105</f>
        <v>0</v>
      </c>
      <c r="Z105" s="474" t="str">
        <f t="shared" si="17"/>
        <v>-</v>
      </c>
      <c r="AA105" s="458"/>
    </row>
    <row r="106" spans="1:27" ht="36">
      <c r="A106" s="451"/>
      <c r="B106" s="452" t="s">
        <v>814</v>
      </c>
      <c r="C106" s="460" t="s">
        <v>815</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7">
        <f t="shared" si="24"/>
        <v>0</v>
      </c>
      <c r="V106" s="458" t="str">
        <f t="shared" si="22"/>
        <v>-</v>
      </c>
      <c r="W106" s="458">
        <f t="shared" si="22"/>
        <v>0</v>
      </c>
      <c r="X106" s="458">
        <f t="shared" si="22"/>
        <v>0</v>
      </c>
      <c r="Y106" s="458">
        <f>+S106/I106</f>
        <v>0</v>
      </c>
      <c r="Z106" s="474" t="str">
        <f t="shared" si="17"/>
        <v>-</v>
      </c>
      <c r="AA106" s="458"/>
    </row>
    <row r="107" spans="1:27" ht="36">
      <c r="A107" s="451"/>
      <c r="B107" s="452" t="s">
        <v>633</v>
      </c>
      <c r="C107" s="460" t="s">
        <v>634</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7">
        <f t="shared" si="24"/>
        <v>0.81604195609756103</v>
      </c>
      <c r="V107" s="458" t="str">
        <f t="shared" si="22"/>
        <v>-</v>
      </c>
      <c r="W107" s="458" t="str">
        <f t="shared" si="22"/>
        <v>-</v>
      </c>
      <c r="X107" s="458">
        <f t="shared" si="22"/>
        <v>0.81604195609756103</v>
      </c>
      <c r="Y107" s="458"/>
      <c r="Z107" s="474" t="str">
        <f t="shared" si="17"/>
        <v>-</v>
      </c>
      <c r="AA107" s="458"/>
    </row>
    <row r="108" spans="1:27" ht="36">
      <c r="A108" s="451"/>
      <c r="B108" s="459" t="s">
        <v>816</v>
      </c>
      <c r="C108" s="460" t="s">
        <v>817</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7">
        <f t="shared" si="24"/>
        <v>0</v>
      </c>
      <c r="V108" s="458" t="str">
        <f t="shared" si="22"/>
        <v>-</v>
      </c>
      <c r="W108" s="458">
        <f t="shared" si="22"/>
        <v>0</v>
      </c>
      <c r="X108" s="458">
        <f t="shared" si="22"/>
        <v>0</v>
      </c>
      <c r="Y108" s="458">
        <f t="shared" ref="Y108:Y114" si="33">+S108/I108</f>
        <v>0</v>
      </c>
      <c r="Z108" s="474" t="str">
        <f t="shared" si="17"/>
        <v>-</v>
      </c>
      <c r="AA108" s="458"/>
    </row>
    <row r="109" spans="1:27" ht="36">
      <c r="A109" s="451"/>
      <c r="B109" s="495" t="s">
        <v>632</v>
      </c>
      <c r="C109" s="466" t="s">
        <v>636</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7">
        <f t="shared" si="24"/>
        <v>5.453623188405797E-2</v>
      </c>
      <c r="V109" s="458" t="str">
        <f t="shared" si="22"/>
        <v>-</v>
      </c>
      <c r="W109" s="458">
        <f t="shared" si="22"/>
        <v>1.7583979328165373E-2</v>
      </c>
      <c r="X109" s="458">
        <f t="shared" si="22"/>
        <v>0.58418518518518514</v>
      </c>
      <c r="Y109" s="458">
        <f t="shared" si="33"/>
        <v>0</v>
      </c>
      <c r="Z109" s="474" t="str">
        <f t="shared" si="17"/>
        <v>-</v>
      </c>
      <c r="AA109" s="458"/>
    </row>
    <row r="110" spans="1:27" ht="36">
      <c r="A110" s="451"/>
      <c r="B110" s="452" t="s">
        <v>633</v>
      </c>
      <c r="C110" s="460" t="s">
        <v>634</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7">
        <f t="shared" si="24"/>
        <v>0.63275330687830689</v>
      </c>
      <c r="V110" s="458" t="str">
        <f t="shared" si="22"/>
        <v>-</v>
      </c>
      <c r="W110" s="458">
        <f t="shared" si="22"/>
        <v>0.63275330687830689</v>
      </c>
      <c r="X110" s="458" t="str">
        <f t="shared" si="22"/>
        <v>-</v>
      </c>
      <c r="Y110" s="458">
        <f t="shared" si="33"/>
        <v>0</v>
      </c>
      <c r="Z110" s="474" t="str">
        <f t="shared" si="17"/>
        <v>-</v>
      </c>
      <c r="AA110" s="458"/>
    </row>
    <row r="111" spans="1:27" ht="36">
      <c r="A111" s="451"/>
      <c r="B111" s="496" t="s">
        <v>629</v>
      </c>
      <c r="C111" s="460" t="s">
        <v>630</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7">
        <f t="shared" si="24"/>
        <v>1</v>
      </c>
      <c r="V111" s="458" t="str">
        <f t="shared" si="22"/>
        <v>-</v>
      </c>
      <c r="W111" s="458">
        <f t="shared" si="22"/>
        <v>1</v>
      </c>
      <c r="X111" s="458">
        <f t="shared" si="22"/>
        <v>1</v>
      </c>
      <c r="Y111" s="458">
        <f t="shared" si="33"/>
        <v>0</v>
      </c>
      <c r="Z111" s="474" t="str">
        <f t="shared" si="17"/>
        <v>-</v>
      </c>
      <c r="AA111" s="458"/>
    </row>
    <row r="112" spans="1:27">
      <c r="A112" s="450">
        <v>8</v>
      </c>
      <c r="B112" s="878" t="s">
        <v>285</v>
      </c>
      <c r="C112" s="878"/>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7">
        <f t="shared" si="24"/>
        <v>0.96716509560810804</v>
      </c>
      <c r="V112" s="449" t="str">
        <f t="shared" si="22"/>
        <v>-</v>
      </c>
      <c r="W112" s="449">
        <f t="shared" si="22"/>
        <v>0.9663852950195988</v>
      </c>
      <c r="X112" s="449">
        <f t="shared" si="22"/>
        <v>1</v>
      </c>
      <c r="Y112" s="449">
        <f t="shared" si="33"/>
        <v>0</v>
      </c>
      <c r="Z112" s="448" t="str">
        <f t="shared" si="17"/>
        <v>-</v>
      </c>
      <c r="AA112" s="449"/>
    </row>
    <row r="113" spans="1:27" ht="72">
      <c r="A113" s="451"/>
      <c r="B113" s="463" t="s">
        <v>661</v>
      </c>
      <c r="C113" s="460" t="s">
        <v>662</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7">
        <f t="shared" si="24"/>
        <v>0.96716509560810804</v>
      </c>
      <c r="V113" s="458" t="str">
        <f t="shared" si="22"/>
        <v>-</v>
      </c>
      <c r="W113" s="458">
        <f t="shared" si="22"/>
        <v>0.9663852950195988</v>
      </c>
      <c r="X113" s="458">
        <f t="shared" si="22"/>
        <v>1</v>
      </c>
      <c r="Y113" s="458">
        <f t="shared" si="33"/>
        <v>0</v>
      </c>
      <c r="Z113" s="474" t="str">
        <f t="shared" si="17"/>
        <v>-</v>
      </c>
      <c r="AA113" s="458"/>
    </row>
    <row r="114" spans="1:27" ht="24.75" customHeight="1">
      <c r="A114" s="450">
        <v>9</v>
      </c>
      <c r="B114" s="878" t="s">
        <v>643</v>
      </c>
      <c r="C114" s="878"/>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7">
        <f t="shared" si="24"/>
        <v>0.54569557017315728</v>
      </c>
      <c r="V114" s="449" t="str">
        <f t="shared" si="22"/>
        <v>-</v>
      </c>
      <c r="W114" s="449">
        <f t="shared" si="22"/>
        <v>0.48366204914320954</v>
      </c>
      <c r="X114" s="449">
        <f t="shared" si="22"/>
        <v>0.51134411776372635</v>
      </c>
      <c r="Y114" s="449">
        <f t="shared" si="33"/>
        <v>0.12794045849499905</v>
      </c>
      <c r="Z114" s="448">
        <f t="shared" si="17"/>
        <v>1</v>
      </c>
      <c r="AA114" s="449">
        <f t="shared" si="25"/>
        <v>1</v>
      </c>
    </row>
    <row r="115" spans="1:27" ht="60">
      <c r="A115" s="451"/>
      <c r="B115" s="459" t="s">
        <v>644</v>
      </c>
      <c r="C115" s="466" t="s">
        <v>645</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7">
        <f t="shared" si="24"/>
        <v>1</v>
      </c>
      <c r="V115" s="458" t="str">
        <f t="shared" si="22"/>
        <v>-</v>
      </c>
      <c r="W115" s="458" t="str">
        <f t="shared" si="22"/>
        <v>-</v>
      </c>
      <c r="X115" s="458" t="str">
        <f t="shared" si="22"/>
        <v>-</v>
      </c>
      <c r="Y115" s="458"/>
      <c r="Z115" s="474">
        <f t="shared" si="17"/>
        <v>1</v>
      </c>
      <c r="AA115" s="458">
        <f t="shared" si="25"/>
        <v>1</v>
      </c>
    </row>
    <row r="116" spans="1:27" ht="72">
      <c r="A116" s="451"/>
      <c r="B116" s="463">
        <v>7990581</v>
      </c>
      <c r="C116" s="460" t="s">
        <v>646</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7">
        <f t="shared" si="24"/>
        <v>0.53696627200523006</v>
      </c>
      <c r="V116" s="458" t="str">
        <f t="shared" si="22"/>
        <v>-</v>
      </c>
      <c r="W116" s="458" t="str">
        <f t="shared" si="22"/>
        <v>-</v>
      </c>
      <c r="X116" s="458">
        <f t="shared" si="22"/>
        <v>0.53696627200523006</v>
      </c>
      <c r="Y116" s="458"/>
      <c r="Z116" s="474" t="str">
        <f t="shared" si="17"/>
        <v>-</v>
      </c>
      <c r="AA116" s="458"/>
    </row>
    <row r="117" spans="1:27" ht="72">
      <c r="A117" s="451"/>
      <c r="B117" s="463">
        <v>7990581</v>
      </c>
      <c r="C117" s="460" t="s">
        <v>646</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7">
        <f t="shared" si="24"/>
        <v>0.64836538331146809</v>
      </c>
      <c r="V117" s="458" t="str">
        <f t="shared" si="22"/>
        <v>-</v>
      </c>
      <c r="W117" s="458">
        <f t="shared" si="22"/>
        <v>0.64836538331146809</v>
      </c>
      <c r="X117" s="458" t="str">
        <f t="shared" si="22"/>
        <v>-</v>
      </c>
      <c r="Y117" s="458">
        <f>+S117/I117</f>
        <v>0</v>
      </c>
      <c r="Z117" s="474" t="str">
        <f t="shared" si="17"/>
        <v>-</v>
      </c>
      <c r="AA117" s="458"/>
    </row>
    <row r="118" spans="1:27" ht="48">
      <c r="A118" s="451"/>
      <c r="B118" s="463" t="s">
        <v>647</v>
      </c>
      <c r="C118" s="460" t="s">
        <v>648</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7">
        <f t="shared" si="24"/>
        <v>0.11945166666666668</v>
      </c>
      <c r="V118" s="458" t="str">
        <f t="shared" si="22"/>
        <v>-</v>
      </c>
      <c r="W118" s="458">
        <f t="shared" si="22"/>
        <v>0.1221395450568679</v>
      </c>
      <c r="X118" s="458">
        <f t="shared" si="22"/>
        <v>6.5552631578947362E-2</v>
      </c>
      <c r="Y118" s="458">
        <f>+S118/I118</f>
        <v>0</v>
      </c>
      <c r="Z118" s="474" t="str">
        <f t="shared" si="17"/>
        <v>-</v>
      </c>
      <c r="AA118" s="458"/>
    </row>
    <row r="119" spans="1:27" ht="60">
      <c r="A119" s="451"/>
      <c r="B119" s="473">
        <v>8018478</v>
      </c>
      <c r="C119" s="460" t="s">
        <v>649</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7">
        <f t="shared" si="24"/>
        <v>1</v>
      </c>
      <c r="V119" s="458" t="str">
        <f t="shared" si="22"/>
        <v>-</v>
      </c>
      <c r="W119" s="458" t="str">
        <f t="shared" si="22"/>
        <v>-</v>
      </c>
      <c r="X119" s="458">
        <f t="shared" si="22"/>
        <v>1</v>
      </c>
      <c r="Y119" s="458"/>
      <c r="Z119" s="474" t="str">
        <f t="shared" ref="Z119:Z182" si="36">IF(ISERROR(S119/L119),"-",S119/L119)</f>
        <v>-</v>
      </c>
      <c r="AA119" s="458"/>
    </row>
    <row r="120" spans="1:27" ht="48">
      <c r="A120" s="451"/>
      <c r="B120" s="473">
        <v>8066312</v>
      </c>
      <c r="C120" s="460" t="s">
        <v>650</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7">
        <f t="shared" si="24"/>
        <v>0.99263670977969387</v>
      </c>
      <c r="V120" s="458" t="str">
        <f t="shared" si="22"/>
        <v>-</v>
      </c>
      <c r="W120" s="458" t="str">
        <f t="shared" si="22"/>
        <v>-</v>
      </c>
      <c r="X120" s="458">
        <f t="shared" si="22"/>
        <v>0.99263670977969387</v>
      </c>
      <c r="Y120" s="458"/>
      <c r="Z120" s="474" t="str">
        <f t="shared" si="36"/>
        <v>-</v>
      </c>
      <c r="AA120" s="458"/>
    </row>
    <row r="121" spans="1:27" ht="48">
      <c r="A121" s="451"/>
      <c r="B121" s="463" t="s">
        <v>651</v>
      </c>
      <c r="C121" s="460" t="s">
        <v>652</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7">
        <f t="shared" si="24"/>
        <v>5.7872750642673519E-2</v>
      </c>
      <c r="V121" s="458" t="str">
        <f t="shared" si="22"/>
        <v>-</v>
      </c>
      <c r="W121" s="458">
        <f t="shared" si="22"/>
        <v>5.4464687359424203E-2</v>
      </c>
      <c r="X121" s="458">
        <f t="shared" si="22"/>
        <v>0.12612612612612611</v>
      </c>
      <c r="Y121" s="458">
        <f>+S121/I121</f>
        <v>0</v>
      </c>
      <c r="Z121" s="474" t="str">
        <f t="shared" si="36"/>
        <v>-</v>
      </c>
      <c r="AA121" s="458"/>
    </row>
    <row r="122" spans="1:27">
      <c r="A122" s="450">
        <v>10</v>
      </c>
      <c r="B122" s="878" t="s">
        <v>818</v>
      </c>
      <c r="C122" s="878"/>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7">
        <f t="shared" si="24"/>
        <v>0.89101123595505616</v>
      </c>
      <c r="V122" s="449" t="str">
        <f t="shared" si="22"/>
        <v>-</v>
      </c>
      <c r="W122" s="449" t="str">
        <f t="shared" si="22"/>
        <v>-</v>
      </c>
      <c r="X122" s="449">
        <f t="shared" si="22"/>
        <v>0</v>
      </c>
      <c r="Y122" s="449"/>
      <c r="Z122" s="448" t="str">
        <f t="shared" si="36"/>
        <v>-</v>
      </c>
      <c r="AA122" s="449">
        <f t="shared" si="25"/>
        <v>1</v>
      </c>
    </row>
    <row r="123" spans="1:27" ht="84">
      <c r="A123" s="451"/>
      <c r="B123" s="463">
        <v>8120821</v>
      </c>
      <c r="C123" s="460" t="s">
        <v>819</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7">
        <f t="shared" si="24"/>
        <v>0</v>
      </c>
      <c r="V123" s="458" t="str">
        <f t="shared" si="22"/>
        <v>-</v>
      </c>
      <c r="W123" s="458" t="str">
        <f t="shared" si="22"/>
        <v>-</v>
      </c>
      <c r="X123" s="458">
        <f t="shared" si="22"/>
        <v>0</v>
      </c>
      <c r="Y123" s="458"/>
      <c r="Z123" s="474" t="str">
        <f t="shared" si="36"/>
        <v>-</v>
      </c>
      <c r="AA123" s="458"/>
    </row>
    <row r="124" spans="1:27" ht="36">
      <c r="A124" s="451"/>
      <c r="B124" s="459" t="s">
        <v>820</v>
      </c>
      <c r="C124" s="460" t="s">
        <v>821</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7">
        <f t="shared" si="24"/>
        <v>1</v>
      </c>
      <c r="V124" s="458" t="str">
        <f t="shared" si="22"/>
        <v>-</v>
      </c>
      <c r="W124" s="458" t="str">
        <f t="shared" si="22"/>
        <v>-</v>
      </c>
      <c r="X124" s="458" t="str">
        <f t="shared" si="22"/>
        <v>-</v>
      </c>
      <c r="Y124" s="458"/>
      <c r="Z124" s="474" t="str">
        <f t="shared" si="36"/>
        <v>-</v>
      </c>
      <c r="AA124" s="458">
        <f t="shared" si="25"/>
        <v>1</v>
      </c>
    </row>
    <row r="125" spans="1:27" ht="29.25" customHeight="1">
      <c r="A125" s="450">
        <v>11</v>
      </c>
      <c r="B125" s="878" t="s">
        <v>767</v>
      </c>
      <c r="C125" s="878"/>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7">
        <f t="shared" si="24"/>
        <v>0.25980967249290282</v>
      </c>
      <c r="V125" s="448">
        <f>O125/H125</f>
        <v>0.25444682158750004</v>
      </c>
      <c r="W125" s="449">
        <f t="shared" si="22"/>
        <v>0.99999866855528941</v>
      </c>
      <c r="X125" s="449">
        <f t="shared" si="22"/>
        <v>0.31744783438102459</v>
      </c>
      <c r="Y125" s="449">
        <f>+S125/I125</f>
        <v>0</v>
      </c>
      <c r="Z125" s="448" t="str">
        <f t="shared" si="36"/>
        <v>-</v>
      </c>
      <c r="AA125" s="449">
        <f t="shared" si="25"/>
        <v>4.0989344088739554E-2</v>
      </c>
    </row>
    <row r="126" spans="1:27" ht="48">
      <c r="A126" s="451"/>
      <c r="B126" s="465">
        <v>7417961</v>
      </c>
      <c r="C126" s="466" t="s">
        <v>822</v>
      </c>
      <c r="D126" s="253">
        <f t="shared" ref="D126:D133" si="39">SUM(E126:G126)</f>
        <v>5386.7447000000002</v>
      </c>
      <c r="E126" s="254">
        <v>4861</v>
      </c>
      <c r="F126" s="497"/>
      <c r="G126" s="497">
        <v>525.74469999999997</v>
      </c>
      <c r="H126" s="253"/>
      <c r="I126" s="497">
        <v>525.74469999999997</v>
      </c>
      <c r="J126" s="254">
        <v>4861</v>
      </c>
      <c r="K126" s="253"/>
      <c r="L126" s="253"/>
      <c r="M126" s="253"/>
      <c r="N126" s="253">
        <f>+SUM(O126:T126)</f>
        <v>4363.0451999999996</v>
      </c>
      <c r="O126" s="253"/>
      <c r="P126" s="497">
        <v>525.74400000000003</v>
      </c>
      <c r="Q126" s="253">
        <v>3837.3011999999999</v>
      </c>
      <c r="R126" s="253"/>
      <c r="S126" s="253"/>
      <c r="T126" s="253"/>
      <c r="U126" s="457">
        <f t="shared" si="24"/>
        <v>0.80995952898974388</v>
      </c>
      <c r="V126" s="474"/>
      <c r="W126" s="458">
        <f t="shared" si="22"/>
        <v>0.99999866855528941</v>
      </c>
      <c r="X126" s="458">
        <f t="shared" si="22"/>
        <v>0.7894057189878626</v>
      </c>
      <c r="Y126" s="458">
        <f>+S126/I126</f>
        <v>0</v>
      </c>
      <c r="Z126" s="474" t="str">
        <f t="shared" si="36"/>
        <v>-</v>
      </c>
      <c r="AA126" s="458"/>
    </row>
    <row r="127" spans="1:27" ht="36">
      <c r="A127" s="450"/>
      <c r="B127" s="463" t="s">
        <v>618</v>
      </c>
      <c r="C127" s="460" t="s">
        <v>619</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7">
        <f t="shared" si="24"/>
        <v>1</v>
      </c>
      <c r="V127" s="474"/>
      <c r="W127" s="458" t="str">
        <f t="shared" si="22"/>
        <v>-</v>
      </c>
      <c r="X127" s="458">
        <f t="shared" si="22"/>
        <v>1</v>
      </c>
      <c r="Y127" s="458"/>
      <c r="Z127" s="474" t="str">
        <f t="shared" si="36"/>
        <v>-</v>
      </c>
      <c r="AA127" s="458"/>
    </row>
    <row r="128" spans="1:27" ht="24">
      <c r="A128" s="451"/>
      <c r="B128" s="463" t="s">
        <v>532</v>
      </c>
      <c r="C128" s="484" t="s">
        <v>533</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7">
        <f t="shared" si="24"/>
        <v>0.56064181398885293</v>
      </c>
      <c r="V128" s="474"/>
      <c r="W128" s="458" t="str">
        <f t="shared" si="22"/>
        <v>-</v>
      </c>
      <c r="X128" s="458">
        <f t="shared" si="22"/>
        <v>0.57293830416979219</v>
      </c>
      <c r="Y128" s="458"/>
      <c r="Z128" s="474" t="str">
        <f t="shared" si="36"/>
        <v>-</v>
      </c>
      <c r="AA128" s="458">
        <f t="shared" si="25"/>
        <v>0.27703862902416948</v>
      </c>
    </row>
    <row r="129" spans="1:27" ht="36">
      <c r="A129" s="451"/>
      <c r="B129" s="480" t="s">
        <v>640</v>
      </c>
      <c r="C129" s="476" t="s">
        <v>641</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7">
        <f t="shared" si="24"/>
        <v>0</v>
      </c>
      <c r="V129" s="474"/>
      <c r="W129" s="458" t="str">
        <f t="shared" si="22"/>
        <v>-</v>
      </c>
      <c r="X129" s="458" t="str">
        <f t="shared" si="22"/>
        <v>-</v>
      </c>
      <c r="Y129" s="458"/>
      <c r="Z129" s="474" t="str">
        <f t="shared" si="36"/>
        <v>-</v>
      </c>
      <c r="AA129" s="458">
        <f t="shared" si="25"/>
        <v>0</v>
      </c>
    </row>
    <row r="130" spans="1:27" ht="132">
      <c r="A130" s="451"/>
      <c r="B130" s="463">
        <v>7708432</v>
      </c>
      <c r="C130" s="460" t="s">
        <v>642</v>
      </c>
      <c r="D130" s="253">
        <f t="shared" si="39"/>
        <v>970</v>
      </c>
      <c r="E130" s="253">
        <v>970</v>
      </c>
      <c r="F130" s="455"/>
      <c r="G130" s="475"/>
      <c r="H130" s="253"/>
      <c r="I130" s="253"/>
      <c r="J130" s="253"/>
      <c r="K130" s="253"/>
      <c r="L130" s="253"/>
      <c r="M130" s="253">
        <v>970</v>
      </c>
      <c r="N130" s="253">
        <f>SUM(O130:T130)</f>
        <v>338.14499999999998</v>
      </c>
      <c r="O130" s="253"/>
      <c r="P130" s="253"/>
      <c r="Q130" s="253"/>
      <c r="R130" s="253"/>
      <c r="S130" s="253"/>
      <c r="T130" s="253">
        <v>338.14499999999998</v>
      </c>
      <c r="U130" s="457">
        <f t="shared" si="24"/>
        <v>0.34860309278350515</v>
      </c>
      <c r="V130" s="474"/>
      <c r="W130" s="458" t="str">
        <f t="shared" si="22"/>
        <v>-</v>
      </c>
      <c r="X130" s="458" t="str">
        <f t="shared" si="22"/>
        <v>-</v>
      </c>
      <c r="Y130" s="458"/>
      <c r="Z130" s="474" t="str">
        <f t="shared" si="36"/>
        <v>-</v>
      </c>
      <c r="AA130" s="458">
        <f t="shared" si="25"/>
        <v>0.34860309278350515</v>
      </c>
    </row>
    <row r="131" spans="1:27" ht="48">
      <c r="A131" s="451"/>
      <c r="B131" s="463">
        <v>7361300</v>
      </c>
      <c r="C131" s="460" t="s">
        <v>637</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7">
        <f t="shared" si="24"/>
        <v>0</v>
      </c>
      <c r="V131" s="474"/>
      <c r="W131" s="458" t="str">
        <f t="shared" ref="W131:X146" si="40">IF(ISERROR(P131/I131),"-",P131/I131)</f>
        <v>-</v>
      </c>
      <c r="X131" s="458" t="str">
        <f t="shared" si="40"/>
        <v>-</v>
      </c>
      <c r="Y131" s="458"/>
      <c r="Z131" s="474" t="str">
        <f t="shared" si="36"/>
        <v>-</v>
      </c>
      <c r="AA131" s="458">
        <f t="shared" si="25"/>
        <v>0</v>
      </c>
    </row>
    <row r="132" spans="1:27" ht="48">
      <c r="A132" s="451"/>
      <c r="B132" s="480" t="s">
        <v>638</v>
      </c>
      <c r="C132" s="476" t="s">
        <v>639</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7">
        <f t="shared" si="24"/>
        <v>0</v>
      </c>
      <c r="V132" s="474"/>
      <c r="W132" s="458" t="str">
        <f t="shared" si="40"/>
        <v>-</v>
      </c>
      <c r="X132" s="458" t="str">
        <f t="shared" si="40"/>
        <v>-</v>
      </c>
      <c r="Y132" s="458"/>
      <c r="Z132" s="474" t="str">
        <f t="shared" si="36"/>
        <v>-</v>
      </c>
      <c r="AA132" s="458">
        <f t="shared" si="25"/>
        <v>0</v>
      </c>
    </row>
    <row r="133" spans="1:27" ht="36">
      <c r="A133" s="451"/>
      <c r="B133" s="463">
        <v>7419988</v>
      </c>
      <c r="C133" s="460" t="s">
        <v>823</v>
      </c>
      <c r="D133" s="253">
        <f t="shared" si="39"/>
        <v>1503.73</v>
      </c>
      <c r="E133" s="254"/>
      <c r="F133" s="455">
        <v>1503.73</v>
      </c>
      <c r="G133" s="475"/>
      <c r="H133" s="253"/>
      <c r="I133" s="253"/>
      <c r="J133" s="253"/>
      <c r="K133" s="253"/>
      <c r="L133" s="253"/>
      <c r="M133" s="455">
        <v>1503.73</v>
      </c>
      <c r="N133" s="253">
        <f>SUM(O133:T133)</f>
        <v>0</v>
      </c>
      <c r="O133" s="253"/>
      <c r="P133" s="253"/>
      <c r="Q133" s="253"/>
      <c r="R133" s="253"/>
      <c r="S133" s="253"/>
      <c r="T133" s="253"/>
      <c r="U133" s="457">
        <f t="shared" si="24"/>
        <v>0</v>
      </c>
      <c r="V133" s="474"/>
      <c r="W133" s="458" t="str">
        <f t="shared" si="40"/>
        <v>-</v>
      </c>
      <c r="X133" s="458" t="str">
        <f t="shared" si="40"/>
        <v>-</v>
      </c>
      <c r="Y133" s="458"/>
      <c r="Z133" s="474" t="str">
        <f t="shared" si="36"/>
        <v>-</v>
      </c>
      <c r="AA133" s="458">
        <f t="shared" si="25"/>
        <v>0</v>
      </c>
    </row>
    <row r="134" spans="1:27" ht="36">
      <c r="A134" s="451"/>
      <c r="B134" s="463" t="s">
        <v>657</v>
      </c>
      <c r="C134" s="498" t="s">
        <v>658</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7">
        <f t="shared" si="24"/>
        <v>0.12041409526548938</v>
      </c>
      <c r="V134" s="474"/>
      <c r="W134" s="458" t="str">
        <f t="shared" si="40"/>
        <v>-</v>
      </c>
      <c r="X134" s="458">
        <f t="shared" si="40"/>
        <v>0.12041409526548938</v>
      </c>
      <c r="Y134" s="458"/>
      <c r="Z134" s="474" t="str">
        <f t="shared" si="36"/>
        <v>-</v>
      </c>
      <c r="AA134" s="458"/>
    </row>
    <row r="135" spans="1:27" ht="48">
      <c r="A135" s="451"/>
      <c r="B135" s="463" t="s">
        <v>657</v>
      </c>
      <c r="C135" s="498" t="s">
        <v>659</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7">
        <f t="shared" si="24"/>
        <v>0.25444682162499999</v>
      </c>
      <c r="V135" s="474">
        <f>O135/H135</f>
        <v>0.25444682162499999</v>
      </c>
      <c r="W135" s="458" t="str">
        <f t="shared" si="40"/>
        <v>-</v>
      </c>
      <c r="X135" s="458" t="str">
        <f t="shared" si="40"/>
        <v>-</v>
      </c>
      <c r="Y135" s="458"/>
      <c r="Z135" s="474" t="str">
        <f t="shared" si="36"/>
        <v>-</v>
      </c>
      <c r="AA135" s="458"/>
    </row>
    <row r="136" spans="1:27" ht="36">
      <c r="A136" s="451"/>
      <c r="B136" s="463" t="s">
        <v>657</v>
      </c>
      <c r="C136" s="498" t="s">
        <v>660</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7">
        <f t="shared" si="24"/>
        <v>0.25444682158333332</v>
      </c>
      <c r="V136" s="474">
        <f>O136/H136</f>
        <v>0.25444682158333332</v>
      </c>
      <c r="W136" s="458" t="str">
        <f t="shared" si="40"/>
        <v>-</v>
      </c>
      <c r="X136" s="458" t="str">
        <f t="shared" si="40"/>
        <v>-</v>
      </c>
      <c r="Y136" s="458"/>
      <c r="Z136" s="474" t="str">
        <f t="shared" si="36"/>
        <v>-</v>
      </c>
      <c r="AA136" s="458"/>
    </row>
    <row r="137" spans="1:27">
      <c r="A137" s="450">
        <v>12</v>
      </c>
      <c r="B137" s="878" t="s">
        <v>271</v>
      </c>
      <c r="C137" s="878"/>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7">
        <f t="shared" si="24"/>
        <v>0.61168713512801443</v>
      </c>
      <c r="V137" s="449" t="str">
        <f t="shared" ref="V137:X156" si="42">IF(ISERROR(O137/H137),"-",O137/H137)</f>
        <v>-</v>
      </c>
      <c r="W137" s="449">
        <f t="shared" si="40"/>
        <v>0.58543059936908515</v>
      </c>
      <c r="X137" s="449">
        <f t="shared" si="40"/>
        <v>0.78583519435779048</v>
      </c>
      <c r="Y137" s="449">
        <f>+S137/I137</f>
        <v>0</v>
      </c>
      <c r="Z137" s="448" t="str">
        <f t="shared" si="36"/>
        <v>-</v>
      </c>
      <c r="AA137" s="449"/>
    </row>
    <row r="138" spans="1:27" ht="24">
      <c r="A138" s="451"/>
      <c r="B138" s="499">
        <v>7221808</v>
      </c>
      <c r="C138" s="500" t="s">
        <v>824</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7">
        <f t="shared" si="24"/>
        <v>0</v>
      </c>
      <c r="V138" s="458" t="str">
        <f t="shared" si="42"/>
        <v>-</v>
      </c>
      <c r="W138" s="458" t="str">
        <f t="shared" si="40"/>
        <v>-</v>
      </c>
      <c r="X138" s="458">
        <f t="shared" si="40"/>
        <v>0</v>
      </c>
      <c r="Y138" s="458"/>
      <c r="Z138" s="474" t="str">
        <f t="shared" si="36"/>
        <v>-</v>
      </c>
      <c r="AA138" s="458"/>
    </row>
    <row r="139" spans="1:27" ht="24">
      <c r="A139" s="451"/>
      <c r="B139" s="473">
        <v>8008912</v>
      </c>
      <c r="C139" s="476" t="s">
        <v>663</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7">
        <f t="shared" si="24"/>
        <v>0.60068652937204592</v>
      </c>
      <c r="V139" s="458" t="str">
        <f t="shared" si="42"/>
        <v>-</v>
      </c>
      <c r="W139" s="458">
        <f t="shared" si="40"/>
        <v>0.58543059936908515</v>
      </c>
      <c r="X139" s="458">
        <f t="shared" si="40"/>
        <v>1</v>
      </c>
      <c r="Y139" s="458">
        <f>+S139/I139</f>
        <v>0</v>
      </c>
      <c r="Z139" s="474" t="str">
        <f t="shared" si="36"/>
        <v>-</v>
      </c>
      <c r="AA139" s="458"/>
    </row>
    <row r="140" spans="1:27" ht="36">
      <c r="A140" s="451"/>
      <c r="B140" s="480">
        <v>7003094</v>
      </c>
      <c r="C140" s="501" t="s">
        <v>664</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7">
        <f t="shared" si="24"/>
        <v>0.79248269896193768</v>
      </c>
      <c r="V140" s="458" t="str">
        <f t="shared" si="42"/>
        <v>-</v>
      </c>
      <c r="W140" s="458" t="str">
        <f t="shared" si="40"/>
        <v>-</v>
      </c>
      <c r="X140" s="458">
        <f t="shared" si="40"/>
        <v>0.79248269896193768</v>
      </c>
      <c r="Y140" s="458"/>
      <c r="Z140" s="474" t="str">
        <f t="shared" si="36"/>
        <v>-</v>
      </c>
      <c r="AA140" s="458"/>
    </row>
    <row r="141" spans="1:27">
      <c r="A141" s="450">
        <v>13</v>
      </c>
      <c r="B141" s="878" t="s">
        <v>665</v>
      </c>
      <c r="C141" s="878"/>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7">
        <f t="shared" si="24"/>
        <v>0.91424690593960078</v>
      </c>
      <c r="V141" s="449" t="str">
        <f t="shared" si="42"/>
        <v>-</v>
      </c>
      <c r="W141" s="449">
        <f t="shared" si="40"/>
        <v>0.96720240104059418</v>
      </c>
      <c r="X141" s="449">
        <f t="shared" si="40"/>
        <v>0.36293481429897867</v>
      </c>
      <c r="Y141" s="449">
        <f>+S141/I141</f>
        <v>0</v>
      </c>
      <c r="Z141" s="448" t="str">
        <f t="shared" si="36"/>
        <v>-</v>
      </c>
      <c r="AA141" s="449">
        <f>T141/M141</f>
        <v>2.9995411764705885E-2</v>
      </c>
    </row>
    <row r="142" spans="1:27" ht="24">
      <c r="A142" s="451"/>
      <c r="B142" s="463" t="s">
        <v>653</v>
      </c>
      <c r="C142" s="460" t="s">
        <v>654</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7">
        <f t="shared" ref="U142:U205" si="44">+N142/D142</f>
        <v>0</v>
      </c>
      <c r="V142" s="458" t="str">
        <f t="shared" si="42"/>
        <v>-</v>
      </c>
      <c r="W142" s="458" t="str">
        <f t="shared" si="40"/>
        <v>-</v>
      </c>
      <c r="X142" s="458">
        <f t="shared" si="40"/>
        <v>0</v>
      </c>
      <c r="Y142" s="458"/>
      <c r="Z142" s="474" t="str">
        <f t="shared" si="36"/>
        <v>-</v>
      </c>
      <c r="AA142" s="458"/>
    </row>
    <row r="143" spans="1:27" ht="96">
      <c r="A143" s="451"/>
      <c r="B143" s="463" t="s">
        <v>655</v>
      </c>
      <c r="C143" s="460" t="s">
        <v>656</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7">
        <f t="shared" si="44"/>
        <v>0.99758509583421628</v>
      </c>
      <c r="V143" s="458" t="str">
        <f t="shared" si="42"/>
        <v>-</v>
      </c>
      <c r="W143" s="458">
        <f t="shared" si="40"/>
        <v>0.99758509583421628</v>
      </c>
      <c r="X143" s="458" t="str">
        <f t="shared" si="40"/>
        <v>-</v>
      </c>
      <c r="Y143" s="458">
        <f>+S143/I143</f>
        <v>0</v>
      </c>
      <c r="Z143" s="474" t="str">
        <f t="shared" si="36"/>
        <v>-</v>
      </c>
      <c r="AA143" s="458"/>
    </row>
    <row r="144" spans="1:27" ht="96">
      <c r="A144" s="451"/>
      <c r="B144" s="463">
        <v>8116370</v>
      </c>
      <c r="C144" s="460" t="s">
        <v>825</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7">
        <f t="shared" si="44"/>
        <v>0.6881128547901374</v>
      </c>
      <c r="V144" s="458" t="str">
        <f t="shared" si="42"/>
        <v>-</v>
      </c>
      <c r="W144" s="458">
        <f t="shared" si="40"/>
        <v>0.70493037278468118</v>
      </c>
      <c r="X144" s="458">
        <f t="shared" si="40"/>
        <v>0.4837633601485149</v>
      </c>
      <c r="Y144" s="458">
        <f>+S144/I144</f>
        <v>0</v>
      </c>
      <c r="Z144" s="474" t="str">
        <f t="shared" si="36"/>
        <v>-</v>
      </c>
      <c r="AA144" s="458"/>
    </row>
    <row r="145" spans="1:27" ht="36">
      <c r="A145" s="451"/>
      <c r="B145" s="463" t="s">
        <v>826</v>
      </c>
      <c r="C145" s="460" t="s">
        <v>827</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7">
        <f t="shared" si="44"/>
        <v>0</v>
      </c>
      <c r="V145" s="458" t="str">
        <f t="shared" si="42"/>
        <v>-</v>
      </c>
      <c r="W145" s="458">
        <f t="shared" si="40"/>
        <v>0</v>
      </c>
      <c r="X145" s="458">
        <f t="shared" si="40"/>
        <v>0</v>
      </c>
      <c r="Y145" s="458">
        <f>+S145/I145</f>
        <v>0</v>
      </c>
      <c r="Z145" s="474" t="str">
        <f t="shared" si="36"/>
        <v>-</v>
      </c>
      <c r="AA145" s="458"/>
    </row>
    <row r="146" spans="1:27" ht="36">
      <c r="A146" s="451"/>
      <c r="B146" s="459">
        <v>8053665</v>
      </c>
      <c r="C146" s="466" t="s">
        <v>666</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7">
        <f t="shared" si="44"/>
        <v>2.9995411764705885E-2</v>
      </c>
      <c r="V146" s="458" t="str">
        <f t="shared" si="42"/>
        <v>-</v>
      </c>
      <c r="W146" s="458" t="str">
        <f t="shared" si="40"/>
        <v>-</v>
      </c>
      <c r="X146" s="458" t="str">
        <f t="shared" si="40"/>
        <v>-</v>
      </c>
      <c r="Y146" s="458"/>
      <c r="Z146" s="474" t="str">
        <f t="shared" si="36"/>
        <v>-</v>
      </c>
      <c r="AA146" s="458">
        <f>T146/M146</f>
        <v>2.9995411764705885E-2</v>
      </c>
    </row>
    <row r="147" spans="1:27">
      <c r="A147" s="450">
        <v>14</v>
      </c>
      <c r="B147" s="878" t="s">
        <v>365</v>
      </c>
      <c r="C147" s="878"/>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7">
        <f t="shared" si="44"/>
        <v>1</v>
      </c>
      <c r="V147" s="449" t="str">
        <f t="shared" si="42"/>
        <v>-</v>
      </c>
      <c r="W147" s="449" t="str">
        <f t="shared" si="42"/>
        <v>-</v>
      </c>
      <c r="X147" s="449">
        <f t="shared" si="42"/>
        <v>1</v>
      </c>
      <c r="Y147" s="449"/>
      <c r="Z147" s="448" t="str">
        <f t="shared" si="36"/>
        <v>-</v>
      </c>
      <c r="AA147" s="449"/>
    </row>
    <row r="148" spans="1:27">
      <c r="A148" s="451"/>
      <c r="B148" s="492" t="s">
        <v>719</v>
      </c>
      <c r="C148" s="502" t="s">
        <v>720</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7">
        <f t="shared" si="44"/>
        <v>1</v>
      </c>
      <c r="V148" s="458" t="str">
        <f t="shared" si="42"/>
        <v>-</v>
      </c>
      <c r="W148" s="458" t="str">
        <f t="shared" si="42"/>
        <v>-</v>
      </c>
      <c r="X148" s="458">
        <f t="shared" si="42"/>
        <v>1</v>
      </c>
      <c r="Y148" s="458"/>
      <c r="Z148" s="474" t="str">
        <f t="shared" si="36"/>
        <v>-</v>
      </c>
      <c r="AA148" s="458"/>
    </row>
    <row r="149" spans="1:27">
      <c r="A149" s="450">
        <v>15</v>
      </c>
      <c r="B149" s="878" t="s">
        <v>236</v>
      </c>
      <c r="C149" s="878"/>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7">
        <f t="shared" si="44"/>
        <v>1</v>
      </c>
      <c r="V149" s="449" t="str">
        <f t="shared" si="42"/>
        <v>-</v>
      </c>
      <c r="W149" s="449" t="str">
        <f t="shared" si="42"/>
        <v>-</v>
      </c>
      <c r="X149" s="449" t="str">
        <f t="shared" si="42"/>
        <v>-</v>
      </c>
      <c r="Y149" s="449"/>
      <c r="Z149" s="448" t="str">
        <f t="shared" si="36"/>
        <v>-</v>
      </c>
      <c r="AA149" s="449">
        <f>T149/M149</f>
        <v>1</v>
      </c>
    </row>
    <row r="150" spans="1:27" ht="48">
      <c r="A150" s="451"/>
      <c r="B150" s="459" t="s">
        <v>828</v>
      </c>
      <c r="C150" s="460" t="s">
        <v>829</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7">
        <f t="shared" si="44"/>
        <v>1</v>
      </c>
      <c r="V150" s="458" t="str">
        <f t="shared" si="42"/>
        <v>-</v>
      </c>
      <c r="W150" s="458" t="str">
        <f t="shared" si="42"/>
        <v>-</v>
      </c>
      <c r="X150" s="458" t="str">
        <f t="shared" si="42"/>
        <v>-</v>
      </c>
      <c r="Y150" s="458"/>
      <c r="Z150" s="474" t="str">
        <f t="shared" si="36"/>
        <v>-</v>
      </c>
      <c r="AA150" s="458">
        <f>T150/M150</f>
        <v>1</v>
      </c>
    </row>
    <row r="151" spans="1:27">
      <c r="A151" s="450">
        <v>16</v>
      </c>
      <c r="B151" s="878" t="s">
        <v>750</v>
      </c>
      <c r="C151" s="878"/>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7">
        <f t="shared" si="44"/>
        <v>0.73504460966542751</v>
      </c>
      <c r="V151" s="449" t="str">
        <f t="shared" si="42"/>
        <v>-</v>
      </c>
      <c r="W151" s="449" t="str">
        <f t="shared" si="42"/>
        <v>-</v>
      </c>
      <c r="X151" s="449">
        <f t="shared" si="42"/>
        <v>0</v>
      </c>
      <c r="Y151" s="449"/>
      <c r="Z151" s="448" t="str">
        <f t="shared" si="36"/>
        <v>-</v>
      </c>
      <c r="AA151" s="449">
        <f>T151/M151</f>
        <v>0.99862121212121213</v>
      </c>
    </row>
    <row r="152" spans="1:27" ht="60">
      <c r="A152" s="451"/>
      <c r="B152" s="463">
        <v>8120812</v>
      </c>
      <c r="C152" s="460" t="s">
        <v>830</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7">
        <f t="shared" si="44"/>
        <v>0</v>
      </c>
      <c r="V152" s="458" t="str">
        <f t="shared" si="42"/>
        <v>-</v>
      </c>
      <c r="W152" s="458" t="str">
        <f t="shared" si="42"/>
        <v>-</v>
      </c>
      <c r="X152" s="458">
        <f t="shared" si="42"/>
        <v>0</v>
      </c>
      <c r="Y152" s="458"/>
      <c r="Z152" s="474" t="str">
        <f t="shared" si="36"/>
        <v>-</v>
      </c>
      <c r="AA152" s="458"/>
    </row>
    <row r="153" spans="1:27" ht="36">
      <c r="A153" s="451"/>
      <c r="B153" s="459" t="s">
        <v>831</v>
      </c>
      <c r="C153" s="460" t="s">
        <v>832</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7">
        <f t="shared" si="44"/>
        <v>0.99862121212121213</v>
      </c>
      <c r="V153" s="458" t="str">
        <f t="shared" si="42"/>
        <v>-</v>
      </c>
      <c r="W153" s="458" t="str">
        <f t="shared" si="42"/>
        <v>-</v>
      </c>
      <c r="X153" s="458" t="str">
        <f t="shared" si="42"/>
        <v>-</v>
      </c>
      <c r="Y153" s="458"/>
      <c r="Z153" s="474" t="str">
        <f t="shared" si="36"/>
        <v>-</v>
      </c>
      <c r="AA153" s="458">
        <f>T153/M153</f>
        <v>0.99862121212121213</v>
      </c>
    </row>
    <row r="154" spans="1:27">
      <c r="A154" s="450">
        <v>17</v>
      </c>
      <c r="B154" s="878" t="s">
        <v>833</v>
      </c>
      <c r="C154" s="878"/>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7">
        <f t="shared" si="44"/>
        <v>0.99646666666666672</v>
      </c>
      <c r="V154" s="449" t="str">
        <f t="shared" si="42"/>
        <v>-</v>
      </c>
      <c r="W154" s="449" t="str">
        <f t="shared" si="42"/>
        <v>-</v>
      </c>
      <c r="X154" s="449" t="str">
        <f t="shared" si="42"/>
        <v>-</v>
      </c>
      <c r="Y154" s="449"/>
      <c r="Z154" s="448" t="str">
        <f t="shared" si="36"/>
        <v>-</v>
      </c>
      <c r="AA154" s="449">
        <f>T154/M154</f>
        <v>0.99646666666666672</v>
      </c>
    </row>
    <row r="155" spans="1:27" ht="48">
      <c r="A155" s="451"/>
      <c r="B155" s="459" t="s">
        <v>834</v>
      </c>
      <c r="C155" s="460" t="s">
        <v>835</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7">
        <f t="shared" si="44"/>
        <v>0.99646666666666672</v>
      </c>
      <c r="V155" s="458" t="str">
        <f t="shared" si="42"/>
        <v>-</v>
      </c>
      <c r="W155" s="458" t="str">
        <f t="shared" si="42"/>
        <v>-</v>
      </c>
      <c r="X155" s="458" t="str">
        <f t="shared" si="42"/>
        <v>-</v>
      </c>
      <c r="Y155" s="458"/>
      <c r="Z155" s="474" t="str">
        <f t="shared" si="36"/>
        <v>-</v>
      </c>
      <c r="AA155" s="458">
        <f>T155/M155</f>
        <v>0.99646666666666672</v>
      </c>
    </row>
    <row r="156" spans="1:27">
      <c r="A156" s="450">
        <v>18</v>
      </c>
      <c r="B156" s="878" t="s">
        <v>282</v>
      </c>
      <c r="C156" s="878"/>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7">
        <f t="shared" si="44"/>
        <v>0.99907675377924776</v>
      </c>
      <c r="V156" s="449" t="str">
        <f t="shared" si="42"/>
        <v>-</v>
      </c>
      <c r="W156" s="449" t="str">
        <f t="shared" si="42"/>
        <v>-</v>
      </c>
      <c r="X156" s="449">
        <f t="shared" si="42"/>
        <v>0.99907675377924776</v>
      </c>
      <c r="Y156" s="449"/>
      <c r="Z156" s="448" t="str">
        <f t="shared" si="36"/>
        <v>-</v>
      </c>
      <c r="AA156" s="449"/>
    </row>
    <row r="157" spans="1:27" ht="48">
      <c r="A157" s="451"/>
      <c r="B157" s="492" t="s">
        <v>721</v>
      </c>
      <c r="C157" s="493" t="s">
        <v>722</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7">
        <f t="shared" si="44"/>
        <v>0.99975190693352456</v>
      </c>
      <c r="V157" s="458" t="str">
        <f>IF(ISERROR(O157/H157),"-",O157/H157)</f>
        <v>-</v>
      </c>
      <c r="W157" s="458" t="str">
        <f>IF(ISERROR(P157/I157),"-",P157/I157)</f>
        <v>-</v>
      </c>
      <c r="X157" s="458">
        <f>IF(ISERROR(Q157/J157),"-",Q157/J157)</f>
        <v>0.99975190693352456</v>
      </c>
      <c r="Y157" s="458"/>
      <c r="Z157" s="474" t="str">
        <f t="shared" si="36"/>
        <v>-</v>
      </c>
      <c r="AA157" s="458"/>
    </row>
    <row r="158" spans="1:27" ht="27.75" customHeight="1">
      <c r="A158" s="450">
        <v>45</v>
      </c>
      <c r="B158" s="878" t="s">
        <v>836</v>
      </c>
      <c r="C158" s="878"/>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7" t="e">
        <f t="shared" si="44"/>
        <v>#DIV/0!</v>
      </c>
      <c r="V158" s="449" t="str">
        <f t="shared" ref="V158:X162" si="51">IF(ISERROR(O158/H158),"-",O158/H158)</f>
        <v>-</v>
      </c>
      <c r="W158" s="449" t="str">
        <f t="shared" si="51"/>
        <v>-</v>
      </c>
      <c r="X158" s="449" t="str">
        <f t="shared" si="51"/>
        <v>-</v>
      </c>
      <c r="Y158" s="449"/>
      <c r="Z158" s="474" t="str">
        <f t="shared" si="36"/>
        <v>-</v>
      </c>
      <c r="AA158" s="458"/>
    </row>
    <row r="159" spans="1:27" ht="96">
      <c r="A159" s="451"/>
      <c r="B159" s="492"/>
      <c r="C159" s="502" t="s">
        <v>837</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7" t="e">
        <f t="shared" si="44"/>
        <v>#DIV/0!</v>
      </c>
      <c r="V159" s="458" t="str">
        <f t="shared" si="51"/>
        <v>-</v>
      </c>
      <c r="W159" s="458" t="str">
        <f t="shared" si="51"/>
        <v>-</v>
      </c>
      <c r="X159" s="458" t="str">
        <f t="shared" si="51"/>
        <v>-</v>
      </c>
      <c r="Y159" s="458"/>
      <c r="Z159" s="474" t="str">
        <f t="shared" si="36"/>
        <v>-</v>
      </c>
      <c r="AA159" s="458"/>
    </row>
    <row r="160" spans="1:27" ht="36">
      <c r="A160" s="451"/>
      <c r="B160" s="503"/>
      <c r="C160" s="504" t="s">
        <v>838</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7" t="e">
        <f t="shared" si="44"/>
        <v>#DIV/0!</v>
      </c>
      <c r="V160" s="458" t="str">
        <f t="shared" si="51"/>
        <v>-</v>
      </c>
      <c r="W160" s="458" t="str">
        <f t="shared" si="51"/>
        <v>-</v>
      </c>
      <c r="X160" s="458" t="str">
        <f t="shared" si="51"/>
        <v>-</v>
      </c>
      <c r="Y160" s="458"/>
      <c r="Z160" s="474" t="str">
        <f t="shared" si="36"/>
        <v>-</v>
      </c>
      <c r="AA160" s="458"/>
    </row>
    <row r="161" spans="1:27" ht="28.5" customHeight="1">
      <c r="A161" s="450">
        <v>46</v>
      </c>
      <c r="B161" s="878" t="s">
        <v>839</v>
      </c>
      <c r="C161" s="878"/>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7" t="e">
        <f t="shared" si="44"/>
        <v>#DIV/0!</v>
      </c>
      <c r="V161" s="449" t="str">
        <f t="shared" si="51"/>
        <v>-</v>
      </c>
      <c r="W161" s="449" t="str">
        <f t="shared" si="51"/>
        <v>-</v>
      </c>
      <c r="X161" s="449" t="str">
        <f t="shared" si="51"/>
        <v>-</v>
      </c>
      <c r="Y161" s="449"/>
      <c r="Z161" s="474" t="str">
        <f t="shared" si="36"/>
        <v>-</v>
      </c>
      <c r="AA161" s="458"/>
    </row>
    <row r="162" spans="1:27" ht="24">
      <c r="A162" s="451"/>
      <c r="B162" s="503"/>
      <c r="C162" s="505" t="s">
        <v>840</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7" t="e">
        <f t="shared" si="44"/>
        <v>#DIV/0!</v>
      </c>
      <c r="V162" s="458" t="str">
        <f t="shared" si="51"/>
        <v>-</v>
      </c>
      <c r="W162" s="458" t="str">
        <f t="shared" si="51"/>
        <v>-</v>
      </c>
      <c r="X162" s="458" t="str">
        <f t="shared" si="51"/>
        <v>-</v>
      </c>
      <c r="Y162" s="458"/>
      <c r="Z162" s="474" t="str">
        <f t="shared" si="36"/>
        <v>-</v>
      </c>
      <c r="AA162" s="458"/>
    </row>
    <row r="163" spans="1:27" ht="48">
      <c r="A163" s="451"/>
      <c r="B163" s="463">
        <v>8049242</v>
      </c>
      <c r="C163" s="467" t="s">
        <v>723</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7">
        <f t="shared" si="44"/>
        <v>0.99757999999999991</v>
      </c>
      <c r="V163" s="458" t="str">
        <f>IF(ISERROR(O163/H163),"-",O163/H163)</f>
        <v>-</v>
      </c>
      <c r="W163" s="458" t="str">
        <f>IF(ISERROR(P163/I163),"-",P163/I163)</f>
        <v>-</v>
      </c>
      <c r="X163" s="458">
        <f>IF(ISERROR(Q163/J163),"-",Q163/J163)</f>
        <v>0.99757999999999991</v>
      </c>
      <c r="Y163" s="458"/>
      <c r="Z163" s="474" t="str">
        <f t="shared" si="36"/>
        <v>-</v>
      </c>
      <c r="AA163" s="458"/>
    </row>
    <row r="164" spans="1:27" ht="28.5" customHeight="1">
      <c r="A164" s="450">
        <v>19</v>
      </c>
      <c r="B164" s="878" t="s">
        <v>841</v>
      </c>
      <c r="C164" s="878"/>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7">
        <f t="shared" si="44"/>
        <v>0.3228615664845173</v>
      </c>
      <c r="V164" s="449" t="str">
        <f t="shared" ref="V164:X179" si="53">IF(ISERROR(O164/H164),"-",O164/H164)</f>
        <v>-</v>
      </c>
      <c r="W164" s="449" t="str">
        <f t="shared" si="53"/>
        <v>-</v>
      </c>
      <c r="X164" s="449">
        <f t="shared" si="53"/>
        <v>0.3228615664845173</v>
      </c>
      <c r="Y164" s="449"/>
      <c r="Z164" s="448" t="str">
        <f t="shared" si="36"/>
        <v>-</v>
      </c>
      <c r="AA164" s="449"/>
    </row>
    <row r="165" spans="1:27" ht="36">
      <c r="A165" s="451"/>
      <c r="B165" s="465" t="s">
        <v>842</v>
      </c>
      <c r="C165" s="466" t="s">
        <v>843</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7">
        <f t="shared" si="44"/>
        <v>0.3228615664845173</v>
      </c>
      <c r="V165" s="458" t="str">
        <f t="shared" si="53"/>
        <v>-</v>
      </c>
      <c r="W165" s="458" t="str">
        <f t="shared" si="53"/>
        <v>-</v>
      </c>
      <c r="X165" s="458">
        <f t="shared" si="53"/>
        <v>0.3228615664845173</v>
      </c>
      <c r="Y165" s="458"/>
      <c r="Z165" s="474" t="str">
        <f t="shared" si="36"/>
        <v>-</v>
      </c>
      <c r="AA165" s="458"/>
    </row>
    <row r="166" spans="1:27">
      <c r="A166" s="450">
        <v>20</v>
      </c>
      <c r="B166" s="878" t="s">
        <v>326</v>
      </c>
      <c r="C166" s="878"/>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7">
        <f t="shared" si="44"/>
        <v>0.84441480916030531</v>
      </c>
      <c r="V166" s="449" t="str">
        <f t="shared" si="53"/>
        <v>-</v>
      </c>
      <c r="W166" s="449" t="str">
        <f t="shared" si="53"/>
        <v>-</v>
      </c>
      <c r="X166" s="449" t="str">
        <f t="shared" si="53"/>
        <v>-</v>
      </c>
      <c r="Y166" s="449"/>
      <c r="Z166" s="448" t="str">
        <f t="shared" si="36"/>
        <v>-</v>
      </c>
      <c r="AA166" s="449">
        <f>T166/M166</f>
        <v>0.84441480916030531</v>
      </c>
    </row>
    <row r="167" spans="1:27" ht="24">
      <c r="A167" s="451"/>
      <c r="B167" s="459" t="s">
        <v>844</v>
      </c>
      <c r="C167" s="460" t="s">
        <v>845</v>
      </c>
      <c r="D167" s="253">
        <f>SUM(E167:G167)</f>
        <v>3000</v>
      </c>
      <c r="E167" s="254">
        <v>3000</v>
      </c>
      <c r="F167" s="455"/>
      <c r="G167" s="475"/>
      <c r="H167" s="253"/>
      <c r="I167" s="253"/>
      <c r="J167" s="253"/>
      <c r="K167" s="253"/>
      <c r="L167" s="253"/>
      <c r="M167" s="254">
        <v>3000</v>
      </c>
      <c r="N167" s="253">
        <f>SUM(O167:T167)</f>
        <v>2403.1799999999998</v>
      </c>
      <c r="O167" s="253"/>
      <c r="P167" s="253"/>
      <c r="Q167" s="253"/>
      <c r="R167" s="253"/>
      <c r="S167" s="253"/>
      <c r="T167" s="253">
        <v>2403.1799999999998</v>
      </c>
      <c r="U167" s="457">
        <f t="shared" si="44"/>
        <v>0.80105999999999999</v>
      </c>
      <c r="V167" s="458" t="str">
        <f t="shared" si="53"/>
        <v>-</v>
      </c>
      <c r="W167" s="458" t="str">
        <f t="shared" si="53"/>
        <v>-</v>
      </c>
      <c r="X167" s="458" t="str">
        <f t="shared" si="53"/>
        <v>-</v>
      </c>
      <c r="Y167" s="458"/>
      <c r="Z167" s="474" t="str">
        <f t="shared" si="36"/>
        <v>-</v>
      </c>
      <c r="AA167" s="458">
        <f>T167/M167</f>
        <v>0.80105999999999999</v>
      </c>
    </row>
    <row r="168" spans="1:27" ht="60">
      <c r="A168" s="451"/>
      <c r="B168" s="459" t="s">
        <v>846</v>
      </c>
      <c r="C168" s="460" t="s">
        <v>847</v>
      </c>
      <c r="D168" s="253">
        <f>SUM(E168:G168)</f>
        <v>1400</v>
      </c>
      <c r="E168" s="254">
        <v>1400</v>
      </c>
      <c r="F168" s="455"/>
      <c r="G168" s="475"/>
      <c r="H168" s="253"/>
      <c r="I168" s="253"/>
      <c r="J168" s="253"/>
      <c r="K168" s="253"/>
      <c r="L168" s="253"/>
      <c r="M168" s="254">
        <v>1400</v>
      </c>
      <c r="N168" s="253">
        <f>SUM(O168:T168)</f>
        <v>978.45899999999995</v>
      </c>
      <c r="O168" s="253"/>
      <c r="P168" s="253"/>
      <c r="Q168" s="253"/>
      <c r="R168" s="253"/>
      <c r="S168" s="253"/>
      <c r="T168" s="253">
        <v>978.45899999999995</v>
      </c>
      <c r="U168" s="457">
        <f t="shared" si="44"/>
        <v>0.69889928571428572</v>
      </c>
      <c r="V168" s="458" t="str">
        <f t="shared" si="53"/>
        <v>-</v>
      </c>
      <c r="W168" s="458" t="str">
        <f t="shared" si="53"/>
        <v>-</v>
      </c>
      <c r="X168" s="458" t="str">
        <f t="shared" si="53"/>
        <v>-</v>
      </c>
      <c r="Y168" s="458"/>
      <c r="Z168" s="474" t="str">
        <f t="shared" si="36"/>
        <v>-</v>
      </c>
      <c r="AA168" s="458">
        <f>T168/M168</f>
        <v>0.69889928571428572</v>
      </c>
    </row>
    <row r="169" spans="1:27" ht="60">
      <c r="A169" s="451"/>
      <c r="B169" s="459" t="s">
        <v>848</v>
      </c>
      <c r="C169" s="460" t="s">
        <v>849</v>
      </c>
      <c r="D169" s="253">
        <f>SUM(E169:G169)</f>
        <v>2350</v>
      </c>
      <c r="E169" s="254">
        <v>2350</v>
      </c>
      <c r="F169" s="455"/>
      <c r="G169" s="475"/>
      <c r="H169" s="253"/>
      <c r="I169" s="253"/>
      <c r="J169" s="253"/>
      <c r="K169" s="253"/>
      <c r="L169" s="253"/>
      <c r="M169" s="254">
        <v>2350</v>
      </c>
      <c r="N169" s="253">
        <f>SUM(O169:T169)</f>
        <v>1896.7809999999999</v>
      </c>
      <c r="O169" s="253"/>
      <c r="P169" s="253"/>
      <c r="Q169" s="253"/>
      <c r="R169" s="253"/>
      <c r="S169" s="253"/>
      <c r="T169" s="253">
        <v>1896.7809999999999</v>
      </c>
      <c r="U169" s="457">
        <f t="shared" si="44"/>
        <v>0.80714085106382971</v>
      </c>
      <c r="V169" s="458" t="str">
        <f t="shared" si="53"/>
        <v>-</v>
      </c>
      <c r="W169" s="458" t="str">
        <f t="shared" si="53"/>
        <v>-</v>
      </c>
      <c r="X169" s="458" t="str">
        <f t="shared" si="53"/>
        <v>-</v>
      </c>
      <c r="Y169" s="458"/>
      <c r="Z169" s="474" t="str">
        <f t="shared" si="36"/>
        <v>-</v>
      </c>
      <c r="AA169" s="458">
        <f>T169/M169</f>
        <v>0.80714085106382971</v>
      </c>
    </row>
    <row r="170" spans="1:27" ht="60">
      <c r="A170" s="451"/>
      <c r="B170" s="459" t="s">
        <v>850</v>
      </c>
      <c r="C170" s="460" t="s">
        <v>851</v>
      </c>
      <c r="D170" s="253">
        <f>SUM(E170:G170)</f>
        <v>6350</v>
      </c>
      <c r="E170" s="254">
        <v>6350</v>
      </c>
      <c r="F170" s="455"/>
      <c r="G170" s="475"/>
      <c r="H170" s="253"/>
      <c r="I170" s="253"/>
      <c r="J170" s="253"/>
      <c r="K170" s="253"/>
      <c r="L170" s="253"/>
      <c r="M170" s="254">
        <v>6350</v>
      </c>
      <c r="N170" s="253">
        <f>SUM(O170:T170)</f>
        <v>5783.4139999999998</v>
      </c>
      <c r="O170" s="253"/>
      <c r="P170" s="253"/>
      <c r="Q170" s="253"/>
      <c r="R170" s="253"/>
      <c r="S170" s="253"/>
      <c r="T170" s="253">
        <v>5783.4139999999998</v>
      </c>
      <c r="U170" s="457">
        <f t="shared" si="44"/>
        <v>0.91077385826771651</v>
      </c>
      <c r="V170" s="458" t="str">
        <f t="shared" si="53"/>
        <v>-</v>
      </c>
      <c r="W170" s="458" t="str">
        <f t="shared" si="53"/>
        <v>-</v>
      </c>
      <c r="X170" s="458" t="str">
        <f t="shared" si="53"/>
        <v>-</v>
      </c>
      <c r="Y170" s="458"/>
      <c r="Z170" s="474" t="str">
        <f t="shared" si="36"/>
        <v>-</v>
      </c>
      <c r="AA170" s="458">
        <f>T170/M170</f>
        <v>0.91077385826771651</v>
      </c>
    </row>
    <row r="171" spans="1:27" ht="24.75" customHeight="1">
      <c r="A171" s="450">
        <v>21</v>
      </c>
      <c r="B171" s="878" t="s">
        <v>689</v>
      </c>
      <c r="C171" s="878"/>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7">
        <f t="shared" si="44"/>
        <v>0.69606768966822619</v>
      </c>
      <c r="V171" s="449" t="str">
        <f t="shared" si="53"/>
        <v>-</v>
      </c>
      <c r="W171" s="449">
        <f t="shared" si="53"/>
        <v>0.72713358560574404</v>
      </c>
      <c r="X171" s="449">
        <f t="shared" si="53"/>
        <v>0.20471046025104603</v>
      </c>
      <c r="Y171" s="449">
        <f>+S171/I171</f>
        <v>0</v>
      </c>
      <c r="Z171" s="448" t="str">
        <f t="shared" si="36"/>
        <v>-</v>
      </c>
      <c r="AA171" s="449"/>
    </row>
    <row r="172" spans="1:27" ht="24">
      <c r="A172" s="451"/>
      <c r="B172" s="452" t="s">
        <v>690</v>
      </c>
      <c r="C172" s="460" t="s">
        <v>691</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7">
        <f t="shared" si="44"/>
        <v>0.20471046025104603</v>
      </c>
      <c r="V172" s="458" t="str">
        <f t="shared" si="53"/>
        <v>-</v>
      </c>
      <c r="W172" s="458" t="str">
        <f t="shared" si="53"/>
        <v>-</v>
      </c>
      <c r="X172" s="458">
        <f t="shared" si="53"/>
        <v>0.20471046025104603</v>
      </c>
      <c r="Y172" s="458"/>
      <c r="Z172" s="474" t="str">
        <f t="shared" si="36"/>
        <v>-</v>
      </c>
      <c r="AA172" s="458"/>
    </row>
    <row r="173" spans="1:27" ht="24">
      <c r="A173" s="451"/>
      <c r="B173" s="452" t="s">
        <v>692</v>
      </c>
      <c r="C173" s="460" t="s">
        <v>691</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7">
        <f t="shared" si="44"/>
        <v>0.72713358560574404</v>
      </c>
      <c r="V173" s="458" t="str">
        <f t="shared" si="53"/>
        <v>-</v>
      </c>
      <c r="W173" s="458">
        <f t="shared" si="53"/>
        <v>0.72713358560574404</v>
      </c>
      <c r="X173" s="458" t="str">
        <f t="shared" si="53"/>
        <v>-</v>
      </c>
      <c r="Y173" s="458">
        <f>+S173/I173</f>
        <v>0</v>
      </c>
      <c r="Z173" s="474" t="str">
        <f t="shared" si="36"/>
        <v>-</v>
      </c>
      <c r="AA173" s="458"/>
    </row>
    <row r="174" spans="1:27" ht="36" customHeight="1">
      <c r="A174" s="450">
        <v>22</v>
      </c>
      <c r="B174" s="878" t="s">
        <v>341</v>
      </c>
      <c r="C174" s="878"/>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7">
        <f t="shared" si="44"/>
        <v>1</v>
      </c>
      <c r="V174" s="449" t="str">
        <f t="shared" si="53"/>
        <v>-</v>
      </c>
      <c r="W174" s="449" t="str">
        <f t="shared" si="53"/>
        <v>-</v>
      </c>
      <c r="X174" s="449" t="str">
        <f t="shared" si="53"/>
        <v>-</v>
      </c>
      <c r="Y174" s="449" t="e">
        <f>+S174/I174</f>
        <v>#DIV/0!</v>
      </c>
      <c r="Z174" s="448" t="str">
        <f t="shared" si="36"/>
        <v>-</v>
      </c>
      <c r="AA174" s="449">
        <f>T174/M174</f>
        <v>1</v>
      </c>
    </row>
    <row r="175" spans="1:27" ht="36">
      <c r="A175" s="451"/>
      <c r="B175" s="492">
        <v>7712432</v>
      </c>
      <c r="C175" s="493" t="s">
        <v>624</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7">
        <f t="shared" si="44"/>
        <v>1</v>
      </c>
      <c r="V175" s="458" t="str">
        <f t="shared" si="53"/>
        <v>-</v>
      </c>
      <c r="W175" s="458" t="str">
        <f t="shared" si="53"/>
        <v>-</v>
      </c>
      <c r="X175" s="458" t="str">
        <f t="shared" si="53"/>
        <v>-</v>
      </c>
      <c r="Y175" s="458"/>
      <c r="Z175" s="474" t="str">
        <f t="shared" si="36"/>
        <v>-</v>
      </c>
      <c r="AA175" s="458">
        <f>T175/M175</f>
        <v>1</v>
      </c>
    </row>
    <row r="176" spans="1:27">
      <c r="A176" s="450">
        <v>23</v>
      </c>
      <c r="B176" s="878" t="s">
        <v>368</v>
      </c>
      <c r="C176" s="878"/>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7">
        <f t="shared" si="44"/>
        <v>0.50100503534876273</v>
      </c>
      <c r="V176" s="449" t="str">
        <f t="shared" si="53"/>
        <v>-</v>
      </c>
      <c r="W176" s="449">
        <f t="shared" si="53"/>
        <v>4.9661094818867706E-2</v>
      </c>
      <c r="X176" s="449">
        <f t="shared" si="53"/>
        <v>9.8794644900948969E-2</v>
      </c>
      <c r="Y176" s="449">
        <f>+S176/I176</f>
        <v>0</v>
      </c>
      <c r="Z176" s="448" t="str">
        <f t="shared" si="36"/>
        <v>-</v>
      </c>
      <c r="AA176" s="449">
        <f>T176/M176</f>
        <v>0.9414922715886187</v>
      </c>
    </row>
    <row r="177" spans="1:27" ht="48">
      <c r="A177" s="451"/>
      <c r="B177" s="463">
        <v>7301908</v>
      </c>
      <c r="C177" s="460" t="s">
        <v>667</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7">
        <f t="shared" si="44"/>
        <v>9.8794644900948969E-2</v>
      </c>
      <c r="V177" s="458" t="str">
        <f t="shared" si="53"/>
        <v>-</v>
      </c>
      <c r="W177" s="458" t="str">
        <f t="shared" si="53"/>
        <v>-</v>
      </c>
      <c r="X177" s="458">
        <f t="shared" si="53"/>
        <v>9.8794644900948969E-2</v>
      </c>
      <c r="Y177" s="458"/>
      <c r="Z177" s="474" t="str">
        <f t="shared" si="36"/>
        <v>-</v>
      </c>
      <c r="AA177" s="458"/>
    </row>
    <row r="178" spans="1:27" ht="36">
      <c r="A178" s="451"/>
      <c r="B178" s="459" t="s">
        <v>668</v>
      </c>
      <c r="C178" s="481" t="s">
        <v>669</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7">
        <f t="shared" si="44"/>
        <v>0.86177505194240711</v>
      </c>
      <c r="V178" s="458" t="str">
        <f t="shared" si="53"/>
        <v>-</v>
      </c>
      <c r="W178" s="458">
        <f t="shared" si="53"/>
        <v>0</v>
      </c>
      <c r="X178" s="458" t="str">
        <f t="shared" si="53"/>
        <v>-</v>
      </c>
      <c r="Y178" s="458">
        <f>+S178/I178</f>
        <v>0</v>
      </c>
      <c r="Z178" s="474" t="str">
        <f t="shared" si="36"/>
        <v>-</v>
      </c>
      <c r="AA178" s="458">
        <f>T178/M178</f>
        <v>0.93898346874433869</v>
      </c>
    </row>
    <row r="179" spans="1:27" ht="48">
      <c r="A179" s="451"/>
      <c r="B179" s="459" t="s">
        <v>852</v>
      </c>
      <c r="C179" s="460" t="s">
        <v>853</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7">
        <f t="shared" si="44"/>
        <v>1</v>
      </c>
      <c r="V179" s="458" t="str">
        <f t="shared" si="53"/>
        <v>-</v>
      </c>
      <c r="W179" s="458" t="str">
        <f t="shared" si="53"/>
        <v>-</v>
      </c>
      <c r="X179" s="458" t="str">
        <f t="shared" si="53"/>
        <v>-</v>
      </c>
      <c r="Y179" s="458"/>
      <c r="Z179" s="474" t="str">
        <f t="shared" si="36"/>
        <v>-</v>
      </c>
      <c r="AA179" s="458">
        <f>T179/M179</f>
        <v>1</v>
      </c>
    </row>
    <row r="180" spans="1:27" ht="60">
      <c r="A180" s="451"/>
      <c r="B180" s="463">
        <v>8030173</v>
      </c>
      <c r="C180" s="464" t="s">
        <v>670</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7">
        <f t="shared" si="44"/>
        <v>7.2146640199715673E-2</v>
      </c>
      <c r="V180" s="458" t="str">
        <f t="shared" ref="V180:X195" si="59">IF(ISERROR(O180/H180),"-",O180/H180)</f>
        <v>-</v>
      </c>
      <c r="W180" s="458">
        <f t="shared" si="59"/>
        <v>7.2146640199715673E-2</v>
      </c>
      <c r="X180" s="458" t="str">
        <f t="shared" si="59"/>
        <v>-</v>
      </c>
      <c r="Y180" s="458">
        <f>+S180/I180</f>
        <v>0</v>
      </c>
      <c r="Z180" s="474" t="str">
        <f t="shared" si="36"/>
        <v>-</v>
      </c>
      <c r="AA180" s="458"/>
    </row>
    <row r="181" spans="1:27">
      <c r="A181" s="450">
        <v>24</v>
      </c>
      <c r="B181" s="878" t="s">
        <v>369</v>
      </c>
      <c r="C181" s="878"/>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7">
        <f t="shared" si="44"/>
        <v>0.76163754480531487</v>
      </c>
      <c r="V181" s="449" t="str">
        <f t="shared" si="59"/>
        <v>-</v>
      </c>
      <c r="W181" s="449" t="str">
        <f t="shared" si="59"/>
        <v>-</v>
      </c>
      <c r="X181" s="449">
        <f t="shared" si="59"/>
        <v>0.78636811992549227</v>
      </c>
      <c r="Y181" s="449"/>
      <c r="Z181" s="448">
        <f t="shared" si="36"/>
        <v>0.68737087587393841</v>
      </c>
      <c r="AA181" s="449">
        <f>T181/M181</f>
        <v>0.87406658196845244</v>
      </c>
    </row>
    <row r="182" spans="1:27" ht="48">
      <c r="A182" s="451"/>
      <c r="B182" s="452" t="s">
        <v>671</v>
      </c>
      <c r="C182" s="506" t="s">
        <v>672</v>
      </c>
      <c r="D182" s="253">
        <f t="shared" ref="D182:D191" si="61">SUM(E182:G182)</f>
        <v>57877.816999999995</v>
      </c>
      <c r="E182" s="253">
        <f>50000</f>
        <v>50000</v>
      </c>
      <c r="F182" s="507"/>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7">
        <f t="shared" si="44"/>
        <v>0.99392701697785191</v>
      </c>
      <c r="V182" s="458" t="str">
        <f t="shared" si="59"/>
        <v>-</v>
      </c>
      <c r="W182" s="458" t="str">
        <f t="shared" si="59"/>
        <v>-</v>
      </c>
      <c r="X182" s="458">
        <f t="shared" si="59"/>
        <v>1</v>
      </c>
      <c r="Y182" s="458"/>
      <c r="Z182" s="474" t="str">
        <f t="shared" si="36"/>
        <v>-</v>
      </c>
      <c r="AA182" s="458">
        <f>T182/M182</f>
        <v>0.87406658196845244</v>
      </c>
    </row>
    <row r="183" spans="1:27" ht="108">
      <c r="A183" s="451"/>
      <c r="B183" s="463">
        <v>7954875</v>
      </c>
      <c r="C183" s="460" t="s">
        <v>673</v>
      </c>
      <c r="D183" s="253">
        <f t="shared" si="61"/>
        <v>5000</v>
      </c>
      <c r="E183" s="508"/>
      <c r="F183" s="508">
        <v>5000</v>
      </c>
      <c r="G183" s="253"/>
      <c r="H183" s="253"/>
      <c r="I183" s="253"/>
      <c r="J183" s="258">
        <f>E183+F183+G183</f>
        <v>5000</v>
      </c>
      <c r="K183" s="253"/>
      <c r="L183" s="253"/>
      <c r="M183" s="253"/>
      <c r="N183" s="253">
        <f>+SUM(O183:T183)</f>
        <v>0</v>
      </c>
      <c r="O183" s="253"/>
      <c r="P183" s="253"/>
      <c r="Q183" s="275"/>
      <c r="R183" s="253"/>
      <c r="S183" s="253"/>
      <c r="T183" s="253"/>
      <c r="U183" s="457">
        <f t="shared" si="44"/>
        <v>0</v>
      </c>
      <c r="V183" s="458" t="str">
        <f t="shared" si="59"/>
        <v>-</v>
      </c>
      <c r="W183" s="458" t="str">
        <f t="shared" si="59"/>
        <v>-</v>
      </c>
      <c r="X183" s="458">
        <f t="shared" si="59"/>
        <v>0</v>
      </c>
      <c r="Y183" s="458"/>
      <c r="Z183" s="474" t="str">
        <f t="shared" ref="Z183:Z221" si="62">IF(ISERROR(S183/L183),"-",S183/L183)</f>
        <v>-</v>
      </c>
      <c r="AA183" s="458"/>
    </row>
    <row r="184" spans="1:27" ht="48">
      <c r="A184" s="451"/>
      <c r="B184" s="509" t="s">
        <v>671</v>
      </c>
      <c r="C184" s="510" t="s">
        <v>672</v>
      </c>
      <c r="D184" s="253">
        <f t="shared" si="61"/>
        <v>29155.085999999999</v>
      </c>
      <c r="E184" s="508">
        <v>8000</v>
      </c>
      <c r="F184" s="507"/>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7">
        <f t="shared" si="44"/>
        <v>0.68737087587393841</v>
      </c>
      <c r="V184" s="458" t="str">
        <f t="shared" si="59"/>
        <v>-</v>
      </c>
      <c r="W184" s="458" t="str">
        <f t="shared" si="59"/>
        <v>-</v>
      </c>
      <c r="X184" s="458" t="str">
        <f t="shared" si="59"/>
        <v>-</v>
      </c>
      <c r="Y184" s="458"/>
      <c r="Z184" s="474">
        <f t="shared" si="62"/>
        <v>0.68737087587393841</v>
      </c>
      <c r="AA184" s="458"/>
    </row>
    <row r="185" spans="1:27" ht="60">
      <c r="A185" s="451"/>
      <c r="B185" s="473">
        <v>8065869</v>
      </c>
      <c r="C185" s="460" t="s">
        <v>674</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7">
        <f t="shared" si="44"/>
        <v>0.16442833333333334</v>
      </c>
      <c r="V185" s="458" t="str">
        <f t="shared" si="59"/>
        <v>-</v>
      </c>
      <c r="W185" s="458" t="str">
        <f t="shared" si="59"/>
        <v>-</v>
      </c>
      <c r="X185" s="458">
        <f t="shared" si="59"/>
        <v>0.16442833333333334</v>
      </c>
      <c r="Y185" s="458"/>
      <c r="Z185" s="474" t="str">
        <f t="shared" si="62"/>
        <v>-</v>
      </c>
      <c r="AA185" s="458"/>
    </row>
    <row r="186" spans="1:27" ht="36">
      <c r="A186" s="451"/>
      <c r="B186" s="511">
        <v>7938630</v>
      </c>
      <c r="C186" s="510" t="s">
        <v>675</v>
      </c>
      <c r="D186" s="253">
        <f t="shared" si="61"/>
        <v>630</v>
      </c>
      <c r="E186" s="508"/>
      <c r="F186" s="507">
        <v>630</v>
      </c>
      <c r="G186" s="258"/>
      <c r="H186" s="253"/>
      <c r="I186" s="253"/>
      <c r="J186" s="258"/>
      <c r="K186" s="507">
        <v>630</v>
      </c>
      <c r="L186" s="253"/>
      <c r="M186" s="508"/>
      <c r="N186" s="253">
        <f>+SUM(O186:T186)</f>
        <v>533.69899999999996</v>
      </c>
      <c r="O186" s="253"/>
      <c r="P186" s="253"/>
      <c r="Q186" s="275"/>
      <c r="R186" s="508">
        <v>533.69899999999996</v>
      </c>
      <c r="S186" s="253"/>
      <c r="T186" s="508"/>
      <c r="U186" s="457">
        <f t="shared" si="44"/>
        <v>0.84714126984126981</v>
      </c>
      <c r="V186" s="458" t="str">
        <f t="shared" si="59"/>
        <v>-</v>
      </c>
      <c r="W186" s="458" t="str">
        <f t="shared" si="59"/>
        <v>-</v>
      </c>
      <c r="X186" s="458" t="str">
        <f t="shared" si="59"/>
        <v>-</v>
      </c>
      <c r="Y186" s="457">
        <f>R186/K186</f>
        <v>0.84714126984126981</v>
      </c>
      <c r="Z186" s="474" t="str">
        <f t="shared" si="62"/>
        <v>-</v>
      </c>
      <c r="AA186" s="458"/>
    </row>
    <row r="187" spans="1:27">
      <c r="A187" s="450">
        <v>25</v>
      </c>
      <c r="B187" s="878" t="s">
        <v>370</v>
      </c>
      <c r="C187" s="878"/>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7">
        <f t="shared" si="44"/>
        <v>0.31552816637564407</v>
      </c>
      <c r="V187" s="449" t="str">
        <f t="shared" si="59"/>
        <v>-</v>
      </c>
      <c r="W187" s="449">
        <f t="shared" si="59"/>
        <v>1</v>
      </c>
      <c r="X187" s="449">
        <f t="shared" si="59"/>
        <v>0.27306488622810871</v>
      </c>
      <c r="Y187" s="449">
        <f>+S187/I187</f>
        <v>0</v>
      </c>
      <c r="Z187" s="448" t="str">
        <f t="shared" si="62"/>
        <v>-</v>
      </c>
      <c r="AA187" s="449"/>
    </row>
    <row r="188" spans="1:27" ht="36">
      <c r="A188" s="451"/>
      <c r="B188" s="512" t="s">
        <v>676</v>
      </c>
      <c r="C188" s="513" t="s">
        <v>677</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7">
        <f t="shared" si="44"/>
        <v>0.83585364321608047</v>
      </c>
      <c r="V188" s="458" t="str">
        <f t="shared" si="59"/>
        <v>-</v>
      </c>
      <c r="W188" s="458" t="str">
        <f t="shared" si="59"/>
        <v>-</v>
      </c>
      <c r="X188" s="458">
        <f t="shared" si="59"/>
        <v>0.83585364321608047</v>
      </c>
      <c r="Y188" s="458"/>
      <c r="Z188" s="474" t="str">
        <f t="shared" si="62"/>
        <v>-</v>
      </c>
      <c r="AA188" s="458"/>
    </row>
    <row r="189" spans="1:27" ht="24">
      <c r="A189" s="451"/>
      <c r="B189" s="512" t="s">
        <v>678</v>
      </c>
      <c r="C189" s="514" t="s">
        <v>679</v>
      </c>
      <c r="D189" s="253">
        <f t="shared" si="61"/>
        <v>8469.884</v>
      </c>
      <c r="E189" s="508">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7">
        <f t="shared" si="44"/>
        <v>0.14110618280014225</v>
      </c>
      <c r="V189" s="458" t="str">
        <f t="shared" si="59"/>
        <v>-</v>
      </c>
      <c r="W189" s="458" t="str">
        <f t="shared" si="59"/>
        <v>-</v>
      </c>
      <c r="X189" s="458">
        <f t="shared" si="59"/>
        <v>0.14110618280014225</v>
      </c>
      <c r="Y189" s="458"/>
      <c r="Z189" s="474" t="str">
        <f t="shared" si="62"/>
        <v>-</v>
      </c>
      <c r="AA189" s="458"/>
    </row>
    <row r="190" spans="1:27" ht="60">
      <c r="A190" s="451"/>
      <c r="B190" s="463" t="s">
        <v>680</v>
      </c>
      <c r="C190" s="464" t="s">
        <v>681</v>
      </c>
      <c r="D190" s="253">
        <f t="shared" si="61"/>
        <v>643.14099999999996</v>
      </c>
      <c r="E190" s="508"/>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7">
        <f t="shared" si="44"/>
        <v>1</v>
      </c>
      <c r="V190" s="458" t="str">
        <f t="shared" si="59"/>
        <v>-</v>
      </c>
      <c r="W190" s="458">
        <f t="shared" si="59"/>
        <v>1</v>
      </c>
      <c r="X190" s="458" t="str">
        <f t="shared" si="59"/>
        <v>-</v>
      </c>
      <c r="Y190" s="458">
        <f t="shared" ref="Y190:Y195" si="65">+S190/I190</f>
        <v>0</v>
      </c>
      <c r="Z190" s="474" t="str">
        <f t="shared" si="62"/>
        <v>-</v>
      </c>
      <c r="AA190" s="458"/>
    </row>
    <row r="191" spans="1:27">
      <c r="A191" s="451"/>
      <c r="B191" s="465" t="s">
        <v>854</v>
      </c>
      <c r="C191" s="466" t="s">
        <v>855</v>
      </c>
      <c r="D191" s="253">
        <f t="shared" si="61"/>
        <v>305</v>
      </c>
      <c r="E191" s="508">
        <v>305</v>
      </c>
      <c r="F191" s="273"/>
      <c r="G191" s="253"/>
      <c r="H191" s="253"/>
      <c r="I191" s="273"/>
      <c r="J191" s="508">
        <v>305</v>
      </c>
      <c r="K191" s="253"/>
      <c r="L191" s="253"/>
      <c r="M191" s="253"/>
      <c r="N191" s="253">
        <f>+SUM(O191:T191)</f>
        <v>305</v>
      </c>
      <c r="O191" s="253"/>
      <c r="P191" s="253"/>
      <c r="Q191" s="508">
        <v>305</v>
      </c>
      <c r="R191" s="253"/>
      <c r="S191" s="253"/>
      <c r="T191" s="253"/>
      <c r="U191" s="457">
        <f t="shared" si="44"/>
        <v>1</v>
      </c>
      <c r="V191" s="458" t="str">
        <f t="shared" si="59"/>
        <v>-</v>
      </c>
      <c r="W191" s="458" t="str">
        <f t="shared" si="59"/>
        <v>-</v>
      </c>
      <c r="X191" s="458">
        <f t="shared" si="59"/>
        <v>1</v>
      </c>
      <c r="Y191" s="458" t="e">
        <f t="shared" si="65"/>
        <v>#DIV/0!</v>
      </c>
      <c r="Z191" s="474" t="str">
        <f t="shared" si="62"/>
        <v>-</v>
      </c>
      <c r="AA191" s="458"/>
    </row>
    <row r="192" spans="1:27">
      <c r="A192" s="450">
        <v>26</v>
      </c>
      <c r="B192" s="878" t="s">
        <v>371</v>
      </c>
      <c r="C192" s="878"/>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7">
        <f t="shared" si="44"/>
        <v>0.84295350933589908</v>
      </c>
      <c r="V192" s="449" t="str">
        <f t="shared" si="59"/>
        <v>-</v>
      </c>
      <c r="W192" s="449">
        <f t="shared" si="59"/>
        <v>0.28813544210122749</v>
      </c>
      <c r="X192" s="449" t="str">
        <f t="shared" si="59"/>
        <v>-</v>
      </c>
      <c r="Y192" s="449">
        <f t="shared" si="65"/>
        <v>2.940797576878448</v>
      </c>
      <c r="Z192" s="448">
        <f t="shared" si="62"/>
        <v>1.0000000000000002</v>
      </c>
      <c r="AA192" s="449">
        <f>T192/M192</f>
        <v>1</v>
      </c>
    </row>
    <row r="193" spans="1:27" ht="60">
      <c r="A193" s="451"/>
      <c r="B193" s="463" t="s">
        <v>693</v>
      </c>
      <c r="C193" s="484" t="s">
        <v>694</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7">
        <f t="shared" si="44"/>
        <v>1.0000000000000002</v>
      </c>
      <c r="V193" s="458" t="str">
        <f t="shared" si="59"/>
        <v>-</v>
      </c>
      <c r="W193" s="458" t="str">
        <f t="shared" si="59"/>
        <v>-</v>
      </c>
      <c r="X193" s="458" t="str">
        <f t="shared" si="59"/>
        <v>-</v>
      </c>
      <c r="Y193" s="458" t="e">
        <f t="shared" si="65"/>
        <v>#DIV/0!</v>
      </c>
      <c r="Z193" s="474">
        <f t="shared" si="62"/>
        <v>1.0000000000000002</v>
      </c>
      <c r="AA193" s="458">
        <f>T193/M193</f>
        <v>1</v>
      </c>
    </row>
    <row r="194" spans="1:27" ht="60">
      <c r="A194" s="451"/>
      <c r="B194" s="463" t="s">
        <v>695</v>
      </c>
      <c r="C194" s="464" t="s">
        <v>696</v>
      </c>
      <c r="D194" s="253">
        <f t="shared" ref="D194:D201" si="67">SUM(E194:G194)</f>
        <v>1570.2059999999999</v>
      </c>
      <c r="E194" s="508"/>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7">
        <f t="shared" si="44"/>
        <v>0.28813544210122749</v>
      </c>
      <c r="V194" s="458" t="str">
        <f t="shared" si="59"/>
        <v>-</v>
      </c>
      <c r="W194" s="458">
        <f t="shared" si="59"/>
        <v>0.28813544210122749</v>
      </c>
      <c r="X194" s="458" t="str">
        <f t="shared" si="59"/>
        <v>-</v>
      </c>
      <c r="Y194" s="458">
        <f t="shared" si="65"/>
        <v>0</v>
      </c>
      <c r="Z194" s="474" t="str">
        <f t="shared" si="62"/>
        <v>-</v>
      </c>
      <c r="AA194" s="458"/>
    </row>
    <row r="195" spans="1:27">
      <c r="A195" s="450">
        <v>27</v>
      </c>
      <c r="B195" s="878" t="s">
        <v>697</v>
      </c>
      <c r="C195" s="878"/>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7">
        <f t="shared" si="44"/>
        <v>0.26451726359810795</v>
      </c>
      <c r="V195" s="449" t="str">
        <f t="shared" si="59"/>
        <v>-</v>
      </c>
      <c r="W195" s="449">
        <f t="shared" si="59"/>
        <v>0.24633839157038512</v>
      </c>
      <c r="X195" s="449">
        <f t="shared" si="59"/>
        <v>0.22954431587443719</v>
      </c>
      <c r="Y195" s="449">
        <f t="shared" si="65"/>
        <v>0.1392576588140374</v>
      </c>
      <c r="Z195" s="448">
        <f t="shared" si="62"/>
        <v>0.8901216828478965</v>
      </c>
      <c r="AA195" s="449">
        <f>T195/M195</f>
        <v>0.96910331553281437</v>
      </c>
    </row>
    <row r="196" spans="1:27" ht="48">
      <c r="A196" s="451"/>
      <c r="B196" s="463">
        <v>7402605</v>
      </c>
      <c r="C196" s="515" t="s">
        <v>698</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7">
        <f t="shared" si="44"/>
        <v>0</v>
      </c>
      <c r="V196" s="458" t="str">
        <f t="shared" ref="V196:X208" si="70">IF(ISERROR(O196/H196),"-",O196/H196)</f>
        <v>-</v>
      </c>
      <c r="W196" s="458" t="str">
        <f t="shared" si="70"/>
        <v>-</v>
      </c>
      <c r="X196" s="458">
        <f t="shared" si="70"/>
        <v>0</v>
      </c>
      <c r="Y196" s="458"/>
      <c r="Z196" s="474" t="str">
        <f t="shared" si="62"/>
        <v>-</v>
      </c>
      <c r="AA196" s="458">
        <f>T196/M196</f>
        <v>0</v>
      </c>
    </row>
    <row r="197" spans="1:27" ht="36">
      <c r="A197" s="451"/>
      <c r="B197" s="516">
        <v>7933571</v>
      </c>
      <c r="C197" s="462" t="s">
        <v>699</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7">
        <f t="shared" si="44"/>
        <v>3.6819133281623229E-2</v>
      </c>
      <c r="V197" s="458" t="str">
        <f t="shared" si="70"/>
        <v>-</v>
      </c>
      <c r="W197" s="458">
        <f t="shared" si="70"/>
        <v>0.22803133333333331</v>
      </c>
      <c r="X197" s="458">
        <f t="shared" si="70"/>
        <v>7.875377917448835E-3</v>
      </c>
      <c r="Y197" s="458">
        <f>+S197/I197</f>
        <v>0</v>
      </c>
      <c r="Z197" s="474" t="str">
        <f t="shared" si="62"/>
        <v>-</v>
      </c>
      <c r="AA197" s="458"/>
    </row>
    <row r="198" spans="1:27" ht="48">
      <c r="A198" s="451"/>
      <c r="B198" s="516">
        <v>7875752</v>
      </c>
      <c r="C198" s="517" t="s">
        <v>700</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7">
        <f t="shared" si="44"/>
        <v>0.98132963491926739</v>
      </c>
      <c r="V198" s="458" t="str">
        <f t="shared" si="70"/>
        <v>-</v>
      </c>
      <c r="W198" s="458" t="str">
        <f t="shared" si="70"/>
        <v>-</v>
      </c>
      <c r="X198" s="458" t="str">
        <f t="shared" si="70"/>
        <v>-</v>
      </c>
      <c r="Y198" s="458"/>
      <c r="Z198" s="474" t="str">
        <f t="shared" si="62"/>
        <v>-</v>
      </c>
      <c r="AA198" s="458">
        <f>T198/M198</f>
        <v>0.98132963491926739</v>
      </c>
    </row>
    <row r="199" spans="1:27" ht="36">
      <c r="A199" s="451"/>
      <c r="B199" s="518" t="s">
        <v>701</v>
      </c>
      <c r="C199" s="453" t="s">
        <v>702</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7">
        <f t="shared" si="44"/>
        <v>0.94405982053264847</v>
      </c>
      <c r="V199" s="458" t="str">
        <f t="shared" si="70"/>
        <v>-</v>
      </c>
      <c r="W199" s="458" t="str">
        <f t="shared" si="70"/>
        <v>-</v>
      </c>
      <c r="X199" s="458">
        <f t="shared" si="70"/>
        <v>0.94405982053264847</v>
      </c>
      <c r="Y199" s="458"/>
      <c r="Z199" s="474" t="str">
        <f t="shared" si="62"/>
        <v>-</v>
      </c>
      <c r="AA199" s="458"/>
    </row>
    <row r="200" spans="1:27" ht="48">
      <c r="A200" s="451"/>
      <c r="B200" s="516">
        <v>7875753</v>
      </c>
      <c r="C200" s="517" t="s">
        <v>703</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7">
        <f t="shared" si="44"/>
        <v>0.98329620794637917</v>
      </c>
      <c r="V200" s="458" t="str">
        <f t="shared" si="70"/>
        <v>-</v>
      </c>
      <c r="W200" s="458" t="str">
        <f t="shared" si="70"/>
        <v>-</v>
      </c>
      <c r="X200" s="458">
        <f t="shared" si="70"/>
        <v>1</v>
      </c>
      <c r="Y200" s="458"/>
      <c r="Z200" s="474">
        <f t="shared" si="62"/>
        <v>0.8901216828478965</v>
      </c>
      <c r="AA200" s="458"/>
    </row>
    <row r="201" spans="1:27" ht="72">
      <c r="A201" s="451"/>
      <c r="B201" s="473">
        <v>8069244</v>
      </c>
      <c r="C201" s="460" t="s">
        <v>704</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7">
        <f t="shared" si="44"/>
        <v>0</v>
      </c>
      <c r="V201" s="458" t="str">
        <f t="shared" si="70"/>
        <v>-</v>
      </c>
      <c r="W201" s="458" t="str">
        <f t="shared" si="70"/>
        <v>-</v>
      </c>
      <c r="X201" s="458">
        <f t="shared" si="70"/>
        <v>0</v>
      </c>
      <c r="Y201" s="458"/>
      <c r="Z201" s="474" t="str">
        <f t="shared" si="62"/>
        <v>-</v>
      </c>
      <c r="AA201" s="458"/>
    </row>
    <row r="202" spans="1:27" ht="24">
      <c r="A202" s="451"/>
      <c r="B202" s="473"/>
      <c r="C202" s="519" t="s">
        <v>705</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7">
        <f t="shared" si="44"/>
        <v>0</v>
      </c>
      <c r="V202" s="458" t="str">
        <f t="shared" si="70"/>
        <v>-</v>
      </c>
      <c r="W202" s="458" t="str">
        <f t="shared" si="70"/>
        <v>-</v>
      </c>
      <c r="X202" s="458">
        <f t="shared" si="70"/>
        <v>0</v>
      </c>
      <c r="Y202" s="458"/>
      <c r="Z202" s="474" t="str">
        <f t="shared" si="62"/>
        <v>-</v>
      </c>
      <c r="AA202" s="458"/>
    </row>
    <row r="203" spans="1:27" ht="48">
      <c r="A203" s="451"/>
      <c r="B203" s="473"/>
      <c r="C203" s="519" t="s">
        <v>706</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7">
        <f t="shared" si="44"/>
        <v>0</v>
      </c>
      <c r="V203" s="458" t="str">
        <f t="shared" si="70"/>
        <v>-</v>
      </c>
      <c r="W203" s="458" t="str">
        <f t="shared" si="70"/>
        <v>-</v>
      </c>
      <c r="X203" s="458">
        <f t="shared" si="70"/>
        <v>0</v>
      </c>
      <c r="Y203" s="458"/>
      <c r="Z203" s="474" t="str">
        <f t="shared" si="62"/>
        <v>-</v>
      </c>
      <c r="AA203" s="458"/>
    </row>
    <row r="204" spans="1:27" ht="48">
      <c r="A204" s="451"/>
      <c r="B204" s="463" t="s">
        <v>707</v>
      </c>
      <c r="C204" s="464" t="s">
        <v>708</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7">
        <f t="shared" si="44"/>
        <v>0.2260141969316091</v>
      </c>
      <c r="V204" s="458" t="str">
        <f t="shared" si="70"/>
        <v>-</v>
      </c>
      <c r="W204" s="458">
        <f t="shared" si="70"/>
        <v>0.2260141969316091</v>
      </c>
      <c r="X204" s="458" t="str">
        <f t="shared" si="70"/>
        <v>-</v>
      </c>
      <c r="Y204" s="458">
        <f>+S204/I204</f>
        <v>0</v>
      </c>
      <c r="Z204" s="474" t="str">
        <f t="shared" si="62"/>
        <v>-</v>
      </c>
      <c r="AA204" s="458"/>
    </row>
    <row r="205" spans="1:27" ht="60">
      <c r="A205" s="451"/>
      <c r="B205" s="463" t="s">
        <v>709</v>
      </c>
      <c r="C205" s="464" t="s">
        <v>710</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7">
        <f t="shared" si="44"/>
        <v>0.84330085849329606</v>
      </c>
      <c r="V205" s="458" t="str">
        <f t="shared" si="70"/>
        <v>-</v>
      </c>
      <c r="W205" s="458">
        <f t="shared" si="70"/>
        <v>0.84330085849329606</v>
      </c>
      <c r="X205" s="458" t="str">
        <f t="shared" si="70"/>
        <v>-</v>
      </c>
      <c r="Y205" s="458">
        <f>+S205/I205</f>
        <v>0</v>
      </c>
      <c r="Z205" s="474" t="str">
        <f t="shared" si="62"/>
        <v>-</v>
      </c>
      <c r="AA205" s="458"/>
    </row>
    <row r="206" spans="1:27">
      <c r="A206" s="450">
        <v>28</v>
      </c>
      <c r="B206" s="878" t="s">
        <v>373</v>
      </c>
      <c r="C206" s="878"/>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7">
        <f t="shared" ref="U206:U224" si="72">+N206/D206</f>
        <v>6.8466044595545547E-2</v>
      </c>
      <c r="V206" s="449" t="str">
        <f t="shared" si="70"/>
        <v>-</v>
      </c>
      <c r="W206" s="449">
        <f t="shared" si="70"/>
        <v>0.48062554895228532</v>
      </c>
      <c r="X206" s="449" t="str">
        <f t="shared" si="70"/>
        <v>-</v>
      </c>
      <c r="Y206" s="449">
        <f>+S206/I206</f>
        <v>0</v>
      </c>
      <c r="Z206" s="448" t="str">
        <f t="shared" si="62"/>
        <v>-</v>
      </c>
      <c r="AA206" s="458">
        <f>T206/M206</f>
        <v>5.8861369617224879E-2</v>
      </c>
    </row>
    <row r="207" spans="1:27" ht="120">
      <c r="A207" s="451"/>
      <c r="B207" s="459">
        <v>8068146</v>
      </c>
      <c r="C207" s="466" t="s">
        <v>711</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7">
        <f t="shared" si="72"/>
        <v>5.8861369617224879E-2</v>
      </c>
      <c r="V207" s="458" t="str">
        <f t="shared" si="70"/>
        <v>-</v>
      </c>
      <c r="W207" s="458" t="str">
        <f t="shared" si="70"/>
        <v>-</v>
      </c>
      <c r="X207" s="458" t="str">
        <f t="shared" si="70"/>
        <v>-</v>
      </c>
      <c r="Y207" s="458"/>
      <c r="Z207" s="474" t="str">
        <f t="shared" si="62"/>
        <v>-</v>
      </c>
      <c r="AA207" s="458">
        <f>T207/M207</f>
        <v>5.8861369617224879E-2</v>
      </c>
    </row>
    <row r="208" spans="1:27" ht="60">
      <c r="A208" s="451"/>
      <c r="B208" s="463" t="s">
        <v>712</v>
      </c>
      <c r="C208" s="464" t="s">
        <v>713</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7">
        <f t="shared" si="72"/>
        <v>0.48062554895228532</v>
      </c>
      <c r="V208" s="458" t="str">
        <f t="shared" si="70"/>
        <v>-</v>
      </c>
      <c r="W208" s="458">
        <f t="shared" si="70"/>
        <v>0.48062554895228532</v>
      </c>
      <c r="X208" s="458" t="str">
        <f t="shared" si="70"/>
        <v>-</v>
      </c>
      <c r="Y208" s="458">
        <f>+S208/I208</f>
        <v>0</v>
      </c>
      <c r="Z208" s="474" t="str">
        <f t="shared" si="62"/>
        <v>-</v>
      </c>
      <c r="AA208" s="458"/>
    </row>
    <row r="209" spans="1:27">
      <c r="A209" s="450">
        <v>29</v>
      </c>
      <c r="B209" s="878" t="s">
        <v>374</v>
      </c>
      <c r="C209" s="878"/>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7">
        <f t="shared" si="72"/>
        <v>0.94969566148314177</v>
      </c>
      <c r="V209" s="449" t="str">
        <f>IF(ISERROR(O209/H209),"-",O209/H209)</f>
        <v>-</v>
      </c>
      <c r="W209" s="449">
        <f>IF(ISERROR(P209/I209),"-",P209/I209)</f>
        <v>0.99999869960869325</v>
      </c>
      <c r="X209" s="449">
        <f>IF(ISERROR(Q209/J209),"-",Q209/J209)</f>
        <v>0.94827386918689249</v>
      </c>
      <c r="Y209" s="449">
        <f>+S209/I209</f>
        <v>0</v>
      </c>
      <c r="Z209" s="448" t="str">
        <f t="shared" si="62"/>
        <v>-</v>
      </c>
      <c r="AA209" s="449"/>
    </row>
    <row r="210" spans="1:27" ht="48">
      <c r="A210" s="451"/>
      <c r="B210" s="520" t="s">
        <v>714</v>
      </c>
      <c r="C210" s="453" t="s">
        <v>715</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7">
        <f t="shared" si="72"/>
        <v>0.9859837351609424</v>
      </c>
      <c r="V210" s="458" t="str">
        <f t="shared" ref="V210:X222" si="74">IF(ISERROR(O210/H210),"-",O210/H210)</f>
        <v>-</v>
      </c>
      <c r="W210" s="458" t="str">
        <f t="shared" si="74"/>
        <v>-</v>
      </c>
      <c r="X210" s="458">
        <f t="shared" si="74"/>
        <v>0.98598373516094262</v>
      </c>
      <c r="Y210" s="458"/>
      <c r="Z210" s="474" t="str">
        <f t="shared" si="62"/>
        <v>-</v>
      </c>
      <c r="AA210" s="458"/>
    </row>
    <row r="211" spans="1:27" ht="36">
      <c r="A211" s="451"/>
      <c r="B211" s="463">
        <v>8071521</v>
      </c>
      <c r="C211" s="460" t="s">
        <v>716</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7">
        <f t="shared" si="72"/>
        <v>0.78852459016393439</v>
      </c>
      <c r="V211" s="458" t="str">
        <f t="shared" si="74"/>
        <v>-</v>
      </c>
      <c r="W211" s="458" t="str">
        <f t="shared" si="74"/>
        <v>-</v>
      </c>
      <c r="X211" s="458">
        <f t="shared" si="74"/>
        <v>0.78852459016393439</v>
      </c>
      <c r="Y211" s="458"/>
      <c r="Z211" s="474" t="str">
        <f t="shared" si="62"/>
        <v>-</v>
      </c>
      <c r="AA211" s="458"/>
    </row>
    <row r="212" spans="1:27" ht="60">
      <c r="A212" s="451"/>
      <c r="B212" s="463" t="s">
        <v>717</v>
      </c>
      <c r="C212" s="464" t="s">
        <v>718</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7">
        <f t="shared" si="72"/>
        <v>0.99999869960869325</v>
      </c>
      <c r="V212" s="458" t="str">
        <f t="shared" si="74"/>
        <v>-</v>
      </c>
      <c r="W212" s="458">
        <f t="shared" si="74"/>
        <v>0.99999869960869325</v>
      </c>
      <c r="X212" s="458" t="str">
        <f t="shared" si="74"/>
        <v>-</v>
      </c>
      <c r="Y212" s="458">
        <f>+S212/I212</f>
        <v>0</v>
      </c>
      <c r="Z212" s="474" t="str">
        <f t="shared" si="62"/>
        <v>-</v>
      </c>
      <c r="AA212" s="458"/>
    </row>
    <row r="213" spans="1:27">
      <c r="A213" s="450">
        <v>30</v>
      </c>
      <c r="B213" s="878" t="s">
        <v>375</v>
      </c>
      <c r="C213" s="878"/>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7">
        <f t="shared" si="72"/>
        <v>0.56801421079226999</v>
      </c>
      <c r="V213" s="449" t="str">
        <f t="shared" si="74"/>
        <v>-</v>
      </c>
      <c r="W213" s="449" t="str">
        <f t="shared" si="74"/>
        <v>-</v>
      </c>
      <c r="X213" s="449">
        <f t="shared" si="74"/>
        <v>0.56801421079226999</v>
      </c>
      <c r="Y213" s="449"/>
      <c r="Z213" s="448" t="str">
        <f t="shared" si="62"/>
        <v>-</v>
      </c>
      <c r="AA213" s="449"/>
    </row>
    <row r="214" spans="1:27" ht="72">
      <c r="A214" s="451"/>
      <c r="B214" s="473">
        <v>8003746</v>
      </c>
      <c r="C214" s="466" t="s">
        <v>682</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7">
        <f t="shared" si="72"/>
        <v>0.56801421079226999</v>
      </c>
      <c r="V214" s="458" t="str">
        <f t="shared" si="74"/>
        <v>-</v>
      </c>
      <c r="W214" s="458" t="str">
        <f t="shared" si="74"/>
        <v>-</v>
      </c>
      <c r="X214" s="458">
        <f t="shared" si="74"/>
        <v>0.56801421079226999</v>
      </c>
      <c r="Y214" s="458"/>
      <c r="Z214" s="474" t="str">
        <f t="shared" si="62"/>
        <v>-</v>
      </c>
      <c r="AA214" s="458"/>
    </row>
    <row r="215" spans="1:27">
      <c r="A215" s="450">
        <v>31</v>
      </c>
      <c r="B215" s="878" t="s">
        <v>377</v>
      </c>
      <c r="C215" s="878"/>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7">
        <f t="shared" si="72"/>
        <v>0.84626037765190365</v>
      </c>
      <c r="V215" s="449" t="str">
        <f t="shared" si="74"/>
        <v>-</v>
      </c>
      <c r="W215" s="449">
        <f t="shared" si="74"/>
        <v>0.84626037765190365</v>
      </c>
      <c r="X215" s="449" t="str">
        <f t="shared" si="74"/>
        <v>-</v>
      </c>
      <c r="Y215" s="449">
        <f>+S215/I215</f>
        <v>0</v>
      </c>
      <c r="Z215" s="448" t="str">
        <f t="shared" si="62"/>
        <v>-</v>
      </c>
      <c r="AA215" s="449"/>
    </row>
    <row r="216" spans="1:27" ht="60">
      <c r="A216" s="451"/>
      <c r="B216" s="463" t="s">
        <v>683</v>
      </c>
      <c r="C216" s="464" t="s">
        <v>684</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7">
        <f t="shared" si="72"/>
        <v>0.84626037765190365</v>
      </c>
      <c r="V216" s="458" t="str">
        <f t="shared" si="74"/>
        <v>-</v>
      </c>
      <c r="W216" s="458">
        <f t="shared" si="74"/>
        <v>0.84626037765190365</v>
      </c>
      <c r="X216" s="458" t="str">
        <f t="shared" si="74"/>
        <v>-</v>
      </c>
      <c r="Y216" s="458">
        <f>+S216/I216</f>
        <v>0</v>
      </c>
      <c r="Z216" s="474" t="str">
        <f t="shared" si="62"/>
        <v>-</v>
      </c>
      <c r="AA216" s="458"/>
    </row>
    <row r="217" spans="1:27">
      <c r="A217" s="450">
        <v>32</v>
      </c>
      <c r="B217" s="878" t="s">
        <v>376</v>
      </c>
      <c r="C217" s="878"/>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7">
        <f t="shared" si="72"/>
        <v>0.52010365760995625</v>
      </c>
      <c r="V217" s="449" t="str">
        <f t="shared" si="74"/>
        <v>-</v>
      </c>
      <c r="W217" s="449">
        <f t="shared" si="74"/>
        <v>1</v>
      </c>
      <c r="X217" s="449">
        <f t="shared" si="74"/>
        <v>1</v>
      </c>
      <c r="Y217" s="449">
        <f>+S217/I217</f>
        <v>0</v>
      </c>
      <c r="Z217" s="448" t="str">
        <f t="shared" si="62"/>
        <v>-</v>
      </c>
      <c r="AA217" s="449">
        <f>T217/M217</f>
        <v>0</v>
      </c>
    </row>
    <row r="218" spans="1:27" ht="60">
      <c r="A218" s="451"/>
      <c r="B218" s="463" t="s">
        <v>685</v>
      </c>
      <c r="C218" s="464" t="s">
        <v>686</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7">
        <f t="shared" si="72"/>
        <v>1</v>
      </c>
      <c r="V218" s="458" t="str">
        <f t="shared" si="74"/>
        <v>-</v>
      </c>
      <c r="W218" s="458">
        <f t="shared" si="74"/>
        <v>1</v>
      </c>
      <c r="X218" s="458" t="str">
        <f t="shared" si="74"/>
        <v>-</v>
      </c>
      <c r="Y218" s="458">
        <f>+S218/I218</f>
        <v>0</v>
      </c>
      <c r="Z218" s="474" t="str">
        <f t="shared" si="62"/>
        <v>-</v>
      </c>
      <c r="AA218" s="458"/>
    </row>
    <row r="219" spans="1:27" ht="36">
      <c r="A219" s="451"/>
      <c r="B219" s="459" t="s">
        <v>856</v>
      </c>
      <c r="C219" s="460" t="s">
        <v>857</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7">
        <f t="shared" si="72"/>
        <v>0</v>
      </c>
      <c r="V219" s="458" t="str">
        <f t="shared" si="74"/>
        <v>-</v>
      </c>
      <c r="W219" s="458" t="str">
        <f t="shared" si="74"/>
        <v>-</v>
      </c>
      <c r="X219" s="458" t="str">
        <f t="shared" si="74"/>
        <v>-</v>
      </c>
      <c r="Y219" s="458"/>
      <c r="Z219" s="474" t="str">
        <f t="shared" si="62"/>
        <v>-</v>
      </c>
      <c r="AA219" s="458">
        <f>T219/M219</f>
        <v>0</v>
      </c>
    </row>
    <row r="220" spans="1:27" ht="24">
      <c r="A220" s="451"/>
      <c r="B220" s="463" t="s">
        <v>687</v>
      </c>
      <c r="C220" s="460" t="s">
        <v>688</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7">
        <f t="shared" si="72"/>
        <v>1</v>
      </c>
      <c r="V220" s="458" t="str">
        <f t="shared" si="74"/>
        <v>-</v>
      </c>
      <c r="W220" s="458" t="str">
        <f t="shared" si="74"/>
        <v>-</v>
      </c>
      <c r="X220" s="458">
        <f t="shared" si="74"/>
        <v>1</v>
      </c>
      <c r="Y220" s="458"/>
      <c r="Z220" s="474" t="str">
        <f t="shared" si="62"/>
        <v>-</v>
      </c>
      <c r="AA220" s="458"/>
    </row>
    <row r="221" spans="1:27" ht="87" customHeight="1">
      <c r="A221" s="450" t="s">
        <v>22</v>
      </c>
      <c r="B221" s="878" t="s">
        <v>1056</v>
      </c>
      <c r="C221" s="878"/>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7">
        <f t="shared" si="72"/>
        <v>1</v>
      </c>
      <c r="V221" s="449" t="str">
        <f t="shared" si="74"/>
        <v>-</v>
      </c>
      <c r="W221" s="449" t="str">
        <f t="shared" si="74"/>
        <v>-</v>
      </c>
      <c r="X221" s="449" t="str">
        <f t="shared" si="74"/>
        <v>-</v>
      </c>
      <c r="Y221" s="449"/>
      <c r="Z221" s="448">
        <f t="shared" si="62"/>
        <v>1</v>
      </c>
      <c r="AA221" s="458">
        <f>T221/M221</f>
        <v>1</v>
      </c>
    </row>
    <row r="222" spans="1:27" s="25" customFormat="1" ht="25.5" customHeight="1">
      <c r="A222" s="451"/>
      <c r="B222" s="503"/>
      <c r="C222" s="505" t="s">
        <v>378</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7">
        <f t="shared" si="72"/>
        <v>1</v>
      </c>
      <c r="V222" s="458" t="str">
        <f t="shared" si="74"/>
        <v>-</v>
      </c>
      <c r="W222" s="458" t="str">
        <f t="shared" si="74"/>
        <v>-</v>
      </c>
      <c r="X222" s="458" t="str">
        <f t="shared" si="74"/>
        <v>-</v>
      </c>
      <c r="Y222" s="458"/>
      <c r="Z222" s="474">
        <f>IF(ISERROR(S222/L222),"-",S222/L222)</f>
        <v>1</v>
      </c>
      <c r="AA222" s="474"/>
    </row>
    <row r="223" spans="1:27" s="25" customFormat="1" ht="25.5">
      <c r="A223" s="451"/>
      <c r="B223" s="503"/>
      <c r="C223" s="521" t="s">
        <v>1046</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7">
        <f t="shared" si="72"/>
        <v>1</v>
      </c>
      <c r="V223" s="522"/>
      <c r="W223" s="522"/>
      <c r="X223" s="522"/>
      <c r="Y223" s="523"/>
      <c r="Z223" s="523"/>
      <c r="AA223" s="474">
        <f>IF(ISERROR(T223/M223),"-",T223/M223)</f>
        <v>1</v>
      </c>
    </row>
    <row r="224" spans="1:27" s="25" customFormat="1" ht="38.25">
      <c r="A224" s="524"/>
      <c r="B224" s="524"/>
      <c r="C224" s="521" t="s">
        <v>1047</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7">
        <f t="shared" si="72"/>
        <v>1</v>
      </c>
      <c r="V224" s="524"/>
      <c r="W224" s="524"/>
      <c r="X224" s="524"/>
      <c r="Y224" s="524"/>
      <c r="Z224" s="524"/>
      <c r="AA224" s="474">
        <f>IF(ISERROR(T224/M224),"-",T224/M224)</f>
        <v>1</v>
      </c>
    </row>
  </sheetData>
  <mergeCells count="57">
    <mergeCell ref="A1:D1"/>
    <mergeCell ref="C5:C7"/>
    <mergeCell ref="D5:M5"/>
    <mergeCell ref="N5:T5"/>
    <mergeCell ref="A2:AA2"/>
    <mergeCell ref="K4:L4"/>
    <mergeCell ref="W4:X4"/>
    <mergeCell ref="Y4:AA4"/>
    <mergeCell ref="A3:AA3"/>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B149:C149"/>
    <mergeCell ref="B84:C84"/>
    <mergeCell ref="B86:C86"/>
    <mergeCell ref="B92:C92"/>
    <mergeCell ref="B102:C102"/>
    <mergeCell ref="B112:C112"/>
    <mergeCell ref="B114:C114"/>
    <mergeCell ref="B122:C122"/>
    <mergeCell ref="B125:C125"/>
    <mergeCell ref="B137:C137"/>
    <mergeCell ref="B141:C141"/>
    <mergeCell ref="B147:C147"/>
    <mergeCell ref="B187:C187"/>
    <mergeCell ref="B151:C151"/>
    <mergeCell ref="B154:C154"/>
    <mergeCell ref="B156:C156"/>
    <mergeCell ref="B158:C158"/>
    <mergeCell ref="B161:C161"/>
    <mergeCell ref="B164:C164"/>
    <mergeCell ref="B166:C166"/>
    <mergeCell ref="B171:C171"/>
    <mergeCell ref="B174:C174"/>
    <mergeCell ref="B176:C176"/>
    <mergeCell ref="B181:C181"/>
    <mergeCell ref="B217:C217"/>
    <mergeCell ref="B221:C221"/>
    <mergeCell ref="B192:C192"/>
    <mergeCell ref="B195:C195"/>
    <mergeCell ref="B206:C206"/>
    <mergeCell ref="B209:C209"/>
    <mergeCell ref="B213:C213"/>
    <mergeCell ref="B215:C215"/>
  </mergeCells>
  <conditionalFormatting sqref="C202">
    <cfRule type="duplicateValues" dxfId="1" priority="2"/>
  </conditionalFormatting>
  <conditionalFormatting sqref="C203">
    <cfRule type="duplicateValues" dxfId="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887"/>
      <c r="B1" s="887"/>
      <c r="I1" s="788" t="s">
        <v>724</v>
      </c>
      <c r="J1" s="788"/>
      <c r="K1" s="788"/>
      <c r="L1" s="788"/>
    </row>
    <row r="2" spans="1:12" s="95" customFormat="1" ht="24.95" customHeight="1">
      <c r="A2" s="888" t="s">
        <v>754</v>
      </c>
      <c r="B2" s="888"/>
      <c r="C2" s="888"/>
      <c r="D2" s="888"/>
      <c r="E2" s="888"/>
      <c r="F2" s="888"/>
      <c r="G2" s="888"/>
      <c r="H2" s="888"/>
      <c r="I2" s="888"/>
      <c r="J2" s="888"/>
      <c r="K2" s="888"/>
      <c r="L2" s="888"/>
    </row>
    <row r="3" spans="1:12" ht="24.95" customHeight="1">
      <c r="A3" s="796" t="str">
        <f>'48'!A3:F3</f>
        <v>(Kèm theo Nghị quyết số: 34/NQ-HĐND ngày 25 tháng 6 năm 2025 của HĐND tỉnh Lạng Sơn)</v>
      </c>
      <c r="B3" s="796"/>
      <c r="C3" s="796"/>
      <c r="D3" s="796"/>
      <c r="E3" s="796"/>
      <c r="F3" s="796"/>
      <c r="G3" s="796"/>
      <c r="H3" s="796"/>
      <c r="I3" s="796"/>
      <c r="J3" s="796"/>
      <c r="K3" s="796"/>
      <c r="L3" s="796"/>
    </row>
    <row r="4" spans="1:12">
      <c r="L4" s="31" t="s">
        <v>148</v>
      </c>
    </row>
    <row r="5" spans="1:12" ht="20.25" customHeight="1">
      <c r="A5" s="829" t="s">
        <v>94</v>
      </c>
      <c r="B5" s="829" t="s">
        <v>725</v>
      </c>
      <c r="C5" s="829" t="s">
        <v>755</v>
      </c>
      <c r="D5" s="829" t="s">
        <v>752</v>
      </c>
      <c r="E5" s="829"/>
      <c r="F5" s="829"/>
      <c r="G5" s="829"/>
      <c r="H5" s="829" t="s">
        <v>753</v>
      </c>
      <c r="I5" s="829"/>
      <c r="J5" s="829"/>
      <c r="K5" s="829"/>
      <c r="L5" s="829" t="s">
        <v>756</v>
      </c>
    </row>
    <row r="6" spans="1:12" ht="36" customHeight="1">
      <c r="A6" s="829"/>
      <c r="B6" s="829"/>
      <c r="C6" s="829"/>
      <c r="D6" s="829" t="s">
        <v>726</v>
      </c>
      <c r="E6" s="829"/>
      <c r="F6" s="829" t="s">
        <v>727</v>
      </c>
      <c r="G6" s="829" t="s">
        <v>728</v>
      </c>
      <c r="H6" s="829" t="s">
        <v>726</v>
      </c>
      <c r="I6" s="829"/>
      <c r="J6" s="829" t="s">
        <v>727</v>
      </c>
      <c r="K6" s="829" t="s">
        <v>728</v>
      </c>
      <c r="L6" s="829"/>
    </row>
    <row r="7" spans="1:12" ht="60.75" customHeight="1">
      <c r="A7" s="829"/>
      <c r="B7" s="829"/>
      <c r="C7" s="829"/>
      <c r="D7" s="5" t="s">
        <v>215</v>
      </c>
      <c r="E7" s="5" t="s">
        <v>729</v>
      </c>
      <c r="F7" s="829"/>
      <c r="G7" s="829"/>
      <c r="H7" s="5" t="s">
        <v>215</v>
      </c>
      <c r="I7" s="5" t="s">
        <v>729</v>
      </c>
      <c r="J7" s="829"/>
      <c r="K7" s="829"/>
      <c r="L7" s="829"/>
    </row>
    <row r="8" spans="1:12">
      <c r="A8" s="92" t="s">
        <v>12</v>
      </c>
      <c r="B8" s="92" t="s">
        <v>13</v>
      </c>
      <c r="C8" s="92">
        <v>1</v>
      </c>
      <c r="D8" s="92">
        <v>2</v>
      </c>
      <c r="E8" s="92">
        <v>3</v>
      </c>
      <c r="F8" s="92">
        <v>4</v>
      </c>
      <c r="G8" s="92" t="s">
        <v>730</v>
      </c>
      <c r="H8" s="92">
        <v>6</v>
      </c>
      <c r="I8" s="92">
        <v>7</v>
      </c>
      <c r="J8" s="92">
        <v>8</v>
      </c>
      <c r="K8" s="92" t="s">
        <v>731</v>
      </c>
      <c r="L8" s="92" t="s">
        <v>732</v>
      </c>
    </row>
    <row r="9" spans="1:12" s="3" customFormat="1" ht="27" customHeight="1">
      <c r="A9" s="22"/>
      <c r="B9" s="7" t="s">
        <v>733</v>
      </c>
      <c r="C9" s="525">
        <f>SUM(C10:C16)</f>
        <v>328198.67533900007</v>
      </c>
      <c r="D9" s="525">
        <f t="shared" ref="D9:L9" si="0">SUM(D10:D16)</f>
        <v>79381.8</v>
      </c>
      <c r="E9" s="525">
        <f t="shared" si="0"/>
        <v>2500</v>
      </c>
      <c r="F9" s="525">
        <f t="shared" si="0"/>
        <v>103826</v>
      </c>
      <c r="G9" s="525">
        <f t="shared" si="0"/>
        <v>-24444.2</v>
      </c>
      <c r="H9" s="525">
        <f t="shared" si="0"/>
        <v>165603.70000000001</v>
      </c>
      <c r="I9" s="525">
        <f t="shared" si="0"/>
        <v>2500</v>
      </c>
      <c r="J9" s="525">
        <f t="shared" si="0"/>
        <v>107420</v>
      </c>
      <c r="K9" s="525">
        <f t="shared" si="0"/>
        <v>58183.7</v>
      </c>
      <c r="L9" s="525">
        <f t="shared" si="0"/>
        <v>386382.37533900008</v>
      </c>
    </row>
    <row r="10" spans="1:12" ht="27" customHeight="1">
      <c r="A10" s="39">
        <v>1</v>
      </c>
      <c r="B10" s="40" t="s">
        <v>344</v>
      </c>
      <c r="C10" s="526">
        <v>287766</v>
      </c>
      <c r="D10" s="526">
        <v>64000</v>
      </c>
      <c r="E10" s="526"/>
      <c r="F10" s="526">
        <v>89431</v>
      </c>
      <c r="G10" s="526">
        <f t="shared" ref="G10:G15" si="1">D10-F10</f>
        <v>-25431</v>
      </c>
      <c r="H10" s="526">
        <v>54731</v>
      </c>
      <c r="I10" s="526"/>
      <c r="J10" s="526">
        <v>38968</v>
      </c>
      <c r="K10" s="526">
        <f t="shared" ref="K10:K16" si="2">H10-J10</f>
        <v>15763</v>
      </c>
      <c r="L10" s="526">
        <f>C10+H10-J10</f>
        <v>303529</v>
      </c>
    </row>
    <row r="11" spans="1:12" ht="27" customHeight="1">
      <c r="A11" s="39">
        <v>2</v>
      </c>
      <c r="B11" s="40" t="s">
        <v>734</v>
      </c>
      <c r="C11" s="526">
        <v>24354.917191999997</v>
      </c>
      <c r="D11" s="526">
        <v>2770</v>
      </c>
      <c r="E11" s="526"/>
      <c r="F11" s="526">
        <v>1190</v>
      </c>
      <c r="G11" s="526">
        <f t="shared" si="1"/>
        <v>1580</v>
      </c>
      <c r="H11" s="526">
        <v>1658</v>
      </c>
      <c r="I11" s="526"/>
      <c r="J11" s="526">
        <v>1051</v>
      </c>
      <c r="K11" s="526">
        <f t="shared" si="2"/>
        <v>607</v>
      </c>
      <c r="L11" s="526">
        <f t="shared" ref="L11:L16" si="3">C11+H11-J11</f>
        <v>24961.917191999997</v>
      </c>
    </row>
    <row r="12" spans="1:12" ht="27" customHeight="1">
      <c r="A12" s="39">
        <v>3</v>
      </c>
      <c r="B12" s="40" t="s">
        <v>735</v>
      </c>
      <c r="C12" s="526">
        <v>3118</v>
      </c>
      <c r="D12" s="526">
        <v>2500</v>
      </c>
      <c r="E12" s="526">
        <v>2500</v>
      </c>
      <c r="F12" s="526">
        <v>2500</v>
      </c>
      <c r="G12" s="526">
        <f t="shared" si="1"/>
        <v>0</v>
      </c>
      <c r="H12" s="526">
        <v>3375</v>
      </c>
      <c r="I12" s="526">
        <v>2500</v>
      </c>
      <c r="J12" s="526">
        <v>6500</v>
      </c>
      <c r="K12" s="526">
        <f t="shared" si="2"/>
        <v>-3125</v>
      </c>
      <c r="L12" s="526">
        <f t="shared" si="3"/>
        <v>-7</v>
      </c>
    </row>
    <row r="13" spans="1:12" ht="27" customHeight="1">
      <c r="A13" s="39">
        <v>4</v>
      </c>
      <c r="B13" s="40" t="s">
        <v>736</v>
      </c>
      <c r="C13" s="526">
        <v>4476.9456589999982</v>
      </c>
      <c r="D13" s="526">
        <v>7388</v>
      </c>
      <c r="E13" s="526"/>
      <c r="F13" s="526">
        <v>7388</v>
      </c>
      <c r="G13" s="526">
        <f t="shared" si="1"/>
        <v>0</v>
      </c>
      <c r="H13" s="526">
        <v>97578</v>
      </c>
      <c r="I13" s="526"/>
      <c r="J13" s="526">
        <v>52984</v>
      </c>
      <c r="K13" s="526">
        <f t="shared" si="2"/>
        <v>44594</v>
      </c>
      <c r="L13" s="526">
        <f t="shared" si="3"/>
        <v>49070.945659000005</v>
      </c>
    </row>
    <row r="14" spans="1:12" ht="27" customHeight="1">
      <c r="A14" s="39">
        <v>5</v>
      </c>
      <c r="B14" s="40" t="s">
        <v>737</v>
      </c>
      <c r="C14" s="526">
        <v>672.81248800000003</v>
      </c>
      <c r="D14" s="526"/>
      <c r="E14" s="526"/>
      <c r="F14" s="526">
        <v>317</v>
      </c>
      <c r="G14" s="526">
        <f t="shared" si="1"/>
        <v>-317</v>
      </c>
      <c r="H14" s="526">
        <v>1</v>
      </c>
      <c r="I14" s="526">
        <v>0</v>
      </c>
      <c r="J14" s="526">
        <v>317</v>
      </c>
      <c r="K14" s="526">
        <f t="shared" si="2"/>
        <v>-316</v>
      </c>
      <c r="L14" s="526">
        <f t="shared" si="3"/>
        <v>356.81248800000003</v>
      </c>
    </row>
    <row r="15" spans="1:12" ht="27" customHeight="1">
      <c r="A15" s="39">
        <v>6</v>
      </c>
      <c r="B15" s="40" t="s">
        <v>738</v>
      </c>
      <c r="C15" s="526">
        <v>1585</v>
      </c>
      <c r="D15" s="526">
        <v>1100</v>
      </c>
      <c r="E15" s="526"/>
      <c r="F15" s="526">
        <v>2000</v>
      </c>
      <c r="G15" s="526">
        <f t="shared" si="1"/>
        <v>-900</v>
      </c>
      <c r="H15" s="526">
        <v>6328</v>
      </c>
      <c r="I15" s="526"/>
      <c r="J15" s="526">
        <v>6700</v>
      </c>
      <c r="K15" s="526">
        <f t="shared" si="2"/>
        <v>-372</v>
      </c>
      <c r="L15" s="526">
        <f t="shared" si="3"/>
        <v>1213</v>
      </c>
    </row>
    <row r="16" spans="1:12" ht="27" customHeight="1">
      <c r="A16" s="93">
        <v>7</v>
      </c>
      <c r="B16" s="94" t="s">
        <v>739</v>
      </c>
      <c r="C16" s="527">
        <v>6225</v>
      </c>
      <c r="D16" s="527">
        <v>1623.8</v>
      </c>
      <c r="E16" s="527"/>
      <c r="F16" s="527">
        <v>1000</v>
      </c>
      <c r="G16" s="527">
        <f>D16-F16</f>
        <v>623.79999999999995</v>
      </c>
      <c r="H16" s="527">
        <v>1932.7</v>
      </c>
      <c r="I16" s="527"/>
      <c r="J16" s="527">
        <v>900</v>
      </c>
      <c r="K16" s="527">
        <f t="shared" si="2"/>
        <v>1032.7</v>
      </c>
      <c r="L16" s="527">
        <f t="shared" si="3"/>
        <v>7257.7</v>
      </c>
    </row>
    <row r="18" spans="9:12">
      <c r="I18" s="855"/>
      <c r="J18" s="855"/>
      <c r="K18" s="855"/>
      <c r="L18" s="855"/>
    </row>
    <row r="19" spans="9:12">
      <c r="I19" s="855"/>
      <c r="J19" s="855"/>
      <c r="K19" s="855"/>
      <c r="L19" s="855"/>
    </row>
  </sheetData>
  <mergeCells count="18">
    <mergeCell ref="I18:L18"/>
    <mergeCell ref="I19:L19"/>
    <mergeCell ref="D6:E6"/>
    <mergeCell ref="F6:F7"/>
    <mergeCell ref="G6:G7"/>
    <mergeCell ref="H6:I6"/>
    <mergeCell ref="J6:J7"/>
    <mergeCell ref="K6:K7"/>
    <mergeCell ref="A1:B1"/>
    <mergeCell ref="I1:L1"/>
    <mergeCell ref="A2:L2"/>
    <mergeCell ref="A3:L3"/>
    <mergeCell ref="A5:A7"/>
    <mergeCell ref="B5:B7"/>
    <mergeCell ref="C5:C7"/>
    <mergeCell ref="D5:G5"/>
    <mergeCell ref="H5:K5"/>
    <mergeCell ref="L5:L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890"/>
      <c r="B1" s="890"/>
      <c r="C1" s="788" t="s">
        <v>740</v>
      </c>
      <c r="D1" s="788"/>
      <c r="E1" s="788"/>
    </row>
    <row r="2" spans="1:5" ht="15.75">
      <c r="A2" s="891"/>
      <c r="B2" s="891"/>
      <c r="C2" s="30"/>
      <c r="D2" s="30"/>
      <c r="E2" s="25"/>
    </row>
    <row r="3" spans="1:5" ht="43.5" customHeight="1">
      <c r="A3" s="826" t="s">
        <v>1066</v>
      </c>
      <c r="B3" s="861"/>
      <c r="C3" s="861"/>
      <c r="D3" s="861"/>
      <c r="E3" s="861"/>
    </row>
    <row r="4" spans="1:5" s="445" customFormat="1" ht="23.25" customHeight="1">
      <c r="A4" s="796" t="str">
        <f>'48'!A3:F3</f>
        <v>(Kèm theo Nghị quyết số: 34/NQ-HĐND ngày 25 tháng 6 năm 2025 của HĐND tỉnh Lạng Sơn)</v>
      </c>
      <c r="B4" s="796"/>
      <c r="C4" s="796"/>
      <c r="D4" s="796"/>
      <c r="E4" s="796"/>
    </row>
    <row r="5" spans="1:5" s="445" customFormat="1" ht="17.25">
      <c r="A5" s="350"/>
      <c r="B5" s="350"/>
      <c r="C5" s="350"/>
      <c r="D5" s="350"/>
      <c r="E5" s="350"/>
    </row>
    <row r="6" spans="1:5" ht="16.5">
      <c r="A6" s="32"/>
      <c r="B6" s="32"/>
      <c r="C6" s="33"/>
      <c r="D6" s="889" t="s">
        <v>148</v>
      </c>
      <c r="E6" s="889"/>
    </row>
    <row r="7" spans="1:5" ht="44.25" customHeight="1">
      <c r="A7" s="34" t="s">
        <v>94</v>
      </c>
      <c r="B7" s="34" t="s">
        <v>4</v>
      </c>
      <c r="C7" s="35" t="s">
        <v>1067</v>
      </c>
      <c r="D7" s="35" t="s">
        <v>1068</v>
      </c>
      <c r="E7" s="35" t="s">
        <v>70</v>
      </c>
    </row>
    <row r="8" spans="1:5" ht="19.5" customHeight="1">
      <c r="A8" s="36" t="s">
        <v>12</v>
      </c>
      <c r="B8" s="36" t="s">
        <v>13</v>
      </c>
      <c r="C8" s="37">
        <v>1</v>
      </c>
      <c r="D8" s="37">
        <v>2</v>
      </c>
      <c r="E8" s="38" t="s">
        <v>71</v>
      </c>
    </row>
    <row r="9" spans="1:5" ht="27.75" customHeight="1">
      <c r="A9" s="559"/>
      <c r="B9" s="560" t="s">
        <v>234</v>
      </c>
      <c r="C9" s="561">
        <f>SUM(C10:C18)</f>
        <v>706959</v>
      </c>
      <c r="D9" s="561">
        <f>SUM(D10:D18)</f>
        <v>920030</v>
      </c>
      <c r="E9" s="562">
        <f t="shared" ref="E9:E18" si="0">D9/C9%</f>
        <v>130.13908868831149</v>
      </c>
    </row>
    <row r="10" spans="1:5" ht="27.75" customHeight="1">
      <c r="A10" s="563">
        <v>1</v>
      </c>
      <c r="B10" s="564" t="s">
        <v>741</v>
      </c>
      <c r="C10" s="565">
        <v>89858</v>
      </c>
      <c r="D10" s="565">
        <v>167531</v>
      </c>
      <c r="E10" s="566">
        <f t="shared" si="0"/>
        <v>186.43971599634978</v>
      </c>
    </row>
    <row r="11" spans="1:5" ht="27.75" customHeight="1">
      <c r="A11" s="563">
        <v>2</v>
      </c>
      <c r="B11" s="564" t="s">
        <v>742</v>
      </c>
      <c r="C11" s="565">
        <v>747</v>
      </c>
      <c r="D11" s="565">
        <v>1525</v>
      </c>
      <c r="E11" s="566">
        <f t="shared" si="0"/>
        <v>204.14993306559572</v>
      </c>
    </row>
    <row r="12" spans="1:5" ht="27.75" customHeight="1">
      <c r="A12" s="563">
        <v>3</v>
      </c>
      <c r="B12" s="564" t="s">
        <v>743</v>
      </c>
      <c r="C12" s="565">
        <v>494189</v>
      </c>
      <c r="D12" s="565">
        <v>597273</v>
      </c>
      <c r="E12" s="566">
        <f t="shared" si="0"/>
        <v>120.85922592368506</v>
      </c>
    </row>
    <row r="13" spans="1:5" ht="27.75" customHeight="1">
      <c r="A13" s="563">
        <v>4</v>
      </c>
      <c r="B13" s="564" t="s">
        <v>744</v>
      </c>
      <c r="C13" s="565">
        <v>8918</v>
      </c>
      <c r="D13" s="565">
        <v>7936</v>
      </c>
      <c r="E13" s="566">
        <f t="shared" si="0"/>
        <v>88.988562457950209</v>
      </c>
    </row>
    <row r="14" spans="1:5" ht="27.75" customHeight="1">
      <c r="A14" s="563">
        <v>5</v>
      </c>
      <c r="B14" s="564" t="s">
        <v>745</v>
      </c>
      <c r="C14" s="565">
        <v>5651</v>
      </c>
      <c r="D14" s="565">
        <v>8321</v>
      </c>
      <c r="E14" s="566">
        <f t="shared" si="0"/>
        <v>147.24827464165634</v>
      </c>
    </row>
    <row r="15" spans="1:5" ht="27.75" customHeight="1">
      <c r="A15" s="563">
        <v>6</v>
      </c>
      <c r="B15" s="564" t="s">
        <v>746</v>
      </c>
      <c r="C15" s="565">
        <v>2410</v>
      </c>
      <c r="D15" s="565">
        <v>2491</v>
      </c>
      <c r="E15" s="566">
        <f t="shared" si="0"/>
        <v>103.3609958506224</v>
      </c>
    </row>
    <row r="16" spans="1:5" ht="27.75" customHeight="1">
      <c r="A16" s="563">
        <v>7</v>
      </c>
      <c r="B16" s="564" t="s">
        <v>747</v>
      </c>
      <c r="C16" s="565">
        <v>26286</v>
      </c>
      <c r="D16" s="565">
        <v>36151</v>
      </c>
      <c r="E16" s="566">
        <f t="shared" si="0"/>
        <v>137.52948337518069</v>
      </c>
    </row>
    <row r="17" spans="1:5" ht="27.75" customHeight="1">
      <c r="A17" s="563">
        <v>8</v>
      </c>
      <c r="B17" s="564" t="s">
        <v>748</v>
      </c>
      <c r="C17" s="565">
        <v>8800</v>
      </c>
      <c r="D17" s="565">
        <v>9799</v>
      </c>
      <c r="E17" s="566">
        <f t="shared" si="0"/>
        <v>111.35227272727273</v>
      </c>
    </row>
    <row r="18" spans="1:5" ht="27.75" customHeight="1">
      <c r="A18" s="567">
        <v>9</v>
      </c>
      <c r="B18" s="568" t="s">
        <v>749</v>
      </c>
      <c r="C18" s="569">
        <v>70100</v>
      </c>
      <c r="D18" s="569">
        <v>89003</v>
      </c>
      <c r="E18" s="570">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44"/>
  <sheetViews>
    <sheetView tabSelected="1" workbookViewId="0">
      <selection activeCell="A3" sqref="A3:F3"/>
    </sheetView>
  </sheetViews>
  <sheetFormatPr defaultRowHeight="15"/>
  <cols>
    <col min="2" max="2" width="43.140625" customWidth="1"/>
    <col min="3" max="3" width="17" style="25" customWidth="1"/>
    <col min="4" max="4" width="13.5703125" customWidth="1"/>
    <col min="5" max="5" width="13.42578125" customWidth="1"/>
    <col min="6" max="6" width="12" customWidth="1"/>
    <col min="7" max="7" width="14.140625" hidden="1" customWidth="1"/>
    <col min="8" max="9" width="0" hidden="1" customWidth="1"/>
    <col min="11" max="11" width="11.5703125" bestFit="1" customWidth="1"/>
  </cols>
  <sheetData>
    <row r="1" spans="1:11" ht="15.75">
      <c r="A1" s="795"/>
      <c r="B1" s="795"/>
      <c r="C1" s="64"/>
      <c r="D1" s="892" t="s">
        <v>1</v>
      </c>
      <c r="E1" s="892"/>
      <c r="F1" s="892"/>
      <c r="G1" s="4"/>
    </row>
    <row r="2" spans="1:11" ht="24" customHeight="1">
      <c r="A2" s="65" t="s">
        <v>1159</v>
      </c>
      <c r="B2" s="66"/>
      <c r="C2" s="67"/>
      <c r="D2" s="67"/>
      <c r="E2" s="67"/>
      <c r="F2" s="67"/>
      <c r="G2" s="4"/>
    </row>
    <row r="3" spans="1:11" ht="24" customHeight="1">
      <c r="A3" s="796" t="s">
        <v>1162</v>
      </c>
      <c r="B3" s="796"/>
      <c r="C3" s="796"/>
      <c r="D3" s="796"/>
      <c r="E3" s="796"/>
      <c r="F3" s="796"/>
      <c r="G3" s="4"/>
    </row>
    <row r="4" spans="1:11" ht="15.75">
      <c r="A4" s="68"/>
      <c r="B4" s="68"/>
      <c r="C4" s="4"/>
      <c r="D4" s="793" t="s">
        <v>148</v>
      </c>
      <c r="E4" s="793"/>
      <c r="F4" s="793"/>
      <c r="G4" s="4"/>
    </row>
    <row r="5" spans="1:11" ht="15.75">
      <c r="A5" s="896" t="s">
        <v>94</v>
      </c>
      <c r="B5" s="893" t="s">
        <v>4</v>
      </c>
      <c r="C5" s="893" t="s">
        <v>5</v>
      </c>
      <c r="D5" s="893" t="s">
        <v>6</v>
      </c>
      <c r="E5" s="894" t="s">
        <v>7</v>
      </c>
      <c r="F5" s="894"/>
      <c r="G5" s="4"/>
    </row>
    <row r="6" spans="1:11" ht="15.75">
      <c r="A6" s="799"/>
      <c r="B6" s="799"/>
      <c r="C6" s="799"/>
      <c r="D6" s="799"/>
      <c r="E6" s="893" t="s">
        <v>9</v>
      </c>
      <c r="F6" s="895" t="s">
        <v>176</v>
      </c>
      <c r="G6" s="4"/>
    </row>
    <row r="7" spans="1:11" ht="15.75">
      <c r="A7" s="800"/>
      <c r="B7" s="800"/>
      <c r="C7" s="800"/>
      <c r="D7" s="800"/>
      <c r="E7" s="800"/>
      <c r="F7" s="807"/>
      <c r="G7" s="4"/>
    </row>
    <row r="8" spans="1:11" s="766" customFormat="1" ht="15.75">
      <c r="A8" s="764" t="s">
        <v>12</v>
      </c>
      <c r="B8" s="764" t="s">
        <v>13</v>
      </c>
      <c r="C8" s="764">
        <v>1</v>
      </c>
      <c r="D8" s="764">
        <f>C8+1</f>
        <v>2</v>
      </c>
      <c r="E8" s="764" t="s">
        <v>14</v>
      </c>
      <c r="F8" s="765" t="s">
        <v>15</v>
      </c>
      <c r="G8" s="323"/>
    </row>
    <row r="9" spans="1:11" ht="18" customHeight="1">
      <c r="A9" s="751" t="s">
        <v>12</v>
      </c>
      <c r="B9" s="750" t="s">
        <v>16</v>
      </c>
      <c r="C9" s="754">
        <f>C10+C13+C16+C17+C18+C19+C20</f>
        <v>18842185</v>
      </c>
      <c r="D9" s="754">
        <f>D10+D13+D16+D17+D18+D19+D20</f>
        <v>29986862</v>
      </c>
      <c r="E9" s="754">
        <f t="shared" ref="E9:E20" si="0">D9-C9</f>
        <v>11144677</v>
      </c>
      <c r="F9" s="755">
        <f>IFERROR(D9/C9*100,"")</f>
        <v>159.1474767921024</v>
      </c>
      <c r="G9" s="4">
        <v>42058060</v>
      </c>
    </row>
    <row r="10" spans="1:11" ht="18" customHeight="1">
      <c r="A10" s="751" t="s">
        <v>17</v>
      </c>
      <c r="B10" s="750" t="s">
        <v>18</v>
      </c>
      <c r="C10" s="754">
        <f>C11+C12</f>
        <v>3445448</v>
      </c>
      <c r="D10" s="754">
        <f>D11+D12</f>
        <v>4702524</v>
      </c>
      <c r="E10" s="754">
        <f t="shared" si="0"/>
        <v>1257076</v>
      </c>
      <c r="F10" s="755">
        <f t="shared" ref="F10:F44" si="1">IFERROR(D10/C10*100,"")</f>
        <v>136.48512472108126</v>
      </c>
      <c r="G10" s="9">
        <f>G9-D9</f>
        <v>12071198</v>
      </c>
    </row>
    <row r="11" spans="1:11" ht="18" customHeight="1">
      <c r="A11" s="761" t="s">
        <v>19</v>
      </c>
      <c r="B11" s="753" t="s">
        <v>1161</v>
      </c>
      <c r="C11" s="756">
        <v>2499648</v>
      </c>
      <c r="D11" s="756">
        <v>3358754</v>
      </c>
      <c r="E11" s="756">
        <f t="shared" si="0"/>
        <v>859106</v>
      </c>
      <c r="F11" s="757">
        <f t="shared" si="1"/>
        <v>134.36907916634661</v>
      </c>
      <c r="G11" s="9">
        <v>12064723</v>
      </c>
    </row>
    <row r="12" spans="1:11" ht="18" customHeight="1">
      <c r="A12" s="761" t="s">
        <v>19</v>
      </c>
      <c r="B12" s="753" t="s">
        <v>21</v>
      </c>
      <c r="C12" s="756">
        <v>945800</v>
      </c>
      <c r="D12" s="756">
        <f>1304651+39119</f>
        <v>1343770</v>
      </c>
      <c r="E12" s="756">
        <f t="shared" si="0"/>
        <v>397970</v>
      </c>
      <c r="F12" s="757">
        <f t="shared" si="1"/>
        <v>142.07760625925144</v>
      </c>
      <c r="G12" s="9">
        <f>G10-G11</f>
        <v>6475</v>
      </c>
      <c r="K12" s="749"/>
    </row>
    <row r="13" spans="1:11" ht="18" customHeight="1">
      <c r="A13" s="751" t="s">
        <v>22</v>
      </c>
      <c r="B13" s="750" t="s">
        <v>23</v>
      </c>
      <c r="C13" s="754">
        <f>C14+C15</f>
        <v>15387945</v>
      </c>
      <c r="D13" s="754">
        <f>D14+D15</f>
        <v>18437476</v>
      </c>
      <c r="E13" s="754">
        <f t="shared" si="0"/>
        <v>3049531</v>
      </c>
      <c r="F13" s="755">
        <f t="shared" si="1"/>
        <v>119.81766246240157</v>
      </c>
      <c r="G13" s="4"/>
    </row>
    <row r="14" spans="1:11" ht="18" customHeight="1">
      <c r="A14" s="752">
        <v>1</v>
      </c>
      <c r="B14" s="753" t="s">
        <v>24</v>
      </c>
      <c r="C14" s="756">
        <v>10998543</v>
      </c>
      <c r="D14" s="756">
        <v>10998543</v>
      </c>
      <c r="E14" s="756">
        <f t="shared" si="0"/>
        <v>0</v>
      </c>
      <c r="F14" s="757">
        <f t="shared" si="1"/>
        <v>100</v>
      </c>
      <c r="G14" s="4"/>
    </row>
    <row r="15" spans="1:11" ht="18" customHeight="1">
      <c r="A15" s="752">
        <f>A14+1</f>
        <v>2</v>
      </c>
      <c r="B15" s="753" t="s">
        <v>25</v>
      </c>
      <c r="C15" s="756">
        <v>4389402</v>
      </c>
      <c r="D15" s="756">
        <v>7438933</v>
      </c>
      <c r="E15" s="756">
        <f t="shared" si="0"/>
        <v>3049531</v>
      </c>
      <c r="F15" s="757">
        <f t="shared" si="1"/>
        <v>169.4748624072254</v>
      </c>
      <c r="G15" s="4"/>
    </row>
    <row r="16" spans="1:11" ht="18" customHeight="1">
      <c r="A16" s="751" t="s">
        <v>26</v>
      </c>
      <c r="B16" s="750" t="s">
        <v>27</v>
      </c>
      <c r="C16" s="758"/>
      <c r="D16" s="754"/>
      <c r="E16" s="754">
        <f t="shared" si="0"/>
        <v>0</v>
      </c>
      <c r="F16" s="755" t="str">
        <f t="shared" si="1"/>
        <v/>
      </c>
      <c r="G16" s="4"/>
    </row>
    <row r="17" spans="1:11" ht="18" customHeight="1">
      <c r="A17" s="751" t="s">
        <v>28</v>
      </c>
      <c r="B17" s="750" t="s">
        <v>29</v>
      </c>
      <c r="C17" s="758">
        <v>0</v>
      </c>
      <c r="D17" s="754">
        <v>133636</v>
      </c>
      <c r="E17" s="754">
        <f t="shared" si="0"/>
        <v>133636</v>
      </c>
      <c r="F17" s="755" t="str">
        <f t="shared" si="1"/>
        <v/>
      </c>
      <c r="G17" s="4"/>
    </row>
    <row r="18" spans="1:11" ht="30" customHeight="1">
      <c r="A18" s="751" t="s">
        <v>30</v>
      </c>
      <c r="B18" s="750" t="s">
        <v>31</v>
      </c>
      <c r="C18" s="754">
        <v>8792</v>
      </c>
      <c r="D18" s="754">
        <v>6663012</v>
      </c>
      <c r="E18" s="754">
        <f t="shared" si="0"/>
        <v>6654220</v>
      </c>
      <c r="F18" s="755">
        <f t="shared" si="1"/>
        <v>75784.940855323017</v>
      </c>
      <c r="G18" s="4"/>
    </row>
    <row r="19" spans="1:11" ht="18" customHeight="1">
      <c r="A19" s="751" t="s">
        <v>32</v>
      </c>
      <c r="B19" s="750" t="s">
        <v>33</v>
      </c>
      <c r="C19" s="754"/>
      <c r="D19" s="754">
        <v>10519</v>
      </c>
      <c r="E19" s="754">
        <f t="shared" si="0"/>
        <v>10519</v>
      </c>
      <c r="F19" s="755" t="str">
        <f t="shared" si="1"/>
        <v/>
      </c>
      <c r="G19" s="4"/>
    </row>
    <row r="20" spans="1:11" ht="18" customHeight="1">
      <c r="A20" s="751" t="s">
        <v>34</v>
      </c>
      <c r="B20" s="750" t="s">
        <v>35</v>
      </c>
      <c r="C20" s="754">
        <v>0</v>
      </c>
      <c r="D20" s="754">
        <v>39695</v>
      </c>
      <c r="E20" s="754">
        <f t="shared" si="0"/>
        <v>39695</v>
      </c>
      <c r="F20" s="755" t="str">
        <f t="shared" si="1"/>
        <v/>
      </c>
      <c r="G20" s="4"/>
    </row>
    <row r="21" spans="1:11" ht="18" customHeight="1">
      <c r="A21" s="751" t="s">
        <v>13</v>
      </c>
      <c r="B21" s="750" t="s">
        <v>36</v>
      </c>
      <c r="C21" s="754">
        <f>C22+C31</f>
        <v>19057485</v>
      </c>
      <c r="D21" s="754" t="e">
        <f>D22+D31+D34+D35</f>
        <v>#REF!</v>
      </c>
      <c r="E21" s="754" t="e">
        <f>D21-C21</f>
        <v>#REF!</v>
      </c>
      <c r="F21" s="755" t="str">
        <f t="shared" si="1"/>
        <v/>
      </c>
      <c r="G21" s="4"/>
    </row>
    <row r="22" spans="1:11" ht="18" customHeight="1">
      <c r="A22" s="751" t="s">
        <v>17</v>
      </c>
      <c r="B22" s="750" t="s">
        <v>37</v>
      </c>
      <c r="C22" s="754">
        <f>C23+C24+C25+C26+C27+C28+C29+C30</f>
        <v>14478083</v>
      </c>
      <c r="D22" s="754">
        <f>D23+D24+D25+D26+D27+D28+D29+D30</f>
        <v>19843636.399999999</v>
      </c>
      <c r="E22" s="754">
        <f>D22-C22</f>
        <v>5365553.3999999985</v>
      </c>
      <c r="F22" s="755">
        <f t="shared" si="1"/>
        <v>137.05983312846044</v>
      </c>
      <c r="G22" s="4"/>
    </row>
    <row r="23" spans="1:11" ht="18" customHeight="1">
      <c r="A23" s="752">
        <v>1</v>
      </c>
      <c r="B23" s="753" t="s">
        <v>38</v>
      </c>
      <c r="C23" s="756">
        <v>2414848</v>
      </c>
      <c r="D23" s="756">
        <f>6156497-864103</f>
        <v>5292394</v>
      </c>
      <c r="E23" s="756">
        <f>D23-C23</f>
        <v>2877546</v>
      </c>
      <c r="F23" s="757">
        <f t="shared" si="1"/>
        <v>219.16054343793067</v>
      </c>
      <c r="G23" s="4"/>
      <c r="K23" s="749"/>
    </row>
    <row r="24" spans="1:11" ht="18" customHeight="1">
      <c r="A24" s="752">
        <f>A23+1</f>
        <v>2</v>
      </c>
      <c r="B24" s="753" t="s">
        <v>39</v>
      </c>
      <c r="C24" s="756">
        <v>11790056</v>
      </c>
      <c r="D24" s="756">
        <f>15150095-611263.6-10514</f>
        <v>14528317.4</v>
      </c>
      <c r="E24" s="756">
        <f t="shared" ref="E24:E30" si="2">D24-C24</f>
        <v>2738261.4000000004</v>
      </c>
      <c r="F24" s="757">
        <f t="shared" si="1"/>
        <v>123.22517721713959</v>
      </c>
      <c r="G24" s="4"/>
      <c r="K24" s="749"/>
    </row>
    <row r="25" spans="1:11" ht="34.5" customHeight="1">
      <c r="A25" s="752">
        <f>A24+1</f>
        <v>3</v>
      </c>
      <c r="B25" s="753" t="s">
        <v>40</v>
      </c>
      <c r="C25" s="756">
        <v>3000</v>
      </c>
      <c r="D25" s="756">
        <v>1911</v>
      </c>
      <c r="E25" s="756">
        <f t="shared" si="2"/>
        <v>-1089</v>
      </c>
      <c r="F25" s="757">
        <f t="shared" si="1"/>
        <v>63.7</v>
      </c>
      <c r="G25" s="4"/>
    </row>
    <row r="26" spans="1:11" ht="18" customHeight="1">
      <c r="A26" s="752">
        <f>A25+1</f>
        <v>4</v>
      </c>
      <c r="B26" s="753" t="s">
        <v>41</v>
      </c>
      <c r="C26" s="756">
        <v>1400</v>
      </c>
      <c r="D26" s="756">
        <v>1400</v>
      </c>
      <c r="E26" s="756">
        <f t="shared" si="2"/>
        <v>0</v>
      </c>
      <c r="F26" s="757">
        <f t="shared" si="1"/>
        <v>100</v>
      </c>
      <c r="G26" s="4"/>
    </row>
    <row r="27" spans="1:11" ht="18" customHeight="1">
      <c r="A27" s="752">
        <f>A26+1</f>
        <v>5</v>
      </c>
      <c r="B27" s="753" t="s">
        <v>42</v>
      </c>
      <c r="C27" s="756">
        <v>268779</v>
      </c>
      <c r="D27" s="756"/>
      <c r="E27" s="756">
        <f t="shared" si="2"/>
        <v>-268779</v>
      </c>
      <c r="F27" s="755">
        <f t="shared" si="1"/>
        <v>0</v>
      </c>
      <c r="G27" s="4"/>
    </row>
    <row r="28" spans="1:11" ht="18" customHeight="1">
      <c r="A28" s="752">
        <f>A27+1</f>
        <v>6</v>
      </c>
      <c r="B28" s="753" t="s">
        <v>43</v>
      </c>
      <c r="C28" s="759"/>
      <c r="D28" s="759"/>
      <c r="E28" s="756">
        <f t="shared" si="2"/>
        <v>0</v>
      </c>
      <c r="F28" s="755" t="str">
        <f t="shared" si="1"/>
        <v/>
      </c>
      <c r="G28" s="4"/>
    </row>
    <row r="29" spans="1:11" ht="18" customHeight="1">
      <c r="A29" s="752">
        <v>7</v>
      </c>
      <c r="B29" s="753" t="s">
        <v>44</v>
      </c>
      <c r="C29" s="756">
        <v>0</v>
      </c>
      <c r="D29" s="756">
        <v>10519</v>
      </c>
      <c r="E29" s="756">
        <f t="shared" si="2"/>
        <v>10519</v>
      </c>
      <c r="F29" s="755" t="str">
        <f t="shared" si="1"/>
        <v/>
      </c>
      <c r="G29" s="4"/>
    </row>
    <row r="30" spans="1:11" ht="47.25">
      <c r="A30" s="752">
        <v>8</v>
      </c>
      <c r="B30" s="753" t="s">
        <v>1160</v>
      </c>
      <c r="C30" s="756"/>
      <c r="D30" s="756">
        <v>9095</v>
      </c>
      <c r="E30" s="756">
        <f t="shared" si="2"/>
        <v>9095</v>
      </c>
      <c r="F30" s="755" t="str">
        <f t="shared" si="1"/>
        <v/>
      </c>
      <c r="G30" s="4"/>
    </row>
    <row r="31" spans="1:11" ht="19.5" customHeight="1">
      <c r="A31" s="751" t="s">
        <v>22</v>
      </c>
      <c r="B31" s="750" t="s">
        <v>47</v>
      </c>
      <c r="C31" s="754">
        <f>C32+C33</f>
        <v>4579402</v>
      </c>
      <c r="D31" s="754" t="e">
        <f>D32+D33</f>
        <v>#REF!</v>
      </c>
      <c r="E31" s="754" t="e">
        <f>D31-C31</f>
        <v>#REF!</v>
      </c>
      <c r="F31" s="755" t="str">
        <f t="shared" si="1"/>
        <v/>
      </c>
      <c r="G31" s="4"/>
    </row>
    <row r="32" spans="1:11" ht="19.5" customHeight="1">
      <c r="A32" s="752">
        <v>1</v>
      </c>
      <c r="B32" s="753" t="s">
        <v>48</v>
      </c>
      <c r="C32" s="756">
        <v>808087</v>
      </c>
      <c r="D32" s="756" t="e">
        <f>#REF!</f>
        <v>#REF!</v>
      </c>
      <c r="E32" s="756" t="e">
        <f>D32-C32</f>
        <v>#REF!</v>
      </c>
      <c r="F32" s="757" t="str">
        <f t="shared" si="1"/>
        <v/>
      </c>
      <c r="G32" s="4"/>
    </row>
    <row r="33" spans="1:7" ht="19.5" customHeight="1">
      <c r="A33" s="752">
        <f>A32+1</f>
        <v>2</v>
      </c>
      <c r="B33" s="753" t="s">
        <v>49</v>
      </c>
      <c r="C33" s="756">
        <v>3771315</v>
      </c>
      <c r="D33" s="756" t="e">
        <f>#REF!</f>
        <v>#REF!</v>
      </c>
      <c r="E33" s="756" t="e">
        <f>D33-C33</f>
        <v>#REF!</v>
      </c>
      <c r="F33" s="757" t="str">
        <f t="shared" si="1"/>
        <v/>
      </c>
      <c r="G33" s="4"/>
    </row>
    <row r="34" spans="1:7" ht="19.5" customHeight="1">
      <c r="A34" s="751" t="s">
        <v>26</v>
      </c>
      <c r="B34" s="750" t="s">
        <v>50</v>
      </c>
      <c r="C34" s="760"/>
      <c r="D34" s="754" t="e">
        <f>#REF!</f>
        <v>#REF!</v>
      </c>
      <c r="E34" s="754" t="e">
        <f>D34-C34</f>
        <v>#REF!</v>
      </c>
      <c r="F34" s="755" t="str">
        <f t="shared" si="1"/>
        <v/>
      </c>
      <c r="G34" s="3"/>
    </row>
    <row r="35" spans="1:7" ht="19.5" customHeight="1">
      <c r="A35" s="751" t="s">
        <v>28</v>
      </c>
      <c r="B35" s="750" t="s">
        <v>51</v>
      </c>
      <c r="C35" s="760"/>
      <c r="D35" s="754" t="e">
        <f>#REF!</f>
        <v>#REF!</v>
      </c>
      <c r="E35" s="754" t="e">
        <f>D35-C35</f>
        <v>#REF!</v>
      </c>
      <c r="F35" s="755" t="str">
        <f t="shared" si="1"/>
        <v/>
      </c>
      <c r="G35" s="3"/>
    </row>
    <row r="36" spans="1:7" ht="19.5" customHeight="1">
      <c r="A36" s="751" t="s">
        <v>52</v>
      </c>
      <c r="B36" s="750" t="s">
        <v>53</v>
      </c>
      <c r="C36" s="754">
        <f>C21-C9</f>
        <v>215300</v>
      </c>
      <c r="D36" s="754"/>
      <c r="E36" s="754"/>
      <c r="F36" s="755">
        <f t="shared" si="1"/>
        <v>0</v>
      </c>
      <c r="G36" s="3"/>
    </row>
    <row r="37" spans="1:7" ht="19.5" customHeight="1">
      <c r="A37" s="751" t="s">
        <v>54</v>
      </c>
      <c r="B37" s="750" t="s">
        <v>55</v>
      </c>
      <c r="C37" s="754"/>
      <c r="D37" s="754" t="e">
        <f>D9-D21+D36</f>
        <v>#REF!</v>
      </c>
      <c r="E37" s="754" t="e">
        <f>D37-C37</f>
        <v>#REF!</v>
      </c>
      <c r="F37" s="755" t="str">
        <f t="shared" si="1"/>
        <v/>
      </c>
      <c r="G37" s="9"/>
    </row>
    <row r="38" spans="1:7" ht="19.5" customHeight="1">
      <c r="A38" s="751" t="s">
        <v>56</v>
      </c>
      <c r="B38" s="750" t="s">
        <v>57</v>
      </c>
      <c r="C38" s="754">
        <f>C39+C40</f>
        <v>10400</v>
      </c>
      <c r="D38" s="754" t="e">
        <f>D39+D40</f>
        <v>#REF!</v>
      </c>
      <c r="E38" s="754" t="e">
        <f t="shared" ref="E38:E44" si="3">D38-C38</f>
        <v>#REF!</v>
      </c>
      <c r="F38" s="755" t="str">
        <f t="shared" si="1"/>
        <v/>
      </c>
      <c r="G38" s="4"/>
    </row>
    <row r="39" spans="1:7" ht="19.5" customHeight="1">
      <c r="A39" s="751" t="s">
        <v>17</v>
      </c>
      <c r="B39" s="750" t="s">
        <v>58</v>
      </c>
      <c r="C39" s="754">
        <v>10400</v>
      </c>
      <c r="D39" s="754" t="e">
        <f>#REF!</f>
        <v>#REF!</v>
      </c>
      <c r="E39" s="754" t="e">
        <f t="shared" si="3"/>
        <v>#REF!</v>
      </c>
      <c r="F39" s="755" t="str">
        <f t="shared" si="1"/>
        <v/>
      </c>
      <c r="G39" s="4"/>
    </row>
    <row r="40" spans="1:7" ht="31.5" customHeight="1">
      <c r="A40" s="751" t="s">
        <v>22</v>
      </c>
      <c r="B40" s="750" t="s">
        <v>59</v>
      </c>
      <c r="C40" s="754"/>
      <c r="D40" s="754"/>
      <c r="E40" s="754">
        <f t="shared" si="3"/>
        <v>0</v>
      </c>
      <c r="F40" s="755" t="str">
        <f t="shared" si="1"/>
        <v/>
      </c>
      <c r="G40" s="4"/>
    </row>
    <row r="41" spans="1:7" ht="19.5" customHeight="1">
      <c r="A41" s="751" t="s">
        <v>60</v>
      </c>
      <c r="B41" s="750" t="s">
        <v>61</v>
      </c>
      <c r="C41" s="754">
        <f>C42+C43</f>
        <v>35400</v>
      </c>
      <c r="D41" s="754">
        <f>D42+D43</f>
        <v>6475</v>
      </c>
      <c r="E41" s="754">
        <f t="shared" si="3"/>
        <v>-28925</v>
      </c>
      <c r="F41" s="755">
        <f t="shared" si="1"/>
        <v>18.290960451977401</v>
      </c>
      <c r="G41" s="4"/>
    </row>
    <row r="42" spans="1:7" ht="19.5" customHeight="1">
      <c r="A42" s="751" t="s">
        <v>17</v>
      </c>
      <c r="B42" s="750" t="s">
        <v>62</v>
      </c>
      <c r="C42" s="754">
        <v>25300</v>
      </c>
      <c r="D42" s="754">
        <v>0</v>
      </c>
      <c r="E42" s="754">
        <f t="shared" si="3"/>
        <v>-25300</v>
      </c>
      <c r="F42" s="755">
        <f t="shared" si="1"/>
        <v>0</v>
      </c>
      <c r="G42" s="4"/>
    </row>
    <row r="43" spans="1:7" ht="19.5" customHeight="1">
      <c r="A43" s="751" t="s">
        <v>22</v>
      </c>
      <c r="B43" s="750" t="s">
        <v>63</v>
      </c>
      <c r="C43" s="754">
        <v>10100</v>
      </c>
      <c r="D43" s="754">
        <v>6475</v>
      </c>
      <c r="E43" s="754">
        <f t="shared" si="3"/>
        <v>-3625</v>
      </c>
      <c r="F43" s="755">
        <f t="shared" si="1"/>
        <v>64.10891089108911</v>
      </c>
      <c r="G43" s="4"/>
    </row>
    <row r="44" spans="1:7" ht="31.5">
      <c r="A44" s="747" t="s">
        <v>64</v>
      </c>
      <c r="B44" s="748" t="s">
        <v>65</v>
      </c>
      <c r="C44" s="762">
        <v>107416</v>
      </c>
      <c r="D44" s="762" t="e">
        <f>84318+D41-D38</f>
        <v>#REF!</v>
      </c>
      <c r="E44" s="762" t="e">
        <f t="shared" si="3"/>
        <v>#REF!</v>
      </c>
      <c r="F44" s="763" t="str">
        <f t="shared" si="1"/>
        <v/>
      </c>
      <c r="G44" s="4"/>
    </row>
  </sheetData>
  <mergeCells count="11">
    <mergeCell ref="A1:B1"/>
    <mergeCell ref="D1:F1"/>
    <mergeCell ref="A3:F3"/>
    <mergeCell ref="D4:F4"/>
    <mergeCell ref="B5:B7"/>
    <mergeCell ref="C5:C7"/>
    <mergeCell ref="D5:D7"/>
    <mergeCell ref="E5:F5"/>
    <mergeCell ref="E6:E7"/>
    <mergeCell ref="F6:F7"/>
    <mergeCell ref="A5:A7"/>
  </mergeCells>
  <printOptions horizontalCentered="1"/>
  <pageMargins left="0.59055118110236204" right="0.39370078740157499" top="0.59055118110236204" bottom="0.59055118110236204" header="0.31496062992126" footer="0.31496062992126"/>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87" t="s">
        <v>1041</v>
      </c>
      <c r="B1" s="787"/>
      <c r="F1" s="788" t="s">
        <v>1040</v>
      </c>
      <c r="G1" s="788"/>
      <c r="H1" s="788"/>
      <c r="I1" s="788"/>
      <c r="J1" s="788"/>
    </row>
    <row r="2" spans="1:14" ht="18.75">
      <c r="A2" s="789" t="s">
        <v>1039</v>
      </c>
      <c r="B2" s="789"/>
      <c r="C2" s="789"/>
      <c r="D2" s="789"/>
      <c r="E2" s="789"/>
      <c r="F2" s="789"/>
      <c r="G2" s="789"/>
      <c r="H2" s="789"/>
      <c r="I2" s="789"/>
      <c r="J2" s="789"/>
    </row>
    <row r="3" spans="1:14" ht="15.75" customHeight="1">
      <c r="A3" s="790" t="str">
        <f>'60 TT342'!A3:L3</f>
        <v>(Kèm theo Tờ trình số:      /TTr-UBND ngày    tháng   năm 2025 của Ủy ban nhân dân tỉnh Lạng Sơn)</v>
      </c>
      <c r="B3" s="790"/>
      <c r="C3" s="790"/>
      <c r="D3" s="790"/>
      <c r="E3" s="790"/>
      <c r="F3" s="790"/>
      <c r="G3" s="790"/>
      <c r="H3" s="790"/>
      <c r="I3" s="790"/>
      <c r="J3" s="790"/>
    </row>
    <row r="4" spans="1:14">
      <c r="A4" s="214" t="s">
        <v>1038</v>
      </c>
      <c r="E4" s="20"/>
      <c r="G4" s="20"/>
      <c r="I4" s="791" t="s">
        <v>148</v>
      </c>
      <c r="J4" s="791"/>
    </row>
    <row r="5" spans="1:14" ht="21" customHeight="1">
      <c r="A5" s="786" t="s">
        <v>94</v>
      </c>
      <c r="B5" s="786" t="s">
        <v>1037</v>
      </c>
      <c r="C5" s="786" t="s">
        <v>988</v>
      </c>
      <c r="D5" s="786"/>
      <c r="E5" s="786" t="s">
        <v>987</v>
      </c>
      <c r="F5" s="786"/>
      <c r="G5" s="786"/>
      <c r="H5" s="786"/>
      <c r="I5" s="786" t="s">
        <v>1036</v>
      </c>
      <c r="J5" s="786"/>
    </row>
    <row r="6" spans="1:14" ht="39" customHeight="1">
      <c r="A6" s="786"/>
      <c r="B6" s="786"/>
      <c r="C6" s="244" t="s">
        <v>981</v>
      </c>
      <c r="D6" s="244" t="s">
        <v>980</v>
      </c>
      <c r="E6" s="244" t="s">
        <v>1035</v>
      </c>
      <c r="F6" s="244" t="s">
        <v>1034</v>
      </c>
      <c r="G6" s="244" t="s">
        <v>1033</v>
      </c>
      <c r="H6" s="244" t="s">
        <v>1032</v>
      </c>
      <c r="I6" s="244" t="s">
        <v>981</v>
      </c>
      <c r="J6" s="244" t="s">
        <v>980</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1031</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1030</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361</v>
      </c>
      <c r="B12" s="231" t="s">
        <v>1029</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772</v>
      </c>
      <c r="B13" s="229" t="s">
        <v>177</v>
      </c>
      <c r="C13" s="227"/>
      <c r="D13" s="234">
        <v>2400</v>
      </c>
      <c r="E13" s="227">
        <f>F13+G13+H13</f>
        <v>4472</v>
      </c>
      <c r="F13" s="227">
        <v>2611</v>
      </c>
      <c r="G13" s="227">
        <v>1861</v>
      </c>
      <c r="H13" s="227"/>
      <c r="I13" s="227"/>
      <c r="J13" s="227">
        <f t="shared" si="1"/>
        <v>186.33333333333334</v>
      </c>
    </row>
    <row r="14" spans="1:14" ht="23.25" customHeight="1">
      <c r="A14" s="230" t="s">
        <v>773</v>
      </c>
      <c r="B14" s="229" t="s">
        <v>178</v>
      </c>
      <c r="C14" s="227"/>
      <c r="D14" s="234">
        <v>117544</v>
      </c>
      <c r="E14" s="227">
        <f>F14+G14+H14</f>
        <v>57306</v>
      </c>
      <c r="F14" s="227">
        <v>54557</v>
      </c>
      <c r="G14" s="227">
        <v>2749</v>
      </c>
      <c r="H14" s="227"/>
      <c r="I14" s="227"/>
      <c r="J14" s="227">
        <f t="shared" si="1"/>
        <v>48.752807459334377</v>
      </c>
    </row>
    <row r="15" spans="1:14" ht="23.25" customHeight="1">
      <c r="A15" s="230" t="s">
        <v>774</v>
      </c>
      <c r="B15" s="229" t="s">
        <v>179</v>
      </c>
      <c r="C15" s="227"/>
      <c r="D15" s="234">
        <v>369729</v>
      </c>
      <c r="E15" s="227">
        <f>F15+G15+H15</f>
        <v>545680</v>
      </c>
      <c r="F15" s="227">
        <v>30499</v>
      </c>
      <c r="G15" s="227">
        <v>514394</v>
      </c>
      <c r="H15" s="227">
        <v>787</v>
      </c>
      <c r="I15" s="227"/>
      <c r="J15" s="227">
        <f t="shared" si="1"/>
        <v>147.58918018332346</v>
      </c>
    </row>
    <row r="16" spans="1:14" ht="23.25" customHeight="1">
      <c r="A16" s="230" t="s">
        <v>1028</v>
      </c>
      <c r="B16" s="229" t="s">
        <v>183</v>
      </c>
      <c r="C16" s="227"/>
      <c r="D16" s="234"/>
      <c r="E16" s="227"/>
      <c r="F16" s="227"/>
      <c r="G16" s="227"/>
      <c r="H16" s="227"/>
      <c r="I16" s="227"/>
      <c r="J16" s="227"/>
    </row>
    <row r="17" spans="1:11" ht="23.25" customHeight="1">
      <c r="A17" s="230" t="s">
        <v>1027</v>
      </c>
      <c r="B17" s="229" t="s">
        <v>184</v>
      </c>
      <c r="C17" s="227"/>
      <c r="D17" s="234">
        <v>84851</v>
      </c>
      <c r="E17" s="227">
        <f t="shared" ref="E17:E44" si="3">F17+G17+H17</f>
        <v>100406</v>
      </c>
      <c r="F17" s="227">
        <v>83199</v>
      </c>
      <c r="G17" s="227">
        <v>16055</v>
      </c>
      <c r="H17" s="227">
        <v>1152</v>
      </c>
      <c r="I17" s="227"/>
      <c r="J17" s="227">
        <f>E17/D17%</f>
        <v>118.33213515456507</v>
      </c>
    </row>
    <row r="18" spans="1:11" ht="23.25" customHeight="1">
      <c r="A18" s="230" t="s">
        <v>1026</v>
      </c>
      <c r="B18" s="229" t="s">
        <v>185</v>
      </c>
      <c r="C18" s="227"/>
      <c r="D18" s="234">
        <v>49657</v>
      </c>
      <c r="E18" s="227">
        <f t="shared" si="3"/>
        <v>100591</v>
      </c>
      <c r="F18" s="227">
        <v>10012</v>
      </c>
      <c r="G18" s="227">
        <v>79055</v>
      </c>
      <c r="H18" s="227">
        <v>11524</v>
      </c>
      <c r="I18" s="227"/>
      <c r="J18" s="227">
        <f>E18/D18%</f>
        <v>202.57164146041848</v>
      </c>
    </row>
    <row r="19" spans="1:11" ht="23.25" customHeight="1">
      <c r="A19" s="230" t="s">
        <v>1025</v>
      </c>
      <c r="B19" s="229" t="s">
        <v>186</v>
      </c>
      <c r="C19" s="227"/>
      <c r="D19" s="234"/>
      <c r="E19" s="227">
        <f t="shared" si="3"/>
        <v>0</v>
      </c>
      <c r="F19" s="227"/>
      <c r="G19" s="227"/>
      <c r="H19" s="227"/>
      <c r="I19" s="227"/>
      <c r="J19" s="227"/>
    </row>
    <row r="20" spans="1:11" ht="23.25" customHeight="1">
      <c r="A20" s="230" t="s">
        <v>1024</v>
      </c>
      <c r="B20" s="229" t="s">
        <v>1011</v>
      </c>
      <c r="C20" s="227"/>
      <c r="D20" s="234">
        <v>12570</v>
      </c>
      <c r="E20" s="227">
        <f t="shared" si="3"/>
        <v>14624</v>
      </c>
      <c r="F20" s="227"/>
      <c r="G20" s="227">
        <v>13511</v>
      </c>
      <c r="H20" s="227">
        <v>1113</v>
      </c>
      <c r="I20" s="227"/>
      <c r="J20" s="227">
        <f>E20/D20%</f>
        <v>116.34049323786793</v>
      </c>
    </row>
    <row r="21" spans="1:11" ht="23.25" customHeight="1">
      <c r="A21" s="230" t="s">
        <v>1023</v>
      </c>
      <c r="B21" s="229" t="s">
        <v>188</v>
      </c>
      <c r="C21" s="227"/>
      <c r="D21" s="234"/>
      <c r="E21" s="227">
        <f t="shared" si="3"/>
        <v>5247</v>
      </c>
      <c r="F21" s="227">
        <v>579</v>
      </c>
      <c r="G21" s="227">
        <v>4569</v>
      </c>
      <c r="H21" s="227">
        <v>99</v>
      </c>
      <c r="I21" s="227"/>
      <c r="J21" s="227"/>
    </row>
    <row r="22" spans="1:11" ht="23.25" customHeight="1">
      <c r="A22" s="230" t="s">
        <v>1022</v>
      </c>
      <c r="B22" s="229" t="s">
        <v>180</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1021</v>
      </c>
      <c r="B23" s="229" t="s">
        <v>181</v>
      </c>
      <c r="C23" s="227"/>
      <c r="D23" s="234">
        <v>212430</v>
      </c>
      <c r="E23" s="227">
        <f t="shared" si="3"/>
        <v>256314</v>
      </c>
      <c r="F23" s="227">
        <v>182904</v>
      </c>
      <c r="G23" s="227">
        <v>72834</v>
      </c>
      <c r="H23" s="227">
        <v>576</v>
      </c>
      <c r="I23" s="227"/>
      <c r="J23" s="227">
        <f>E23/D23%</f>
        <v>120.65809913853974</v>
      </c>
    </row>
    <row r="24" spans="1:11" ht="23.25" customHeight="1">
      <c r="A24" s="230" t="s">
        <v>1020</v>
      </c>
      <c r="B24" s="229" t="s">
        <v>190</v>
      </c>
      <c r="C24" s="227"/>
      <c r="D24" s="234">
        <v>5074</v>
      </c>
      <c r="E24" s="227">
        <f t="shared" si="3"/>
        <v>6524</v>
      </c>
      <c r="F24" s="227"/>
      <c r="G24" s="227">
        <v>1500</v>
      </c>
      <c r="H24" s="227">
        <v>5024</v>
      </c>
      <c r="I24" s="227"/>
      <c r="J24" s="227">
        <f>E24/D24%</f>
        <v>128.57705951911706</v>
      </c>
    </row>
    <row r="25" spans="1:11" ht="23.25" customHeight="1">
      <c r="A25" s="230" t="s">
        <v>1019</v>
      </c>
      <c r="B25" s="229" t="s">
        <v>182</v>
      </c>
      <c r="C25" s="227"/>
      <c r="D25" s="234"/>
      <c r="E25" s="227">
        <f t="shared" si="3"/>
        <v>4665</v>
      </c>
      <c r="F25" s="227"/>
      <c r="G25" s="284">
        <f>1500+22+3143</f>
        <v>4665</v>
      </c>
      <c r="H25" s="227"/>
      <c r="I25" s="227"/>
      <c r="J25" s="227"/>
      <c r="K25" s="4" t="s">
        <v>1053</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1018</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907</v>
      </c>
      <c r="B30" s="229" t="s">
        <v>177</v>
      </c>
      <c r="C30" s="227"/>
      <c r="D30" s="227">
        <f>210381+11000</f>
        <v>221381</v>
      </c>
      <c r="E30" s="227">
        <f t="shared" si="3"/>
        <v>255156</v>
      </c>
      <c r="F30" s="227">
        <v>92179</v>
      </c>
      <c r="G30" s="227">
        <v>79076</v>
      </c>
      <c r="H30" s="227">
        <v>83901</v>
      </c>
      <c r="I30" s="227"/>
      <c r="J30" s="227">
        <f t="shared" si="4"/>
        <v>115.25650349397645</v>
      </c>
    </row>
    <row r="31" spans="1:11" ht="23.25" customHeight="1">
      <c r="A31" s="230" t="s">
        <v>905</v>
      </c>
      <c r="B31" s="229" t="s">
        <v>178</v>
      </c>
      <c r="C31" s="227"/>
      <c r="D31" s="227">
        <v>78373</v>
      </c>
      <c r="E31" s="227">
        <f t="shared" si="3"/>
        <v>124980</v>
      </c>
      <c r="F31" s="227">
        <v>46200</v>
      </c>
      <c r="G31" s="227">
        <v>27324</v>
      </c>
      <c r="H31" s="227">
        <v>51456</v>
      </c>
      <c r="I31" s="227"/>
      <c r="J31" s="227">
        <f t="shared" si="4"/>
        <v>159.46818419608795</v>
      </c>
    </row>
    <row r="32" spans="1:11" ht="23.25" customHeight="1">
      <c r="A32" s="230" t="s">
        <v>1017</v>
      </c>
      <c r="B32" s="229" t="s">
        <v>179</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1016</v>
      </c>
      <c r="B33" s="229" t="s">
        <v>183</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1015</v>
      </c>
      <c r="B34" s="229" t="s">
        <v>184</v>
      </c>
      <c r="C34" s="227"/>
      <c r="D34" s="227">
        <f>828003+19101</f>
        <v>847104</v>
      </c>
      <c r="E34" s="227">
        <f t="shared" si="3"/>
        <v>993568</v>
      </c>
      <c r="F34" s="227">
        <v>104539</v>
      </c>
      <c r="G34" s="227">
        <v>885217</v>
      </c>
      <c r="H34" s="227">
        <v>3812</v>
      </c>
      <c r="I34" s="227"/>
      <c r="J34" s="227">
        <f t="shared" si="4"/>
        <v>117.28996675732849</v>
      </c>
    </row>
    <row r="35" spans="1:11" ht="23.25" customHeight="1">
      <c r="A35" s="230" t="s">
        <v>1014</v>
      </c>
      <c r="B35" s="229" t="s">
        <v>185</v>
      </c>
      <c r="C35" s="227"/>
      <c r="D35" s="227">
        <f>125542+25882</f>
        <v>151424</v>
      </c>
      <c r="E35" s="227">
        <f t="shared" si="3"/>
        <v>185748</v>
      </c>
      <c r="F35" s="227">
        <v>107347</v>
      </c>
      <c r="G35" s="227">
        <v>46681</v>
      </c>
      <c r="H35" s="227">
        <v>31720</v>
      </c>
      <c r="I35" s="227"/>
      <c r="J35" s="227">
        <f t="shared" si="4"/>
        <v>122.66747675401521</v>
      </c>
    </row>
    <row r="36" spans="1:11" ht="23.25" customHeight="1">
      <c r="A36" s="230" t="s">
        <v>1013</v>
      </c>
      <c r="B36" s="229" t="s">
        <v>186</v>
      </c>
      <c r="C36" s="227"/>
      <c r="D36" s="227">
        <v>41549</v>
      </c>
      <c r="E36" s="227">
        <f t="shared" si="3"/>
        <v>51125</v>
      </c>
      <c r="F36" s="227">
        <v>24627</v>
      </c>
      <c r="G36" s="227">
        <v>26498</v>
      </c>
      <c r="H36" s="227"/>
      <c r="I36" s="227"/>
      <c r="J36" s="227">
        <f t="shared" si="4"/>
        <v>123.04748610074851</v>
      </c>
    </row>
    <row r="37" spans="1:11" ht="23.25" customHeight="1">
      <c r="A37" s="230" t="s">
        <v>1012</v>
      </c>
      <c r="B37" s="229" t="s">
        <v>1011</v>
      </c>
      <c r="C37" s="227"/>
      <c r="D37" s="227">
        <v>23484</v>
      </c>
      <c r="E37" s="227">
        <f t="shared" si="3"/>
        <v>31846</v>
      </c>
      <c r="F37" s="227">
        <v>15592</v>
      </c>
      <c r="G37" s="227">
        <v>12861</v>
      </c>
      <c r="H37" s="227">
        <v>3393</v>
      </c>
      <c r="I37" s="227"/>
      <c r="J37" s="227">
        <f t="shared" si="4"/>
        <v>135.60722193834098</v>
      </c>
    </row>
    <row r="38" spans="1:11" ht="23.25" customHeight="1">
      <c r="A38" s="230" t="s">
        <v>1010</v>
      </c>
      <c r="B38" s="229" t="s">
        <v>188</v>
      </c>
      <c r="C38" s="227"/>
      <c r="D38" s="227">
        <v>114133</v>
      </c>
      <c r="E38" s="227">
        <f t="shared" si="3"/>
        <v>133114</v>
      </c>
      <c r="F38" s="227">
        <v>7027</v>
      </c>
      <c r="G38" s="227">
        <v>122362</v>
      </c>
      <c r="H38" s="227">
        <v>3725</v>
      </c>
      <c r="I38" s="227"/>
      <c r="J38" s="227">
        <f t="shared" si="4"/>
        <v>116.63059763609124</v>
      </c>
    </row>
    <row r="39" spans="1:11" ht="23.25" customHeight="1">
      <c r="A39" s="230" t="s">
        <v>1009</v>
      </c>
      <c r="B39" s="229" t="s">
        <v>180</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1008</v>
      </c>
      <c r="B40" s="229" t="s">
        <v>181</v>
      </c>
      <c r="C40" s="227"/>
      <c r="D40" s="227">
        <v>1593230</v>
      </c>
      <c r="E40" s="227">
        <f t="shared" si="3"/>
        <v>2184929</v>
      </c>
      <c r="F40" s="227">
        <f>533096+1</f>
        <v>533097</v>
      </c>
      <c r="G40" s="227">
        <v>550666</v>
      </c>
      <c r="H40" s="227">
        <v>1101166</v>
      </c>
      <c r="I40" s="227"/>
      <c r="J40" s="227">
        <f t="shared" si="4"/>
        <v>137.1383290548132</v>
      </c>
    </row>
    <row r="41" spans="1:11" ht="23.25" customHeight="1">
      <c r="A41" s="230" t="s">
        <v>1007</v>
      </c>
      <c r="B41" s="229" t="s">
        <v>356</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1006</v>
      </c>
      <c r="B42" s="229" t="s">
        <v>380</v>
      </c>
      <c r="C42" s="227"/>
      <c r="D42" s="227">
        <v>815272</v>
      </c>
      <c r="E42" s="227">
        <f t="shared" si="3"/>
        <v>32514</v>
      </c>
      <c r="F42" s="227"/>
      <c r="G42" s="284">
        <f>23962+6494-22-3143-1</f>
        <v>27290</v>
      </c>
      <c r="H42" s="227">
        <f>3868+1355+1</f>
        <v>5224</v>
      </c>
      <c r="I42" s="227"/>
      <c r="J42" s="227">
        <f t="shared" si="4"/>
        <v>3.9881168493459849</v>
      </c>
      <c r="K42" s="4" t="s">
        <v>1053</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1005</v>
      </c>
      <c r="C46" s="228"/>
      <c r="D46" s="228"/>
      <c r="E46" s="228">
        <f>F46+G46+H46</f>
        <v>6663012</v>
      </c>
      <c r="F46" s="228">
        <v>4460383</v>
      </c>
      <c r="G46" s="228">
        <v>1930745</v>
      </c>
      <c r="H46" s="228">
        <v>271884</v>
      </c>
      <c r="I46" s="228"/>
      <c r="J46" s="228"/>
    </row>
    <row r="47" spans="1:11" s="219" customFormat="1" ht="23.25" customHeight="1">
      <c r="A47" s="232" t="s">
        <v>167</v>
      </c>
      <c r="B47" s="231" t="s">
        <v>219</v>
      </c>
      <c r="C47" s="228">
        <v>225230</v>
      </c>
      <c r="D47" s="228">
        <v>227470</v>
      </c>
      <c r="E47" s="228">
        <f>F47+G47+H47</f>
        <v>0</v>
      </c>
      <c r="F47" s="228"/>
      <c r="G47" s="228"/>
      <c r="H47" s="228"/>
      <c r="I47" s="228">
        <f>E47/C47%</f>
        <v>0</v>
      </c>
      <c r="J47" s="228">
        <f t="shared" ref="J47:J52" si="5">E47/D47%</f>
        <v>0</v>
      </c>
    </row>
    <row r="48" spans="1:11" s="219" customFormat="1" ht="23.25" customHeight="1">
      <c r="A48" s="232" t="s">
        <v>1004</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1003</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361</v>
      </c>
      <c r="B50" s="229" t="s">
        <v>908</v>
      </c>
      <c r="C50" s="227"/>
      <c r="D50" s="227">
        <v>6386620</v>
      </c>
      <c r="E50" s="227">
        <f>F50+G50+H50</f>
        <v>7473828</v>
      </c>
      <c r="F50" s="227">
        <v>6457525</v>
      </c>
      <c r="G50" s="227">
        <v>1016303</v>
      </c>
      <c r="H50" s="227"/>
      <c r="I50" s="227"/>
      <c r="J50" s="227">
        <f t="shared" si="5"/>
        <v>117.02321415709719</v>
      </c>
    </row>
    <row r="51" spans="1:10" ht="23.25" customHeight="1">
      <c r="A51" s="230" t="s">
        <v>159</v>
      </c>
      <c r="B51" s="229" t="s">
        <v>440</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1002</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1001</v>
      </c>
      <c r="C53" s="227"/>
      <c r="D53" s="227"/>
      <c r="E53" s="228"/>
      <c r="F53" s="227"/>
      <c r="G53" s="227"/>
      <c r="H53" s="227"/>
      <c r="I53" s="227"/>
      <c r="J53" s="227"/>
    </row>
    <row r="54" spans="1:10" s="219" customFormat="1" ht="23.25" customHeight="1">
      <c r="A54" s="226" t="s">
        <v>52</v>
      </c>
      <c r="B54" s="225" t="s">
        <v>191</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92" t="s">
        <v>1000</v>
      </c>
      <c r="B56" s="792"/>
      <c r="C56" s="792" t="s">
        <v>870</v>
      </c>
      <c r="D56" s="792"/>
      <c r="E56" s="792"/>
      <c r="F56" s="792"/>
      <c r="G56" s="792" t="s">
        <v>999</v>
      </c>
      <c r="H56" s="792"/>
      <c r="I56" s="792"/>
      <c r="J56" s="792"/>
    </row>
    <row r="57" spans="1:10" ht="16.5" hidden="1">
      <c r="A57" s="785" t="s">
        <v>993</v>
      </c>
      <c r="B57" s="785"/>
      <c r="C57" s="785" t="s">
        <v>867</v>
      </c>
      <c r="D57" s="785"/>
      <c r="E57" s="785"/>
      <c r="F57" s="785"/>
      <c r="G57" s="785" t="s">
        <v>998</v>
      </c>
      <c r="H57" s="785"/>
      <c r="I57" s="785"/>
      <c r="J57" s="785"/>
    </row>
    <row r="58" spans="1:10" ht="16.5" hidden="1">
      <c r="C58" s="216"/>
      <c r="D58" s="216"/>
      <c r="E58" s="216"/>
      <c r="F58" s="216"/>
      <c r="G58" s="785" t="s">
        <v>997</v>
      </c>
      <c r="H58" s="785"/>
      <c r="I58" s="785"/>
      <c r="J58" s="785"/>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996</v>
      </c>
      <c r="C64" s="785" t="s">
        <v>863</v>
      </c>
      <c r="D64" s="785"/>
      <c r="E64" s="785"/>
      <c r="F64" s="785"/>
      <c r="G64" s="785" t="s">
        <v>995</v>
      </c>
      <c r="H64" s="785"/>
      <c r="I64" s="785"/>
      <c r="J64" s="785"/>
    </row>
    <row r="66" spans="1:10" hidden="1">
      <c r="A66" s="784" t="e">
        <f>#REF!</f>
        <v>#REF!</v>
      </c>
      <c r="B66" s="784"/>
      <c r="C66" s="784" t="e">
        <f>A66</f>
        <v>#REF!</v>
      </c>
      <c r="D66" s="784"/>
      <c r="E66" s="784"/>
      <c r="F66" s="784"/>
      <c r="G66" s="784" t="s">
        <v>994</v>
      </c>
      <c r="H66" s="784"/>
      <c r="I66" s="784"/>
      <c r="J66" s="784"/>
    </row>
    <row r="67" spans="1:10" ht="16.5" hidden="1">
      <c r="A67" s="785" t="s">
        <v>993</v>
      </c>
      <c r="B67" s="785"/>
      <c r="C67" s="785" t="s">
        <v>867</v>
      </c>
      <c r="D67" s="785"/>
      <c r="E67" s="785"/>
      <c r="F67" s="785"/>
      <c r="G67" s="785" t="s">
        <v>992</v>
      </c>
      <c r="H67" s="785"/>
      <c r="I67" s="785"/>
      <c r="J67" s="785"/>
    </row>
    <row r="68" spans="1:10" ht="16.5" hidden="1">
      <c r="C68" s="216"/>
      <c r="D68" s="216"/>
      <c r="E68" s="216"/>
      <c r="F68" s="216"/>
      <c r="G68" s="785" t="s">
        <v>865</v>
      </c>
      <c r="H68" s="785"/>
      <c r="I68" s="785"/>
      <c r="J68" s="785"/>
    </row>
    <row r="69" spans="1:10" ht="16.5" hidden="1">
      <c r="C69" s="216"/>
      <c r="D69" s="216"/>
      <c r="E69" s="218"/>
      <c r="F69" s="216"/>
      <c r="G69" s="785" t="s">
        <v>864</v>
      </c>
      <c r="H69" s="785"/>
      <c r="I69" s="785"/>
      <c r="J69" s="785"/>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85" t="s">
        <v>863</v>
      </c>
      <c r="D74" s="785"/>
      <c r="E74" s="785"/>
      <c r="F74" s="785"/>
      <c r="G74" s="785" t="s">
        <v>991</v>
      </c>
      <c r="H74" s="785"/>
      <c r="I74" s="785"/>
      <c r="J74" s="785"/>
    </row>
  </sheetData>
  <mergeCells count="29">
    <mergeCell ref="A56:B56"/>
    <mergeCell ref="C56:F56"/>
    <mergeCell ref="G56:J56"/>
    <mergeCell ref="A5:A6"/>
    <mergeCell ref="B5:B6"/>
    <mergeCell ref="C5:D5"/>
    <mergeCell ref="E5:H5"/>
    <mergeCell ref="A1:B1"/>
    <mergeCell ref="F1:J1"/>
    <mergeCell ref="A2:J2"/>
    <mergeCell ref="A3:J3"/>
    <mergeCell ref="I4:J4"/>
    <mergeCell ref="G68:J68"/>
    <mergeCell ref="C74:F74"/>
    <mergeCell ref="G74:J74"/>
    <mergeCell ref="I5:J5"/>
    <mergeCell ref="G69:J69"/>
    <mergeCell ref="A57:B57"/>
    <mergeCell ref="C57:F57"/>
    <mergeCell ref="G57:J57"/>
    <mergeCell ref="G58:J58"/>
    <mergeCell ref="C64:F64"/>
    <mergeCell ref="G64:J64"/>
    <mergeCell ref="A66:B66"/>
    <mergeCell ref="G66:J66"/>
    <mergeCell ref="C66:F66"/>
    <mergeCell ref="A67:B67"/>
    <mergeCell ref="C67:F67"/>
    <mergeCell ref="G67:J67"/>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787" t="s">
        <v>1041</v>
      </c>
      <c r="B1" s="787"/>
      <c r="F1" s="788" t="s">
        <v>1040</v>
      </c>
      <c r="G1" s="788"/>
      <c r="H1" s="788"/>
      <c r="I1" s="788"/>
      <c r="J1" s="788"/>
    </row>
    <row r="2" spans="1:14" ht="18.75">
      <c r="A2" s="789" t="s">
        <v>1039</v>
      </c>
      <c r="B2" s="789"/>
      <c r="C2" s="789"/>
      <c r="D2" s="789"/>
      <c r="E2" s="789"/>
      <c r="F2" s="789"/>
      <c r="G2" s="789"/>
      <c r="H2" s="789"/>
      <c r="I2" s="789"/>
      <c r="J2" s="789"/>
    </row>
    <row r="3" spans="1:14" ht="15.75" customHeight="1">
      <c r="A3" s="790" t="str">
        <f>'60 TT342'!A3:L3</f>
        <v>(Kèm theo Tờ trình số:      /TTr-UBND ngày    tháng   năm 2025 của Ủy ban nhân dân tỉnh Lạng Sơn)</v>
      </c>
      <c r="B3" s="790"/>
      <c r="C3" s="790"/>
      <c r="D3" s="790"/>
      <c r="E3" s="790"/>
      <c r="F3" s="790"/>
      <c r="G3" s="790"/>
      <c r="H3" s="790"/>
      <c r="I3" s="790"/>
      <c r="J3" s="790"/>
    </row>
    <row r="4" spans="1:14">
      <c r="A4" s="214" t="s">
        <v>1038</v>
      </c>
      <c r="E4" s="20"/>
      <c r="G4" s="20"/>
      <c r="I4" s="791" t="s">
        <v>148</v>
      </c>
      <c r="J4" s="791"/>
    </row>
    <row r="5" spans="1:14" ht="21" customHeight="1">
      <c r="A5" s="786" t="s">
        <v>94</v>
      </c>
      <c r="B5" s="786" t="s">
        <v>1037</v>
      </c>
      <c r="C5" s="786" t="s">
        <v>988</v>
      </c>
      <c r="D5" s="786"/>
      <c r="E5" s="786" t="s">
        <v>987</v>
      </c>
      <c r="F5" s="786"/>
      <c r="G5" s="786"/>
      <c r="H5" s="786"/>
      <c r="I5" s="786" t="s">
        <v>1036</v>
      </c>
      <c r="J5" s="786"/>
    </row>
    <row r="6" spans="1:14" ht="39" customHeight="1">
      <c r="A6" s="786"/>
      <c r="B6" s="786"/>
      <c r="C6" s="244" t="s">
        <v>981</v>
      </c>
      <c r="D6" s="244" t="s">
        <v>980</v>
      </c>
      <c r="E6" s="244" t="s">
        <v>1035</v>
      </c>
      <c r="F6" s="244" t="s">
        <v>1034</v>
      </c>
      <c r="G6" s="244" t="s">
        <v>1033</v>
      </c>
      <c r="H6" s="244" t="s">
        <v>1032</v>
      </c>
      <c r="I6" s="244" t="s">
        <v>981</v>
      </c>
      <c r="J6" s="244" t="s">
        <v>980</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1031</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1030</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361</v>
      </c>
      <c r="B12" s="231" t="s">
        <v>1029</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772</v>
      </c>
      <c r="B13" s="229" t="s">
        <v>177</v>
      </c>
      <c r="C13" s="227"/>
      <c r="D13" s="234">
        <v>2400</v>
      </c>
      <c r="E13" s="227">
        <f>F13+G13+H13</f>
        <v>4472</v>
      </c>
      <c r="F13" s="227">
        <v>2611</v>
      </c>
      <c r="G13" s="227">
        <v>1861</v>
      </c>
      <c r="H13" s="227"/>
      <c r="I13" s="227"/>
      <c r="J13" s="227">
        <f t="shared" si="1"/>
        <v>186.33333333333334</v>
      </c>
    </row>
    <row r="14" spans="1:14" ht="23.25" customHeight="1">
      <c r="A14" s="230" t="s">
        <v>773</v>
      </c>
      <c r="B14" s="229" t="s">
        <v>178</v>
      </c>
      <c r="C14" s="227"/>
      <c r="D14" s="234">
        <v>117544</v>
      </c>
      <c r="E14" s="227">
        <f>F14+G14+H14</f>
        <v>57306</v>
      </c>
      <c r="F14" s="227">
        <v>54557</v>
      </c>
      <c r="G14" s="227">
        <v>2749</v>
      </c>
      <c r="H14" s="227"/>
      <c r="I14" s="227"/>
      <c r="J14" s="227">
        <f t="shared" si="1"/>
        <v>48.752807459334377</v>
      </c>
    </row>
    <row r="15" spans="1:14" ht="23.25" customHeight="1">
      <c r="A15" s="230" t="s">
        <v>774</v>
      </c>
      <c r="B15" s="229" t="s">
        <v>179</v>
      </c>
      <c r="C15" s="227"/>
      <c r="D15" s="234">
        <v>369729</v>
      </c>
      <c r="E15" s="227">
        <f>F15+G15+H15</f>
        <v>545680</v>
      </c>
      <c r="F15" s="227">
        <v>30499</v>
      </c>
      <c r="G15" s="227">
        <v>514394</v>
      </c>
      <c r="H15" s="227">
        <v>787</v>
      </c>
      <c r="I15" s="227"/>
      <c r="J15" s="227">
        <f t="shared" si="1"/>
        <v>147.58918018332346</v>
      </c>
    </row>
    <row r="16" spans="1:14" ht="23.25" customHeight="1">
      <c r="A16" s="230" t="s">
        <v>1028</v>
      </c>
      <c r="B16" s="229" t="s">
        <v>183</v>
      </c>
      <c r="C16" s="227"/>
      <c r="D16" s="234"/>
      <c r="E16" s="227"/>
      <c r="F16" s="227"/>
      <c r="G16" s="227"/>
      <c r="H16" s="227"/>
      <c r="I16" s="227"/>
      <c r="J16" s="227"/>
    </row>
    <row r="17" spans="1:11" ht="23.25" customHeight="1">
      <c r="A17" s="230" t="s">
        <v>1027</v>
      </c>
      <c r="B17" s="229" t="s">
        <v>184</v>
      </c>
      <c r="C17" s="227"/>
      <c r="D17" s="234">
        <v>84851</v>
      </c>
      <c r="E17" s="227">
        <f t="shared" ref="E17:E44" si="3">F17+G17+H17</f>
        <v>100406</v>
      </c>
      <c r="F17" s="227">
        <v>83199</v>
      </c>
      <c r="G17" s="227">
        <v>16055</v>
      </c>
      <c r="H17" s="227">
        <v>1152</v>
      </c>
      <c r="I17" s="227"/>
      <c r="J17" s="227">
        <f>E17/D17%</f>
        <v>118.33213515456507</v>
      </c>
    </row>
    <row r="18" spans="1:11" ht="23.25" customHeight="1">
      <c r="A18" s="230" t="s">
        <v>1026</v>
      </c>
      <c r="B18" s="229" t="s">
        <v>185</v>
      </c>
      <c r="C18" s="227"/>
      <c r="D18" s="234">
        <v>49657</v>
      </c>
      <c r="E18" s="227">
        <f t="shared" si="3"/>
        <v>100591</v>
      </c>
      <c r="F18" s="227">
        <v>10012</v>
      </c>
      <c r="G18" s="227">
        <v>79055</v>
      </c>
      <c r="H18" s="227">
        <v>11524</v>
      </c>
      <c r="I18" s="227"/>
      <c r="J18" s="227">
        <f>E18/D18%</f>
        <v>202.57164146041848</v>
      </c>
    </row>
    <row r="19" spans="1:11" ht="23.25" customHeight="1">
      <c r="A19" s="230" t="s">
        <v>1025</v>
      </c>
      <c r="B19" s="229" t="s">
        <v>186</v>
      </c>
      <c r="C19" s="227"/>
      <c r="D19" s="234"/>
      <c r="E19" s="227">
        <f t="shared" si="3"/>
        <v>0</v>
      </c>
      <c r="F19" s="227"/>
      <c r="G19" s="227"/>
      <c r="H19" s="227"/>
      <c r="I19" s="227"/>
      <c r="J19" s="227"/>
    </row>
    <row r="20" spans="1:11" ht="23.25" customHeight="1">
      <c r="A20" s="230" t="s">
        <v>1024</v>
      </c>
      <c r="B20" s="229" t="s">
        <v>1011</v>
      </c>
      <c r="C20" s="227"/>
      <c r="D20" s="234">
        <v>12570</v>
      </c>
      <c r="E20" s="227">
        <f t="shared" si="3"/>
        <v>14624</v>
      </c>
      <c r="F20" s="227"/>
      <c r="G20" s="227">
        <v>13511</v>
      </c>
      <c r="H20" s="227">
        <v>1113</v>
      </c>
      <c r="I20" s="227"/>
      <c r="J20" s="227">
        <f>E20/D20%</f>
        <v>116.34049323786793</v>
      </c>
    </row>
    <row r="21" spans="1:11" ht="23.25" customHeight="1">
      <c r="A21" s="230" t="s">
        <v>1023</v>
      </c>
      <c r="B21" s="229" t="s">
        <v>188</v>
      </c>
      <c r="C21" s="227"/>
      <c r="D21" s="234"/>
      <c r="E21" s="227">
        <f t="shared" si="3"/>
        <v>5247</v>
      </c>
      <c r="F21" s="227">
        <v>579</v>
      </c>
      <c r="G21" s="227">
        <v>4569</v>
      </c>
      <c r="H21" s="227">
        <v>99</v>
      </c>
      <c r="I21" s="227"/>
      <c r="J21" s="227"/>
    </row>
    <row r="22" spans="1:11" ht="23.25" customHeight="1">
      <c r="A22" s="230" t="s">
        <v>1022</v>
      </c>
      <c r="B22" s="229" t="s">
        <v>180</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1021</v>
      </c>
      <c r="B23" s="229" t="s">
        <v>181</v>
      </c>
      <c r="C23" s="227"/>
      <c r="D23" s="234">
        <v>212430</v>
      </c>
      <c r="E23" s="227">
        <f t="shared" si="3"/>
        <v>256314</v>
      </c>
      <c r="F23" s="227">
        <v>182904</v>
      </c>
      <c r="G23" s="227">
        <v>72834</v>
      </c>
      <c r="H23" s="227">
        <v>576</v>
      </c>
      <c r="I23" s="227"/>
      <c r="J23" s="227">
        <f>E23/D23%</f>
        <v>120.65809913853974</v>
      </c>
    </row>
    <row r="24" spans="1:11" ht="23.25" customHeight="1">
      <c r="A24" s="230" t="s">
        <v>1020</v>
      </c>
      <c r="B24" s="229" t="s">
        <v>190</v>
      </c>
      <c r="C24" s="227"/>
      <c r="D24" s="234">
        <v>5074</v>
      </c>
      <c r="E24" s="227">
        <f t="shared" si="3"/>
        <v>6524</v>
      </c>
      <c r="F24" s="227"/>
      <c r="G24" s="227">
        <v>1500</v>
      </c>
      <c r="H24" s="227">
        <v>5024</v>
      </c>
      <c r="I24" s="227"/>
      <c r="J24" s="227">
        <f>E24/D24%</f>
        <v>128.57705951911706</v>
      </c>
    </row>
    <row r="25" spans="1:11" ht="23.25" customHeight="1">
      <c r="A25" s="230" t="s">
        <v>1019</v>
      </c>
      <c r="B25" s="229" t="s">
        <v>182</v>
      </c>
      <c r="C25" s="227"/>
      <c r="D25" s="234"/>
      <c r="E25" s="227">
        <f t="shared" si="3"/>
        <v>4665</v>
      </c>
      <c r="F25" s="227"/>
      <c r="G25" s="284">
        <f>1500+22+3143</f>
        <v>4665</v>
      </c>
      <c r="H25" s="227"/>
      <c r="I25" s="227"/>
      <c r="J25" s="227"/>
      <c r="K25" s="4" t="s">
        <v>1053</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1018</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907</v>
      </c>
      <c r="B30" s="229" t="s">
        <v>177</v>
      </c>
      <c r="C30" s="227"/>
      <c r="D30" s="227">
        <f>210381+11000</f>
        <v>221381</v>
      </c>
      <c r="E30" s="227">
        <f t="shared" si="3"/>
        <v>255156</v>
      </c>
      <c r="F30" s="227">
        <v>92179</v>
      </c>
      <c r="G30" s="227">
        <v>79076</v>
      </c>
      <c r="H30" s="227">
        <v>83901</v>
      </c>
      <c r="I30" s="227"/>
      <c r="J30" s="227">
        <f t="shared" si="4"/>
        <v>115.25650349397645</v>
      </c>
    </row>
    <row r="31" spans="1:11" ht="23.25" customHeight="1">
      <c r="A31" s="230" t="s">
        <v>905</v>
      </c>
      <c r="B31" s="229" t="s">
        <v>178</v>
      </c>
      <c r="C31" s="227"/>
      <c r="D31" s="227">
        <v>78373</v>
      </c>
      <c r="E31" s="227">
        <f t="shared" si="3"/>
        <v>124980</v>
      </c>
      <c r="F31" s="227">
        <v>46200</v>
      </c>
      <c r="G31" s="227">
        <v>27324</v>
      </c>
      <c r="H31" s="227">
        <v>51456</v>
      </c>
      <c r="I31" s="227"/>
      <c r="J31" s="227">
        <f t="shared" si="4"/>
        <v>159.46818419608795</v>
      </c>
    </row>
    <row r="32" spans="1:11" ht="23.25" customHeight="1">
      <c r="A32" s="230" t="s">
        <v>1017</v>
      </c>
      <c r="B32" s="229" t="s">
        <v>179</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1016</v>
      </c>
      <c r="B33" s="229" t="s">
        <v>183</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1015</v>
      </c>
      <c r="B34" s="229" t="s">
        <v>184</v>
      </c>
      <c r="C34" s="227"/>
      <c r="D34" s="227">
        <f>828003+19101</f>
        <v>847104</v>
      </c>
      <c r="E34" s="227">
        <f t="shared" si="3"/>
        <v>993568</v>
      </c>
      <c r="F34" s="227">
        <v>104539</v>
      </c>
      <c r="G34" s="227">
        <v>885217</v>
      </c>
      <c r="H34" s="227">
        <v>3812</v>
      </c>
      <c r="I34" s="227"/>
      <c r="J34" s="227">
        <f t="shared" si="4"/>
        <v>117.28996675732849</v>
      </c>
    </row>
    <row r="35" spans="1:11" ht="23.25" customHeight="1">
      <c r="A35" s="230" t="s">
        <v>1014</v>
      </c>
      <c r="B35" s="229" t="s">
        <v>185</v>
      </c>
      <c r="C35" s="227"/>
      <c r="D35" s="227">
        <f>125542+25882</f>
        <v>151424</v>
      </c>
      <c r="E35" s="227">
        <f t="shared" si="3"/>
        <v>185748</v>
      </c>
      <c r="F35" s="227">
        <v>107347</v>
      </c>
      <c r="G35" s="227">
        <v>46681</v>
      </c>
      <c r="H35" s="227">
        <v>31720</v>
      </c>
      <c r="I35" s="227"/>
      <c r="J35" s="227">
        <f t="shared" si="4"/>
        <v>122.66747675401521</v>
      </c>
    </row>
    <row r="36" spans="1:11" ht="23.25" customHeight="1">
      <c r="A36" s="230" t="s">
        <v>1013</v>
      </c>
      <c r="B36" s="229" t="s">
        <v>186</v>
      </c>
      <c r="C36" s="227"/>
      <c r="D36" s="227">
        <v>41549</v>
      </c>
      <c r="E36" s="227">
        <f t="shared" si="3"/>
        <v>51125</v>
      </c>
      <c r="F36" s="227">
        <v>24627</v>
      </c>
      <c r="G36" s="227">
        <v>26498</v>
      </c>
      <c r="H36" s="227"/>
      <c r="I36" s="227"/>
      <c r="J36" s="227">
        <f t="shared" si="4"/>
        <v>123.04748610074851</v>
      </c>
    </row>
    <row r="37" spans="1:11" ht="23.25" customHeight="1">
      <c r="A37" s="230" t="s">
        <v>1012</v>
      </c>
      <c r="B37" s="229" t="s">
        <v>1011</v>
      </c>
      <c r="C37" s="227"/>
      <c r="D37" s="227">
        <v>23484</v>
      </c>
      <c r="E37" s="227">
        <f t="shared" si="3"/>
        <v>31846</v>
      </c>
      <c r="F37" s="227">
        <v>15592</v>
      </c>
      <c r="G37" s="227">
        <v>12861</v>
      </c>
      <c r="H37" s="227">
        <v>3393</v>
      </c>
      <c r="I37" s="227"/>
      <c r="J37" s="227">
        <f t="shared" si="4"/>
        <v>135.60722193834098</v>
      </c>
    </row>
    <row r="38" spans="1:11" ht="23.25" customHeight="1">
      <c r="A38" s="230" t="s">
        <v>1010</v>
      </c>
      <c r="B38" s="229" t="s">
        <v>188</v>
      </c>
      <c r="C38" s="227"/>
      <c r="D38" s="227">
        <v>114133</v>
      </c>
      <c r="E38" s="227">
        <f t="shared" si="3"/>
        <v>133114</v>
      </c>
      <c r="F38" s="227">
        <v>7027</v>
      </c>
      <c r="G38" s="227">
        <v>122362</v>
      </c>
      <c r="H38" s="227">
        <v>3725</v>
      </c>
      <c r="I38" s="227"/>
      <c r="J38" s="227">
        <f t="shared" si="4"/>
        <v>116.63059763609124</v>
      </c>
    </row>
    <row r="39" spans="1:11" ht="23.25" customHeight="1">
      <c r="A39" s="230" t="s">
        <v>1009</v>
      </c>
      <c r="B39" s="229" t="s">
        <v>180</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1008</v>
      </c>
      <c r="B40" s="229" t="s">
        <v>181</v>
      </c>
      <c r="C40" s="227"/>
      <c r="D40" s="227">
        <v>1593230</v>
      </c>
      <c r="E40" s="227">
        <f t="shared" si="3"/>
        <v>2184929</v>
      </c>
      <c r="F40" s="227">
        <f>533096+1</f>
        <v>533097</v>
      </c>
      <c r="G40" s="227">
        <v>550666</v>
      </c>
      <c r="H40" s="227">
        <v>1101166</v>
      </c>
      <c r="I40" s="227"/>
      <c r="J40" s="227">
        <f t="shared" si="4"/>
        <v>137.1383290548132</v>
      </c>
    </row>
    <row r="41" spans="1:11" ht="23.25" customHeight="1">
      <c r="A41" s="230" t="s">
        <v>1007</v>
      </c>
      <c r="B41" s="229" t="s">
        <v>356</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1006</v>
      </c>
      <c r="B42" s="229" t="s">
        <v>380</v>
      </c>
      <c r="C42" s="227"/>
      <c r="D42" s="227">
        <v>815272</v>
      </c>
      <c r="E42" s="227">
        <f t="shared" si="3"/>
        <v>32514</v>
      </c>
      <c r="F42" s="227"/>
      <c r="G42" s="284">
        <f>23962+6494-22-3143-1</f>
        <v>27290</v>
      </c>
      <c r="H42" s="227">
        <f>3868+1355+1</f>
        <v>5224</v>
      </c>
      <c r="I42" s="227"/>
      <c r="J42" s="227">
        <f t="shared" si="4"/>
        <v>3.9881168493459849</v>
      </c>
      <c r="K42" s="4" t="s">
        <v>1053</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1005</v>
      </c>
      <c r="C46" s="228"/>
      <c r="D46" s="228"/>
      <c r="E46" s="228">
        <f>F46+G46+H46</f>
        <v>6663012</v>
      </c>
      <c r="F46" s="228">
        <v>4460383</v>
      </c>
      <c r="G46" s="228">
        <v>1930745</v>
      </c>
      <c r="H46" s="228">
        <v>271884</v>
      </c>
      <c r="I46" s="228"/>
      <c r="J46" s="228"/>
    </row>
    <row r="47" spans="1:11" s="219" customFormat="1" ht="23.25" customHeight="1">
      <c r="A47" s="232" t="s">
        <v>167</v>
      </c>
      <c r="B47" s="231" t="s">
        <v>219</v>
      </c>
      <c r="C47" s="228">
        <v>225230</v>
      </c>
      <c r="D47" s="228">
        <v>227470</v>
      </c>
      <c r="E47" s="228">
        <f>F47+G47+H47</f>
        <v>0</v>
      </c>
      <c r="F47" s="228"/>
      <c r="G47" s="228"/>
      <c r="H47" s="228"/>
      <c r="I47" s="228">
        <f>E47/C47%</f>
        <v>0</v>
      </c>
      <c r="J47" s="228">
        <f t="shared" ref="J47:J52" si="5">E47/D47%</f>
        <v>0</v>
      </c>
    </row>
    <row r="48" spans="1:11" s="219" customFormat="1" ht="23.25" customHeight="1">
      <c r="A48" s="232" t="s">
        <v>1004</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1003</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361</v>
      </c>
      <c r="B50" s="229" t="s">
        <v>908</v>
      </c>
      <c r="C50" s="227"/>
      <c r="D50" s="227">
        <v>6386620</v>
      </c>
      <c r="E50" s="227">
        <f>F50+G50+H50</f>
        <v>7473828</v>
      </c>
      <c r="F50" s="227">
        <v>6457525</v>
      </c>
      <c r="G50" s="227">
        <v>1016303</v>
      </c>
      <c r="H50" s="227"/>
      <c r="I50" s="227"/>
      <c r="J50" s="227">
        <f t="shared" si="5"/>
        <v>117.02321415709719</v>
      </c>
    </row>
    <row r="51" spans="1:10" ht="23.25" customHeight="1">
      <c r="A51" s="230" t="s">
        <v>159</v>
      </c>
      <c r="B51" s="229" t="s">
        <v>440</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1002</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1001</v>
      </c>
      <c r="C53" s="227"/>
      <c r="D53" s="227"/>
      <c r="E53" s="228"/>
      <c r="F53" s="227"/>
      <c r="G53" s="227"/>
      <c r="H53" s="227"/>
      <c r="I53" s="227"/>
      <c r="J53" s="227"/>
    </row>
    <row r="54" spans="1:10" s="219" customFormat="1" ht="23.25" customHeight="1">
      <c r="A54" s="226" t="s">
        <v>52</v>
      </c>
      <c r="B54" s="225" t="s">
        <v>191</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92" t="s">
        <v>1000</v>
      </c>
      <c r="B56" s="792"/>
      <c r="C56" s="792" t="s">
        <v>870</v>
      </c>
      <c r="D56" s="792"/>
      <c r="E56" s="792"/>
      <c r="F56" s="792"/>
      <c r="G56" s="792" t="s">
        <v>999</v>
      </c>
      <c r="H56" s="792"/>
      <c r="I56" s="792"/>
      <c r="J56" s="792"/>
    </row>
    <row r="57" spans="1:10" ht="16.5" hidden="1">
      <c r="A57" s="785" t="s">
        <v>993</v>
      </c>
      <c r="B57" s="785"/>
      <c r="C57" s="785" t="s">
        <v>867</v>
      </c>
      <c r="D57" s="785"/>
      <c r="E57" s="785"/>
      <c r="F57" s="785"/>
      <c r="G57" s="785" t="s">
        <v>998</v>
      </c>
      <c r="H57" s="785"/>
      <c r="I57" s="785"/>
      <c r="J57" s="785"/>
    </row>
    <row r="58" spans="1:10" ht="16.5" hidden="1">
      <c r="C58" s="216"/>
      <c r="D58" s="216"/>
      <c r="E58" s="216"/>
      <c r="F58" s="216"/>
      <c r="G58" s="785" t="s">
        <v>997</v>
      </c>
      <c r="H58" s="785"/>
      <c r="I58" s="785"/>
      <c r="J58" s="785"/>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996</v>
      </c>
      <c r="C64" s="785" t="s">
        <v>863</v>
      </c>
      <c r="D64" s="785"/>
      <c r="E64" s="785"/>
      <c r="F64" s="785"/>
      <c r="G64" s="785" t="s">
        <v>995</v>
      </c>
      <c r="H64" s="785"/>
      <c r="I64" s="785"/>
      <c r="J64" s="785"/>
    </row>
    <row r="66" spans="1:10" hidden="1">
      <c r="A66" s="784" t="e">
        <f>#REF!</f>
        <v>#REF!</v>
      </c>
      <c r="B66" s="784"/>
      <c r="C66" s="784" t="e">
        <f>A66</f>
        <v>#REF!</v>
      </c>
      <c r="D66" s="784"/>
      <c r="E66" s="784"/>
      <c r="F66" s="784"/>
      <c r="G66" s="784" t="s">
        <v>994</v>
      </c>
      <c r="H66" s="784"/>
      <c r="I66" s="784"/>
      <c r="J66" s="784"/>
    </row>
    <row r="67" spans="1:10" ht="16.5" hidden="1">
      <c r="A67" s="785" t="s">
        <v>993</v>
      </c>
      <c r="B67" s="785"/>
      <c r="C67" s="785" t="s">
        <v>867</v>
      </c>
      <c r="D67" s="785"/>
      <c r="E67" s="785"/>
      <c r="F67" s="785"/>
      <c r="G67" s="785" t="s">
        <v>992</v>
      </c>
      <c r="H67" s="785"/>
      <c r="I67" s="785"/>
      <c r="J67" s="785"/>
    </row>
    <row r="68" spans="1:10" ht="16.5" hidden="1">
      <c r="C68" s="216"/>
      <c r="D68" s="216"/>
      <c r="E68" s="216"/>
      <c r="F68" s="216"/>
      <c r="G68" s="785" t="s">
        <v>865</v>
      </c>
      <c r="H68" s="785"/>
      <c r="I68" s="785"/>
      <c r="J68" s="785"/>
    </row>
    <row r="69" spans="1:10" ht="16.5" hidden="1">
      <c r="C69" s="216"/>
      <c r="D69" s="216"/>
      <c r="E69" s="218"/>
      <c r="F69" s="216"/>
      <c r="G69" s="785" t="s">
        <v>864</v>
      </c>
      <c r="H69" s="785"/>
      <c r="I69" s="785"/>
      <c r="J69" s="785"/>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785" t="s">
        <v>863</v>
      </c>
      <c r="D74" s="785"/>
      <c r="E74" s="785"/>
      <c r="F74" s="785"/>
      <c r="G74" s="785" t="s">
        <v>991</v>
      </c>
      <c r="H74" s="785"/>
      <c r="I74" s="785"/>
      <c r="J74" s="785"/>
    </row>
  </sheetData>
  <mergeCells count="29">
    <mergeCell ref="A67:B67"/>
    <mergeCell ref="C67:F67"/>
    <mergeCell ref="G67:J67"/>
    <mergeCell ref="G68:J68"/>
    <mergeCell ref="G69:J69"/>
    <mergeCell ref="C74:F74"/>
    <mergeCell ref="G74:J74"/>
    <mergeCell ref="G58:J58"/>
    <mergeCell ref="C64:F64"/>
    <mergeCell ref="G64:J64"/>
    <mergeCell ref="A66:B66"/>
    <mergeCell ref="C66:F66"/>
    <mergeCell ref="G66:J66"/>
    <mergeCell ref="A56:B56"/>
    <mergeCell ref="C56:F56"/>
    <mergeCell ref="G56:J56"/>
    <mergeCell ref="A57:B57"/>
    <mergeCell ref="C57:F57"/>
    <mergeCell ref="G57:J57"/>
    <mergeCell ref="A1:B1"/>
    <mergeCell ref="F1:J1"/>
    <mergeCell ref="A2:J2"/>
    <mergeCell ref="A3:J3"/>
    <mergeCell ref="I4:J4"/>
    <mergeCell ref="A5:A6"/>
    <mergeCell ref="B5:B6"/>
    <mergeCell ref="C5:D5"/>
    <mergeCell ref="E5:H5"/>
    <mergeCell ref="I5:J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795"/>
      <c r="B1" s="795"/>
      <c r="C1" s="64"/>
      <c r="D1" s="797" t="s">
        <v>1</v>
      </c>
      <c r="E1" s="797"/>
      <c r="F1" s="797"/>
    </row>
    <row r="2" spans="1:8" ht="20.25" customHeight="1">
      <c r="A2" s="65" t="s">
        <v>858</v>
      </c>
      <c r="B2" s="66"/>
      <c r="C2" s="67"/>
      <c r="D2" s="67"/>
      <c r="E2" s="67"/>
      <c r="F2" s="67"/>
    </row>
    <row r="3" spans="1:8" ht="20.25" customHeight="1">
      <c r="A3" s="796" t="s">
        <v>1069</v>
      </c>
      <c r="B3" s="796"/>
      <c r="C3" s="796"/>
      <c r="D3" s="796"/>
      <c r="E3" s="796"/>
      <c r="F3" s="796"/>
      <c r="H3" s="4" t="s">
        <v>1042</v>
      </c>
    </row>
    <row r="4" spans="1:8" ht="18" customHeight="1">
      <c r="A4" s="68"/>
      <c r="B4" s="68"/>
      <c r="D4" s="793" t="s">
        <v>2</v>
      </c>
      <c r="E4" s="793"/>
      <c r="F4" s="793"/>
    </row>
    <row r="5" spans="1:8">
      <c r="A5" s="69" t="s">
        <v>3</v>
      </c>
      <c r="B5" s="798" t="s">
        <v>4</v>
      </c>
      <c r="C5" s="798" t="s">
        <v>5</v>
      </c>
      <c r="D5" s="798" t="s">
        <v>6</v>
      </c>
      <c r="E5" s="794" t="s">
        <v>7</v>
      </c>
      <c r="F5" s="794"/>
    </row>
    <row r="6" spans="1:8" ht="17.25" customHeight="1">
      <c r="A6" s="70" t="s">
        <v>8</v>
      </c>
      <c r="B6" s="799"/>
      <c r="C6" s="799"/>
      <c r="D6" s="799"/>
      <c r="E6" s="798" t="s">
        <v>9</v>
      </c>
      <c r="F6" s="70" t="s">
        <v>10</v>
      </c>
    </row>
    <row r="7" spans="1:8" ht="17.25" customHeight="1">
      <c r="A7" s="70" t="s">
        <v>8</v>
      </c>
      <c r="B7" s="800"/>
      <c r="C7" s="800"/>
      <c r="D7" s="800"/>
      <c r="E7" s="800"/>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28</vt:i4>
      </vt:variant>
    </vt:vector>
  </HeadingPairs>
  <TitlesOfParts>
    <vt:vector size="50"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48</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48'!Print_Area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2026-07-15T02:01:34Z</dcterms:modified>
</cp:coreProperties>
</file>